
<file path=[Content_Types].xml><?xml version="1.0" encoding="utf-8"?>
<Types xmlns="http://schemas.openxmlformats.org/package/2006/content-types">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Default Extension="wmf" ContentType="image/x-wmf"/>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harts/chart29.xml" ContentType="application/vnd.openxmlformats-officedocument.drawingml.char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worksheets/sheet1.xml" ContentType="application/vnd.openxmlformats-officedocument.spreadsheetml.worksheet+xml"/>
  <Override PartName="/xl/externalLinks/externalLink1.xml" ContentType="application/vnd.openxmlformats-officedocument.spreadsheetml.externalLink+xml"/>
  <Override PartName="/xl/charts/chart16.xml" ContentType="application/vnd.openxmlformats-officedocument.drawingml.chart+xml"/>
  <Override PartName="/xl/charts/chart17.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30.xml" ContentType="application/vnd.openxmlformats-officedocument.drawingml.chart+xml"/>
  <Override PartName="/docProps/core.xml" ContentType="application/vnd.openxmlformats-package.core-properties+xml"/>
  <Default Extension="bin" ContentType="application/vnd.openxmlformats-officedocument.spreadsheetml.printerSettings"/>
  <Default Extension="png" ContentType="image/png"/>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Default Extension="emf" ContentType="image/x-emf"/>
  <Override PartName="/xl/charts/chart3.xml" ContentType="application/vnd.openxmlformats-officedocument.drawingml.chart+xml"/>
  <Override PartName="/xl/drawings/drawing5.xml" ContentType="application/vnd.openxmlformats-officedocument.drawing+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9476" windowHeight="10896"/>
  </bookViews>
  <sheets>
    <sheet name="目次" sheetId="13" r:id="rId1"/>
    <sheet name="世界の中の日本の医療" sheetId="15" r:id="rId2"/>
    <sheet name="医療基本データ" sheetId="1" r:id="rId3"/>
    <sheet name="2012医師年齢構成" sheetId="4" r:id="rId4"/>
    <sheet name="県保健医療計画" sheetId="3" r:id="rId5"/>
    <sheet name="2次医療圏" sheetId="2" r:id="rId6"/>
    <sheet name="将来推計人口　福岡県" sheetId="16" r:id="rId7"/>
    <sheet name="市町村人口世帯" sheetId="17" r:id="rId8"/>
    <sheet name="健康寿命" sheetId="14" r:id="rId9"/>
    <sheet name="施設当たり人口＆面積" sheetId="5" r:id="rId10"/>
    <sheet name="県民医療費" sheetId="9" r:id="rId11"/>
    <sheet name="２次医療圏医療費" sheetId="18" r:id="rId12"/>
    <sheet name="救急救命センター" sheetId="7" r:id="rId13"/>
  </sheets>
  <externalReferences>
    <externalReference r:id="rId14"/>
    <externalReference r:id="rId15"/>
  </externalReferences>
  <definedNames>
    <definedName name="area401005" localSheetId="8">健康寿命!$BE$48</definedName>
    <definedName name="area401013" localSheetId="8">健康寿命!$BE$74</definedName>
    <definedName name="area401030" localSheetId="8">健康寿命!$BE$58</definedName>
    <definedName name="area401056" localSheetId="8">健康寿命!$BE$69</definedName>
    <definedName name="area401064" localSheetId="8">健康寿命!$BE$72</definedName>
    <definedName name="area401072" localSheetId="8">健康寿命!$BE$20</definedName>
    <definedName name="area401081" localSheetId="8">健康寿命!$BE$37</definedName>
    <definedName name="area401099" localSheetId="8">健康寿命!$BE$45</definedName>
    <definedName name="area401307" localSheetId="8">健康寿命!$BE$15</definedName>
    <definedName name="area401315" localSheetId="8">健康寿命!$BE$19</definedName>
    <definedName name="area401323" localSheetId="8">健康寿命!$BE$28</definedName>
    <definedName name="area401331" localSheetId="8">健康寿命!$BE$12</definedName>
    <definedName name="area401340" localSheetId="8">健康寿命!$BE$17</definedName>
    <definedName name="area401358" localSheetId="8">健康寿命!$BE$22</definedName>
    <definedName name="area401366" localSheetId="8">健康寿命!$BE$23</definedName>
    <definedName name="area401374" localSheetId="8">健康寿命!$BE$11</definedName>
    <definedName name="area402028" localSheetId="8">健康寿命!$BE$71</definedName>
    <definedName name="area402036" localSheetId="8">健康寿命!$BE$51</definedName>
    <definedName name="area402044" localSheetId="8">健康寿命!$BE$53</definedName>
    <definedName name="area402052" localSheetId="8">健康寿命!$BE$40</definedName>
    <definedName name="area402061" localSheetId="8">健康寿命!$BE$67</definedName>
    <definedName name="area402079" localSheetId="8">健康寿命!$BE$26</definedName>
    <definedName name="area402109" localSheetId="8">健康寿命!$BE$29</definedName>
    <definedName name="area402117" localSheetId="8">健康寿命!$BE$16</definedName>
    <definedName name="area402125" localSheetId="8">健康寿命!$BE$27</definedName>
    <definedName name="area402133" localSheetId="8">健康寿命!$BE$49</definedName>
    <definedName name="area402141" localSheetId="8">健康寿命!$BE$41</definedName>
    <definedName name="area402150" localSheetId="8">健康寿命!$BE$55</definedName>
    <definedName name="area402176" localSheetId="8">健康寿命!$BE$13</definedName>
    <definedName name="area402184" localSheetId="8">健康寿命!$BE$8</definedName>
    <definedName name="area402192" localSheetId="8">健康寿命!$BE$14</definedName>
    <definedName name="area402206" localSheetId="8">健康寿命!$BE$9</definedName>
    <definedName name="area402214" localSheetId="8">健康寿命!$BE$10</definedName>
    <definedName name="area402231" localSheetId="8">健康寿命!$BE$35</definedName>
    <definedName name="area402249" localSheetId="8">健康寿命!$BE$7</definedName>
    <definedName name="area402257" localSheetId="8">健康寿命!$BE$39</definedName>
    <definedName name="area402265" localSheetId="8">健康寿命!$BE$78</definedName>
    <definedName name="area402273" localSheetId="8">健康寿命!$BE$62</definedName>
    <definedName name="area402281" localSheetId="8">健康寿命!$BE$63</definedName>
    <definedName name="area402290" localSheetId="8">健康寿命!$BE$61</definedName>
    <definedName name="area402303" localSheetId="8">健康寿命!$BE$38</definedName>
    <definedName name="area403059" localSheetId="8">健康寿命!$BE$24</definedName>
    <definedName name="area403415" localSheetId="8">健康寿命!$BE$30</definedName>
    <definedName name="area403423" localSheetId="8">健康寿命!$BE$33</definedName>
    <definedName name="area403431" localSheetId="8">健康寿命!$BE$54</definedName>
    <definedName name="area403440" localSheetId="8">健康寿命!$BE$46</definedName>
    <definedName name="area403458" localSheetId="8">健康寿命!$BE$36</definedName>
    <definedName name="area403482" localSheetId="8">健康寿命!$BE$18</definedName>
    <definedName name="area403491" localSheetId="8">健康寿命!$BE$50</definedName>
    <definedName name="area403814" localSheetId="8">健康寿命!$BE$42</definedName>
    <definedName name="area403822" localSheetId="8">健康寿命!$BE$64</definedName>
    <definedName name="area403831" localSheetId="8">健康寿命!$BE$43</definedName>
    <definedName name="area403849" localSheetId="8">健康寿命!$BE$6</definedName>
    <definedName name="area404012" localSheetId="8">健康寿命!$BE$60</definedName>
    <definedName name="area404021" localSheetId="8">健康寿命!$BE$70</definedName>
    <definedName name="area404217" localSheetId="8">健康寿命!$BE$34</definedName>
    <definedName name="area404471" localSheetId="8">健康寿命!$BE$25</definedName>
    <definedName name="area404489" localSheetId="8">健康寿命!$BE$59</definedName>
    <definedName name="area405035" localSheetId="8">健康寿命!$BE$52</definedName>
    <definedName name="area405221" localSheetId="8">健康寿命!$BE$32</definedName>
    <definedName name="area405442" localSheetId="8">健康寿命!$BE$44</definedName>
    <definedName name="area406015" localSheetId="8">健康寿命!$BE$57</definedName>
    <definedName name="area406023" localSheetId="8">健康寿命!$BE$68</definedName>
    <definedName name="area406040" localSheetId="8">健康寿命!$BE$76</definedName>
    <definedName name="area406058" localSheetId="8">健康寿命!$BE$75</definedName>
    <definedName name="area406082" localSheetId="8">健康寿命!$BE$73</definedName>
    <definedName name="area406091" localSheetId="8">健康寿命!$BE$66</definedName>
    <definedName name="area406104" localSheetId="8">健康寿命!$BE$47</definedName>
    <definedName name="area406210" localSheetId="8">健康寿命!$BE$21</definedName>
    <definedName name="area406252" localSheetId="8">健康寿命!$BE$56</definedName>
    <definedName name="area406422" localSheetId="8">健康寿命!$BE$65</definedName>
    <definedName name="area406465" localSheetId="8">健康寿命!$BE$31</definedName>
    <definedName name="area406473" localSheetId="8">健康寿命!$BE$77</definedName>
    <definedName name="main" localSheetId="12">救急救命センター!$E$13</definedName>
    <definedName name="pagetop" localSheetId="4">県保健医療計画!#REF!</definedName>
    <definedName name="_xlnm.Print_Area" localSheetId="11">'２次医療圏医療費'!$B$2:$N$22</definedName>
    <definedName name="_xlnm.Print_Area" localSheetId="2">医療基本データ!$B$4:$U$125</definedName>
    <definedName name="_xlnm.Print_Area" localSheetId="9">'施設当たり人口＆面積'!$A$1:$C$58</definedName>
    <definedName name="_xlnm.Print_Area" localSheetId="1">世界の中の日本の医療!#REF!</definedName>
    <definedName name="_xlnm.Print_Titles" localSheetId="11">'２次医療圏医療費'!$B:$C,'２次医療圏医療費'!$2:$5</definedName>
    <definedName name="_xlnm.Print_Titles" localSheetId="7">市町村人口世帯!$A:$B,市町村人口世帯!$1:$11</definedName>
    <definedName name="skip" localSheetId="4">県保健医療計画!#REF!</definedName>
    <definedName name="top" localSheetId="12">救急救命センター!$AB$3</definedName>
    <definedName name="wtop" localSheetId="12">救急救命センター!$C$3</definedName>
  </definedNames>
  <calcPr calcId="114210" fullCalcOnLoad="1"/>
</workbook>
</file>

<file path=xl/calcChain.xml><?xml version="1.0" encoding="utf-8"?>
<calcChain xmlns="http://schemas.openxmlformats.org/spreadsheetml/2006/main">
  <c r="S156" i="16"/>
  <c r="S155"/>
  <c r="S154"/>
  <c r="S153"/>
  <c r="T151"/>
  <c r="S151"/>
  <c r="T150"/>
  <c r="S150"/>
  <c r="T149"/>
  <c r="S149"/>
  <c r="T148"/>
  <c r="S148"/>
  <c r="T147"/>
  <c r="S147"/>
  <c r="S509"/>
  <c r="S508"/>
  <c r="S507"/>
  <c r="S506"/>
  <c r="T504"/>
  <c r="S504"/>
  <c r="T503"/>
  <c r="S503"/>
  <c r="T502"/>
  <c r="S502"/>
  <c r="T501"/>
  <c r="S501"/>
  <c r="T500"/>
  <c r="S500"/>
  <c r="S474"/>
  <c r="S473"/>
  <c r="S472"/>
  <c r="S471"/>
  <c r="T469"/>
  <c r="S469"/>
  <c r="T468"/>
  <c r="S468"/>
  <c r="T467"/>
  <c r="S467"/>
  <c r="T466"/>
  <c r="S466"/>
  <c r="T465"/>
  <c r="S465"/>
  <c r="S439"/>
  <c r="S438"/>
  <c r="S437"/>
  <c r="S436"/>
  <c r="T434"/>
  <c r="S434"/>
  <c r="T433"/>
  <c r="S433"/>
  <c r="T432"/>
  <c r="S432"/>
  <c r="T431"/>
  <c r="S431"/>
  <c r="T430"/>
  <c r="S430"/>
  <c r="S402"/>
  <c r="S401"/>
  <c r="S400"/>
  <c r="S399"/>
  <c r="T397"/>
  <c r="S397"/>
  <c r="T396"/>
  <c r="S396"/>
  <c r="T395"/>
  <c r="S395"/>
  <c r="T394"/>
  <c r="S394"/>
  <c r="T393"/>
  <c r="S393"/>
  <c r="S367"/>
  <c r="S366"/>
  <c r="S365"/>
  <c r="S364"/>
  <c r="T362"/>
  <c r="S362"/>
  <c r="T361"/>
  <c r="S361"/>
  <c r="T360"/>
  <c r="S360"/>
  <c r="T359"/>
  <c r="S359"/>
  <c r="T358"/>
  <c r="S358"/>
  <c r="S331"/>
  <c r="S330"/>
  <c r="S329"/>
  <c r="S328"/>
  <c r="T326"/>
  <c r="S326"/>
  <c r="T325"/>
  <c r="S325"/>
  <c r="T324"/>
  <c r="S324"/>
  <c r="T323"/>
  <c r="S323"/>
  <c r="T322"/>
  <c r="S322"/>
  <c r="S260"/>
  <c r="S259"/>
  <c r="S258"/>
  <c r="S257"/>
  <c r="T255"/>
  <c r="S255"/>
  <c r="T254"/>
  <c r="S254"/>
  <c r="T253"/>
  <c r="S253"/>
  <c r="T252"/>
  <c r="S252"/>
  <c r="T251"/>
  <c r="S251"/>
  <c r="S225"/>
  <c r="S224"/>
  <c r="S223"/>
  <c r="S222"/>
  <c r="T220"/>
  <c r="S220"/>
  <c r="T219"/>
  <c r="S219"/>
  <c r="T218"/>
  <c r="S218"/>
  <c r="T217"/>
  <c r="S217"/>
  <c r="T216"/>
  <c r="S216"/>
  <c r="S190"/>
  <c r="S189"/>
  <c r="S188"/>
  <c r="S187"/>
  <c r="T185"/>
  <c r="S185"/>
  <c r="T184"/>
  <c r="S184"/>
  <c r="T183"/>
  <c r="S183"/>
  <c r="T182"/>
  <c r="S182"/>
  <c r="T181"/>
  <c r="S181"/>
  <c r="S122"/>
  <c r="S121"/>
  <c r="S120"/>
  <c r="S119"/>
  <c r="T117"/>
  <c r="S117"/>
  <c r="T116"/>
  <c r="S116"/>
  <c r="T115"/>
  <c r="S115"/>
  <c r="T114"/>
  <c r="S114"/>
  <c r="T113"/>
  <c r="S113"/>
  <c r="S86"/>
  <c r="S85"/>
  <c r="S84"/>
  <c r="S83"/>
  <c r="T81"/>
  <c r="S81"/>
  <c r="T80"/>
  <c r="S80"/>
  <c r="T79"/>
  <c r="S79"/>
  <c r="T78"/>
  <c r="S78"/>
  <c r="T77"/>
  <c r="S77"/>
  <c r="H94"/>
  <c r="G94"/>
  <c r="F94"/>
  <c r="E94"/>
  <c r="D94"/>
  <c r="C94"/>
  <c r="B94"/>
  <c r="H93"/>
  <c r="G93"/>
  <c r="F93"/>
  <c r="E93"/>
  <c r="D93"/>
  <c r="C93"/>
  <c r="B93"/>
  <c r="H92"/>
  <c r="G92"/>
  <c r="F92"/>
  <c r="E92"/>
  <c r="D92"/>
  <c r="C92"/>
  <c r="B92"/>
  <c r="H91"/>
  <c r="G91"/>
  <c r="F91"/>
  <c r="E91"/>
  <c r="D91"/>
  <c r="C91"/>
  <c r="B91"/>
  <c r="H63"/>
  <c r="G63"/>
  <c r="F63"/>
  <c r="E63"/>
  <c r="D63"/>
  <c r="C63"/>
  <c r="B63"/>
  <c r="H62"/>
  <c r="G62"/>
  <c r="F62"/>
  <c r="E62"/>
  <c r="D62"/>
  <c r="C62"/>
  <c r="B62"/>
  <c r="H61"/>
  <c r="G61"/>
  <c r="F61"/>
  <c r="E61"/>
  <c r="D61"/>
  <c r="C61"/>
  <c r="B61"/>
  <c r="H60"/>
  <c r="G60"/>
  <c r="F60"/>
  <c r="E60"/>
  <c r="D60"/>
  <c r="C60"/>
  <c r="B60"/>
  <c r="H32"/>
  <c r="G32"/>
  <c r="F32"/>
  <c r="E32"/>
  <c r="D32"/>
  <c r="C32"/>
  <c r="H31"/>
  <c r="G31"/>
  <c r="F31"/>
  <c r="E31"/>
  <c r="D31"/>
  <c r="C31"/>
  <c r="H30"/>
  <c r="G30"/>
  <c r="F30"/>
  <c r="E30"/>
  <c r="D30"/>
  <c r="C30"/>
  <c r="H29"/>
  <c r="G29"/>
  <c r="F29"/>
  <c r="E29"/>
  <c r="D29"/>
  <c r="C29"/>
  <c r="B32"/>
  <c r="B31"/>
  <c r="B30"/>
  <c r="B29"/>
  <c r="E9" i="9"/>
  <c r="H9"/>
  <c r="M9"/>
  <c r="R9"/>
  <c r="W9"/>
  <c r="X9"/>
  <c r="E10"/>
  <c r="H10"/>
  <c r="M10"/>
  <c r="R10"/>
  <c r="W10"/>
  <c r="X10"/>
  <c r="E11"/>
  <c r="H11"/>
  <c r="M11"/>
  <c r="R11"/>
  <c r="W11"/>
  <c r="X11"/>
  <c r="E12"/>
  <c r="H12"/>
  <c r="M12"/>
  <c r="R12"/>
  <c r="W12"/>
  <c r="E13"/>
  <c r="H13"/>
  <c r="M13"/>
  <c r="R13"/>
  <c r="W13"/>
  <c r="X13"/>
  <c r="E14"/>
  <c r="H14"/>
  <c r="M14"/>
  <c r="R14"/>
  <c r="W14"/>
  <c r="X14"/>
  <c r="E15"/>
  <c r="H15"/>
  <c r="M15"/>
  <c r="R15"/>
  <c r="W15"/>
  <c r="X15"/>
  <c r="E16"/>
  <c r="H16"/>
  <c r="M16"/>
  <c r="R16"/>
  <c r="W16"/>
  <c r="X16"/>
  <c r="E17"/>
  <c r="H17"/>
  <c r="M17"/>
  <c r="R17"/>
  <c r="W17"/>
  <c r="X17"/>
  <c r="E18"/>
  <c r="H18"/>
  <c r="W18"/>
  <c r="X18"/>
  <c r="M18"/>
  <c r="R18"/>
  <c r="E19"/>
  <c r="H19"/>
  <c r="M19"/>
  <c r="R19"/>
  <c r="W19"/>
  <c r="X19"/>
  <c r="E20"/>
  <c r="H20"/>
  <c r="M20"/>
  <c r="R20"/>
  <c r="W20"/>
  <c r="E21"/>
  <c r="H21"/>
  <c r="M21"/>
  <c r="R21"/>
  <c r="W21"/>
  <c r="X21"/>
  <c r="E22"/>
  <c r="H22"/>
  <c r="M22"/>
  <c r="R22"/>
  <c r="W22"/>
  <c r="X22"/>
  <c r="E23"/>
  <c r="H23"/>
  <c r="M23"/>
  <c r="R23"/>
  <c r="W23"/>
  <c r="X23"/>
  <c r="E24"/>
  <c r="H24"/>
  <c r="M24"/>
  <c r="R24"/>
  <c r="W24"/>
  <c r="X24"/>
  <c r="E25"/>
  <c r="H25"/>
  <c r="M25"/>
  <c r="R25"/>
  <c r="W25"/>
  <c r="X25"/>
  <c r="E26"/>
  <c r="H26"/>
  <c r="M26"/>
  <c r="R26"/>
  <c r="W26"/>
  <c r="X26"/>
  <c r="E27"/>
  <c r="H27"/>
  <c r="M27"/>
  <c r="R27"/>
  <c r="W27"/>
  <c r="X27"/>
  <c r="E28"/>
  <c r="H28"/>
  <c r="M28"/>
  <c r="R28"/>
  <c r="W28"/>
  <c r="E29"/>
  <c r="H29"/>
  <c r="M29"/>
  <c r="R29"/>
  <c r="W29"/>
  <c r="X29"/>
  <c r="E30"/>
  <c r="H30"/>
  <c r="M30"/>
  <c r="R30"/>
  <c r="W30"/>
  <c r="X30"/>
  <c r="E31"/>
  <c r="H31"/>
  <c r="M31"/>
  <c r="R31"/>
  <c r="W31"/>
  <c r="X31"/>
  <c r="E32"/>
  <c r="H32"/>
  <c r="M32"/>
  <c r="R32"/>
  <c r="W32"/>
  <c r="X32"/>
  <c r="E33"/>
  <c r="H33"/>
  <c r="M33"/>
  <c r="R33"/>
  <c r="W33"/>
  <c r="X33"/>
  <c r="E34"/>
  <c r="H34"/>
  <c r="M34"/>
  <c r="R34"/>
  <c r="W34"/>
  <c r="X34"/>
  <c r="E35"/>
  <c r="H35"/>
  <c r="M35"/>
  <c r="R35"/>
  <c r="W35"/>
  <c r="X35"/>
  <c r="E36"/>
  <c r="H36"/>
  <c r="M36"/>
  <c r="R36"/>
  <c r="W36"/>
  <c r="X36"/>
  <c r="E37"/>
  <c r="H37"/>
  <c r="M37"/>
  <c r="R37"/>
  <c r="W37"/>
  <c r="X37"/>
  <c r="E38"/>
  <c r="H38"/>
  <c r="M38"/>
  <c r="R38"/>
  <c r="W38"/>
  <c r="X38"/>
  <c r="E39"/>
  <c r="H39"/>
  <c r="M39"/>
  <c r="R39"/>
  <c r="W39"/>
  <c r="X39"/>
  <c r="E40"/>
  <c r="H40"/>
  <c r="M40"/>
  <c r="R40"/>
  <c r="W40"/>
  <c r="X40"/>
  <c r="E41"/>
  <c r="H41"/>
  <c r="M41"/>
  <c r="R41"/>
  <c r="W41"/>
  <c r="X41"/>
  <c r="E42"/>
  <c r="H42"/>
  <c r="M42"/>
  <c r="R42"/>
  <c r="W42"/>
  <c r="X42"/>
  <c r="E43"/>
  <c r="H43"/>
  <c r="M43"/>
  <c r="R43"/>
  <c r="W43"/>
  <c r="X43"/>
  <c r="E44"/>
  <c r="H44"/>
  <c r="M44"/>
  <c r="R44"/>
  <c r="W44"/>
  <c r="X44"/>
  <c r="E45"/>
  <c r="H45"/>
  <c r="M45"/>
  <c r="R45"/>
  <c r="W45"/>
  <c r="X45"/>
  <c r="E46"/>
  <c r="H46"/>
  <c r="X46"/>
  <c r="M46"/>
  <c r="R46"/>
  <c r="W46"/>
  <c r="E47"/>
  <c r="H47"/>
  <c r="M47"/>
  <c r="R47"/>
  <c r="W47"/>
  <c r="X47"/>
  <c r="E48"/>
  <c r="H48"/>
  <c r="X48"/>
  <c r="M48"/>
  <c r="R48"/>
  <c r="W48"/>
  <c r="E49"/>
  <c r="H49"/>
  <c r="M49"/>
  <c r="R49"/>
  <c r="W49"/>
  <c r="X49"/>
  <c r="E50"/>
  <c r="H50"/>
  <c r="X50"/>
  <c r="W50"/>
  <c r="M50"/>
  <c r="R50"/>
  <c r="E51"/>
  <c r="H51"/>
  <c r="M51"/>
  <c r="R51"/>
  <c r="W51"/>
  <c r="X51"/>
  <c r="E52"/>
  <c r="H52"/>
  <c r="X52"/>
  <c r="M52"/>
  <c r="R52"/>
  <c r="W52"/>
  <c r="E53"/>
  <c r="H53"/>
  <c r="M53"/>
  <c r="R53"/>
  <c r="W53"/>
  <c r="X53"/>
  <c r="E54"/>
  <c r="H54"/>
  <c r="M54"/>
  <c r="R54"/>
  <c r="W54"/>
  <c r="X54"/>
  <c r="E55"/>
  <c r="H55"/>
  <c r="M55"/>
  <c r="R55"/>
  <c r="W55"/>
  <c r="X55"/>
  <c r="I219" i="1"/>
  <c r="K219"/>
  <c r="F219"/>
  <c r="K218"/>
  <c r="H218"/>
  <c r="L218"/>
  <c r="K217"/>
  <c r="L217"/>
  <c r="H217"/>
  <c r="K216"/>
  <c r="H216"/>
  <c r="L216"/>
  <c r="K215"/>
  <c r="H215"/>
  <c r="L215"/>
  <c r="K214"/>
  <c r="H214"/>
  <c r="L214"/>
  <c r="K213"/>
  <c r="L213"/>
  <c r="H213"/>
  <c r="K212"/>
  <c r="H212"/>
  <c r="L212"/>
  <c r="K211"/>
  <c r="H211"/>
  <c r="L211"/>
  <c r="K210"/>
  <c r="H210"/>
  <c r="L210"/>
  <c r="K209"/>
  <c r="L209"/>
  <c r="H209"/>
  <c r="K208"/>
  <c r="H208"/>
  <c r="L208"/>
  <c r="K207"/>
  <c r="H207"/>
  <c r="L207"/>
  <c r="K206"/>
  <c r="H206"/>
  <c r="L206"/>
  <c r="K205"/>
  <c r="L205"/>
  <c r="H205"/>
  <c r="K204"/>
  <c r="H204"/>
  <c r="L204"/>
  <c r="K203"/>
  <c r="H203"/>
  <c r="L203"/>
  <c r="K202"/>
  <c r="H202"/>
  <c r="L202"/>
  <c r="H220"/>
  <c r="K220"/>
  <c r="G220"/>
  <c r="E219"/>
  <c r="G218"/>
  <c r="G217"/>
  <c r="G216"/>
  <c r="G215"/>
  <c r="G214"/>
  <c r="G213"/>
  <c r="G212"/>
  <c r="G211"/>
  <c r="G210"/>
  <c r="G209"/>
  <c r="G208"/>
  <c r="G207"/>
  <c r="G206"/>
  <c r="G205"/>
  <c r="G204"/>
  <c r="G203"/>
  <c r="G202"/>
  <c r="AT26" i="5"/>
  <c r="AT20"/>
  <c r="AT15"/>
  <c r="X54"/>
  <c r="X53"/>
  <c r="X52"/>
  <c r="X51"/>
  <c r="X50"/>
  <c r="X49"/>
  <c r="X48"/>
  <c r="X47"/>
  <c r="X46"/>
  <c r="X45"/>
  <c r="X44"/>
  <c r="X43"/>
  <c r="X42"/>
  <c r="X41"/>
  <c r="X40"/>
  <c r="X39"/>
  <c r="X38"/>
  <c r="X37"/>
  <c r="X36"/>
  <c r="X35"/>
  <c r="X34"/>
  <c r="X33"/>
  <c r="X32"/>
  <c r="X31"/>
  <c r="X30"/>
  <c r="X29"/>
  <c r="X28"/>
  <c r="X27"/>
  <c r="X26"/>
  <c r="X25"/>
  <c r="X24"/>
  <c r="X23"/>
  <c r="X22"/>
  <c r="X21"/>
  <c r="X20"/>
  <c r="X19"/>
  <c r="X18"/>
  <c r="X17"/>
  <c r="X16"/>
  <c r="X15"/>
  <c r="X14"/>
  <c r="X13"/>
  <c r="X12"/>
  <c r="X11"/>
  <c r="X10"/>
  <c r="X9"/>
  <c r="X8"/>
  <c r="X7"/>
  <c r="Y54"/>
  <c r="Z54"/>
  <c r="Y53"/>
  <c r="Z53"/>
  <c r="Y52"/>
  <c r="Z52"/>
  <c r="Y51"/>
  <c r="Z51"/>
  <c r="Y50"/>
  <c r="Z50"/>
  <c r="Y49"/>
  <c r="Z49"/>
  <c r="Y48"/>
  <c r="Z48"/>
  <c r="Y47"/>
  <c r="Z47"/>
  <c r="Y46"/>
  <c r="Z46"/>
  <c r="Y45"/>
  <c r="Z45"/>
  <c r="Y44"/>
  <c r="Z44"/>
  <c r="Y43"/>
  <c r="Z43"/>
  <c r="Y42"/>
  <c r="Z42"/>
  <c r="Y41"/>
  <c r="Z41"/>
  <c r="Y40"/>
  <c r="Z40"/>
  <c r="Y39"/>
  <c r="Z39"/>
  <c r="Y38"/>
  <c r="Z38"/>
  <c r="Y37"/>
  <c r="Z37"/>
  <c r="Y36"/>
  <c r="Z36"/>
  <c r="Y35"/>
  <c r="Z35"/>
  <c r="Y34"/>
  <c r="Z34"/>
  <c r="Y33"/>
  <c r="Z33"/>
  <c r="Y32"/>
  <c r="Z32"/>
  <c r="Y31"/>
  <c r="Z31"/>
  <c r="Y30"/>
  <c r="Z30"/>
  <c r="Y29"/>
  <c r="Z29"/>
  <c r="Y28"/>
  <c r="Z28"/>
  <c r="Y27"/>
  <c r="Z27"/>
  <c r="Y26"/>
  <c r="Z26"/>
  <c r="Y25"/>
  <c r="Z25"/>
  <c r="Y24"/>
  <c r="Z24"/>
  <c r="Y23"/>
  <c r="Z23"/>
  <c r="Y22"/>
  <c r="Z22"/>
  <c r="Y21"/>
  <c r="Z21"/>
  <c r="Y20"/>
  <c r="Z20"/>
  <c r="Y19"/>
  <c r="Z19"/>
  <c r="Y18"/>
  <c r="Z18"/>
  <c r="Y17"/>
  <c r="Z17"/>
  <c r="Y16"/>
  <c r="Z16"/>
  <c r="Y15"/>
  <c r="Z15"/>
  <c r="Y14"/>
  <c r="Z14"/>
  <c r="Y13"/>
  <c r="Z13"/>
  <c r="Y12"/>
  <c r="Z12"/>
  <c r="Y11"/>
  <c r="Z11"/>
  <c r="Y10"/>
  <c r="Z10"/>
  <c r="Y9"/>
  <c r="Z9"/>
  <c r="Y8"/>
  <c r="Z8"/>
  <c r="C7"/>
  <c r="Y7"/>
  <c r="Z7"/>
  <c r="AH20" i="7"/>
  <c r="AE195"/>
  <c r="AE161"/>
  <c r="AE128"/>
  <c r="AE109"/>
  <c r="AE83"/>
  <c r="AE72"/>
  <c r="AE21"/>
  <c r="E54" i="5"/>
  <c r="I54"/>
  <c r="E53"/>
  <c r="I53"/>
  <c r="K53"/>
  <c r="E52"/>
  <c r="J52"/>
  <c r="L52"/>
  <c r="I52"/>
  <c r="K52"/>
  <c r="E51"/>
  <c r="I51"/>
  <c r="K51"/>
  <c r="E50"/>
  <c r="J50"/>
  <c r="I50"/>
  <c r="E49"/>
  <c r="I49"/>
  <c r="K49"/>
  <c r="E48"/>
  <c r="I48"/>
  <c r="E47"/>
  <c r="I47"/>
  <c r="K47"/>
  <c r="E46"/>
  <c r="I46"/>
  <c r="E45"/>
  <c r="I45"/>
  <c r="K45"/>
  <c r="E44"/>
  <c r="I44"/>
  <c r="K44"/>
  <c r="E43"/>
  <c r="I43"/>
  <c r="K43"/>
  <c r="E42"/>
  <c r="J42"/>
  <c r="I42"/>
  <c r="K42"/>
  <c r="L42"/>
  <c r="E41"/>
  <c r="J41"/>
  <c r="I41"/>
  <c r="K41"/>
  <c r="E40"/>
  <c r="J40"/>
  <c r="L40"/>
  <c r="I40"/>
  <c r="E39"/>
  <c r="J39"/>
  <c r="L39"/>
  <c r="I39"/>
  <c r="K39"/>
  <c r="E38"/>
  <c r="J38"/>
  <c r="L38"/>
  <c r="I38"/>
  <c r="K38"/>
  <c r="E37"/>
  <c r="J37"/>
  <c r="L37"/>
  <c r="I37"/>
  <c r="K37"/>
  <c r="E36"/>
  <c r="I36"/>
  <c r="E35"/>
  <c r="I35"/>
  <c r="E34"/>
  <c r="J34"/>
  <c r="I34"/>
  <c r="K34"/>
  <c r="E33"/>
  <c r="J33"/>
  <c r="L33"/>
  <c r="I33"/>
  <c r="K33"/>
  <c r="E32"/>
  <c r="I32"/>
  <c r="E31"/>
  <c r="I31"/>
  <c r="K31"/>
  <c r="J31"/>
  <c r="L31"/>
  <c r="E30"/>
  <c r="I30"/>
  <c r="E29"/>
  <c r="I29"/>
  <c r="J29"/>
  <c r="L29"/>
  <c r="E28"/>
  <c r="I28"/>
  <c r="K28"/>
  <c r="E27"/>
  <c r="I27"/>
  <c r="K27"/>
  <c r="E26"/>
  <c r="I26"/>
  <c r="E25"/>
  <c r="J25"/>
  <c r="L25"/>
  <c r="I25"/>
  <c r="K25"/>
  <c r="E24"/>
  <c r="I24"/>
  <c r="E23"/>
  <c r="I23"/>
  <c r="K23"/>
  <c r="E22"/>
  <c r="I22"/>
  <c r="K22"/>
  <c r="E21"/>
  <c r="I21"/>
  <c r="K21"/>
  <c r="E20"/>
  <c r="I20"/>
  <c r="E19"/>
  <c r="I19"/>
  <c r="J19"/>
  <c r="L19"/>
  <c r="E18"/>
  <c r="I18"/>
  <c r="K18"/>
  <c r="E17"/>
  <c r="I17"/>
  <c r="K17"/>
  <c r="E16"/>
  <c r="J16"/>
  <c r="L16"/>
  <c r="I16"/>
  <c r="K16"/>
  <c r="E15"/>
  <c r="I15"/>
  <c r="E14"/>
  <c r="J14"/>
  <c r="L14"/>
  <c r="I14"/>
  <c r="K14"/>
  <c r="E13"/>
  <c r="I13"/>
  <c r="E12"/>
  <c r="I12"/>
  <c r="K12"/>
  <c r="J12"/>
  <c r="L12"/>
  <c r="E11"/>
  <c r="I11"/>
  <c r="K11"/>
  <c r="E10"/>
  <c r="J10"/>
  <c r="L10"/>
  <c r="I10"/>
  <c r="K10"/>
  <c r="E9"/>
  <c r="I9"/>
  <c r="K9"/>
  <c r="J9"/>
  <c r="L9"/>
  <c r="E8"/>
  <c r="I8"/>
  <c r="I7"/>
  <c r="K7"/>
  <c r="E105" i="3"/>
  <c r="E102"/>
  <c r="E99"/>
  <c r="E95"/>
  <c r="E94"/>
  <c r="E93"/>
  <c r="E92"/>
  <c r="E91"/>
  <c r="E90"/>
  <c r="E89"/>
  <c r="E88"/>
  <c r="E87"/>
  <c r="E86"/>
  <c r="E85"/>
  <c r="E84"/>
  <c r="E83"/>
  <c r="E82"/>
  <c r="V51" i="4"/>
  <c r="V50"/>
  <c r="V49"/>
  <c r="V48"/>
  <c r="W48"/>
  <c r="V47"/>
  <c r="V5"/>
  <c r="V6"/>
  <c r="V7"/>
  <c r="V8"/>
  <c r="V9"/>
  <c r="V10"/>
  <c r="V11"/>
  <c r="V12"/>
  <c r="V13"/>
  <c r="V14"/>
  <c r="V15"/>
  <c r="V16"/>
  <c r="V17"/>
  <c r="V18"/>
  <c r="V19"/>
  <c r="V20"/>
  <c r="V21"/>
  <c r="V22"/>
  <c r="V23"/>
  <c r="V24"/>
  <c r="V25"/>
  <c r="V26"/>
  <c r="V27"/>
  <c r="V28"/>
  <c r="V29"/>
  <c r="V30"/>
  <c r="V31"/>
  <c r="V32"/>
  <c r="V33"/>
  <c r="V34"/>
  <c r="V35"/>
  <c r="V36"/>
  <c r="V37"/>
  <c r="V38"/>
  <c r="V39"/>
  <c r="V40"/>
  <c r="V41"/>
  <c r="V42"/>
  <c r="V43"/>
  <c r="V44"/>
  <c r="V45"/>
  <c r="V46"/>
  <c r="W46"/>
  <c r="K40" i="5"/>
  <c r="K50"/>
  <c r="K80" i="2"/>
  <c r="J80"/>
  <c r="K79"/>
  <c r="J79"/>
  <c r="K78"/>
  <c r="J78"/>
  <c r="K77"/>
  <c r="J77"/>
  <c r="K76"/>
  <c r="J76"/>
  <c r="K75"/>
  <c r="J75"/>
  <c r="K74"/>
  <c r="J74"/>
  <c r="K73"/>
  <c r="J73"/>
  <c r="K72"/>
  <c r="J72"/>
  <c r="K71"/>
  <c r="J71"/>
  <c r="K70"/>
  <c r="J70"/>
  <c r="K69"/>
  <c r="J69"/>
  <c r="K68"/>
  <c r="J68"/>
  <c r="K67"/>
  <c r="J67"/>
  <c r="H80"/>
  <c r="I80"/>
  <c r="E80"/>
  <c r="H79"/>
  <c r="I79"/>
  <c r="H78"/>
  <c r="H68"/>
  <c r="H82"/>
  <c r="H77"/>
  <c r="I77"/>
  <c r="H76"/>
  <c r="H75"/>
  <c r="I75"/>
  <c r="H74"/>
  <c r="H73"/>
  <c r="H72"/>
  <c r="H71"/>
  <c r="I71"/>
  <c r="H70"/>
  <c r="E70"/>
  <c r="I70"/>
  <c r="H69"/>
  <c r="H67"/>
  <c r="E67"/>
  <c r="I67"/>
  <c r="K55"/>
  <c r="K54"/>
  <c r="K53"/>
  <c r="K52"/>
  <c r="K51"/>
  <c r="K50"/>
  <c r="K49"/>
  <c r="K48"/>
  <c r="K47"/>
  <c r="K46"/>
  <c r="K45"/>
  <c r="K44"/>
  <c r="K43"/>
  <c r="K42"/>
  <c r="H55"/>
  <c r="I55"/>
  <c r="E55"/>
  <c r="H54"/>
  <c r="I54"/>
  <c r="E54"/>
  <c r="H53"/>
  <c r="I53"/>
  <c r="E53"/>
  <c r="H52"/>
  <c r="I52"/>
  <c r="H51"/>
  <c r="H50"/>
  <c r="I50"/>
  <c r="E50"/>
  <c r="H49"/>
  <c r="I49"/>
  <c r="E49"/>
  <c r="H48"/>
  <c r="H47"/>
  <c r="H46"/>
  <c r="I46"/>
  <c r="E46"/>
  <c r="H45"/>
  <c r="I45"/>
  <c r="H44"/>
  <c r="H43"/>
  <c r="H42"/>
  <c r="I42"/>
  <c r="J55"/>
  <c r="J54"/>
  <c r="J53"/>
  <c r="J52"/>
  <c r="J51"/>
  <c r="J50"/>
  <c r="J49"/>
  <c r="J48"/>
  <c r="J47"/>
  <c r="J46"/>
  <c r="J45"/>
  <c r="J44"/>
  <c r="J43"/>
  <c r="J42"/>
  <c r="E79"/>
  <c r="E78"/>
  <c r="E77"/>
  <c r="E76"/>
  <c r="I76"/>
  <c r="E75"/>
  <c r="E74"/>
  <c r="E73"/>
  <c r="I73"/>
  <c r="E72"/>
  <c r="E82"/>
  <c r="E71"/>
  <c r="E69"/>
  <c r="E68"/>
  <c r="E52"/>
  <c r="E51"/>
  <c r="I51"/>
  <c r="E48"/>
  <c r="E57"/>
  <c r="E47"/>
  <c r="I47"/>
  <c r="E45"/>
  <c r="E44"/>
  <c r="I44"/>
  <c r="E43"/>
  <c r="I43"/>
  <c r="E42"/>
  <c r="J43" i="5"/>
  <c r="L43"/>
  <c r="K29"/>
  <c r="I48" i="2"/>
  <c r="W43" i="4"/>
  <c r="K19" i="5"/>
  <c r="W33" i="4"/>
  <c r="X20" i="9"/>
  <c r="X12"/>
  <c r="W40" i="4"/>
  <c r="W12"/>
  <c r="X28" i="9"/>
  <c r="J18" i="5"/>
  <c r="L18"/>
  <c r="E7"/>
  <c r="J7"/>
  <c r="L7"/>
  <c r="J23"/>
  <c r="L23"/>
  <c r="L41"/>
  <c r="J53"/>
  <c r="L53"/>
  <c r="J28"/>
  <c r="L28"/>
  <c r="J17"/>
  <c r="L17"/>
  <c r="L34"/>
  <c r="J36"/>
  <c r="L36"/>
  <c r="L50"/>
  <c r="J11"/>
  <c r="L11"/>
  <c r="J20"/>
  <c r="L20"/>
  <c r="K20"/>
  <c r="K15"/>
  <c r="J15"/>
  <c r="L15"/>
  <c r="J47"/>
  <c r="L47"/>
  <c r="K26"/>
  <c r="J26"/>
  <c r="L26"/>
  <c r="I74" i="2"/>
  <c r="J44" i="5"/>
  <c r="L44"/>
  <c r="K36"/>
  <c r="W42" i="4"/>
  <c r="J22" i="5"/>
  <c r="L22"/>
  <c r="J51"/>
  <c r="L51"/>
  <c r="J13"/>
  <c r="L13"/>
  <c r="K13"/>
  <c r="K24"/>
  <c r="J24"/>
  <c r="L24"/>
  <c r="J49"/>
  <c r="L49"/>
  <c r="G219" i="1"/>
  <c r="H219"/>
  <c r="L219"/>
  <c r="I68" i="2"/>
  <c r="K54" i="5"/>
  <c r="J54"/>
  <c r="L54"/>
  <c r="W35" i="4"/>
  <c r="W23"/>
  <c r="W15"/>
  <c r="K48" i="5"/>
  <c r="J48"/>
  <c r="L48"/>
  <c r="W39" i="4"/>
  <c r="W11"/>
  <c r="W45"/>
  <c r="W22"/>
  <c r="W34"/>
  <c r="W10"/>
  <c r="W8"/>
  <c r="W14"/>
  <c r="W41"/>
  <c r="W28"/>
  <c r="W9"/>
  <c r="W13"/>
  <c r="W20"/>
  <c r="W16"/>
  <c r="W44"/>
  <c r="W36"/>
  <c r="W17"/>
  <c r="W7"/>
  <c r="W21"/>
  <c r="J21" i="5"/>
  <c r="L21"/>
  <c r="W30" i="4"/>
  <c r="W29"/>
  <c r="K35" i="5"/>
  <c r="J35"/>
  <c r="L35"/>
  <c r="W6" i="4"/>
  <c r="W51"/>
  <c r="W38"/>
  <c r="W26"/>
  <c r="W18"/>
  <c r="W19"/>
  <c r="W31"/>
  <c r="W5"/>
  <c r="W27"/>
  <c r="W50"/>
  <c r="W25"/>
  <c r="W37"/>
  <c r="W32"/>
  <c r="W47"/>
  <c r="W24"/>
  <c r="W49"/>
  <c r="J32" i="5"/>
  <c r="L32"/>
  <c r="K32"/>
  <c r="J46"/>
  <c r="L46"/>
  <c r="K46"/>
  <c r="I69" i="2"/>
  <c r="I78"/>
  <c r="H57"/>
  <c r="K8" i="5"/>
  <c r="J8"/>
  <c r="L8"/>
  <c r="J30"/>
  <c r="L30"/>
  <c r="K30"/>
  <c r="J27"/>
  <c r="L27"/>
  <c r="J45"/>
  <c r="L45"/>
  <c r="AE20" i="7"/>
  <c r="I72" i="2"/>
</calcChain>
</file>

<file path=xl/sharedStrings.xml><?xml version="1.0" encoding="utf-8"?>
<sst xmlns="http://schemas.openxmlformats.org/spreadsheetml/2006/main" count="3464" uniqueCount="1514">
  <si>
    <t>鹿児島市立病院</t>
  </si>
  <si>
    <t>鹿児島大学医学部・歯学部附属病院</t>
  </si>
  <si>
    <t>沖縄県</t>
  </si>
  <si>
    <t>沖縄県立中部病院</t>
  </si>
  <si>
    <t>浦添総合病院</t>
  </si>
  <si>
    <t>沖縄県立南部医療センター・こども医療センター</t>
  </si>
  <si>
    <t>© Japanese Association for Acute Medicine</t>
  </si>
  <si>
    <t>　　Miyazaki　付加</t>
    <phoneticPr fontId="5"/>
  </si>
  <si>
    <t>救急救命センター数</t>
    <phoneticPr fontId="5"/>
  </si>
  <si>
    <t>同左当たり面積</t>
    <phoneticPr fontId="5"/>
  </si>
  <si>
    <t>北 海 道</t>
  </si>
  <si>
    <t>青 森 県</t>
  </si>
  <si>
    <t>岩 手 県</t>
  </si>
  <si>
    <t>宮 城 県</t>
  </si>
  <si>
    <t>秋 田 県</t>
  </si>
  <si>
    <t>山 形 県</t>
  </si>
  <si>
    <t>福 島 県</t>
  </si>
  <si>
    <t>茨 城 県</t>
  </si>
  <si>
    <t>栃 木 県</t>
  </si>
  <si>
    <t>群 馬 県</t>
  </si>
  <si>
    <t>埼 玉 県</t>
  </si>
  <si>
    <t>千 葉 県</t>
  </si>
  <si>
    <t>東 京 都</t>
  </si>
  <si>
    <t>新 潟 県</t>
  </si>
  <si>
    <t>富 山 県</t>
  </si>
  <si>
    <t>石 川 県</t>
  </si>
  <si>
    <t>福 井 県</t>
  </si>
  <si>
    <t>山 梨 県</t>
  </si>
  <si>
    <t>長 野 県</t>
  </si>
  <si>
    <t>岐 阜 県</t>
  </si>
  <si>
    <t>静 岡 県</t>
  </si>
  <si>
    <t>愛 知 県</t>
  </si>
  <si>
    <t>三 重 県</t>
  </si>
  <si>
    <t>滋 賀 県</t>
  </si>
  <si>
    <t>京 都 府</t>
  </si>
  <si>
    <t>大 阪 府</t>
  </si>
  <si>
    <t>兵 庫 県</t>
  </si>
  <si>
    <t>奈 良 県</t>
  </si>
  <si>
    <t>鳥 取 県</t>
  </si>
  <si>
    <t>島 根 県</t>
  </si>
  <si>
    <t>岡 山 県</t>
  </si>
  <si>
    <t>広 島 県</t>
  </si>
  <si>
    <t>山 口 県</t>
  </si>
  <si>
    <t>徳 島 県</t>
  </si>
  <si>
    <t>香 川 県</t>
  </si>
  <si>
    <t>愛 媛 県</t>
  </si>
  <si>
    <t>高 知 県</t>
  </si>
  <si>
    <t>福 岡 県</t>
  </si>
  <si>
    <t>佐 賀 県</t>
  </si>
  <si>
    <t>長 崎 県</t>
  </si>
  <si>
    <t>熊 本 県</t>
  </si>
  <si>
    <t>大 分 県</t>
  </si>
  <si>
    <t>宮 崎 県</t>
  </si>
  <si>
    <t>沖 縄 県</t>
  </si>
  <si>
    <r>
      <t>km</t>
    </r>
    <r>
      <rPr>
        <vertAlign val="superscript"/>
        <sz val="9"/>
        <rFont val="ＭＳ 明朝"/>
        <family val="1"/>
        <charset val="128"/>
      </rPr>
      <t>2</t>
    </r>
    <phoneticPr fontId="5"/>
  </si>
  <si>
    <t>同左当たり人口</t>
    <phoneticPr fontId="5"/>
  </si>
  <si>
    <t>千人</t>
    <phoneticPr fontId="5"/>
  </si>
  <si>
    <t>同左当たり面積（対数表示）</t>
    <phoneticPr fontId="5"/>
  </si>
  <si>
    <t>i.人口動態調査</t>
    <phoneticPr fontId="5"/>
  </si>
  <si>
    <t>j.後期高齢者医療事業状況報告</t>
    <phoneticPr fontId="5"/>
  </si>
  <si>
    <t>k.患者調査</t>
    <phoneticPr fontId="5"/>
  </si>
  <si>
    <t>j</t>
    <phoneticPr fontId="5"/>
  </si>
  <si>
    <t>j</t>
    <phoneticPr fontId="5"/>
  </si>
  <si>
    <t>主な診療科別医療施設従事医師数</t>
  </si>
  <si>
    <t>呼吸器内科</t>
    <phoneticPr fontId="5"/>
  </si>
  <si>
    <t>循環器内科</t>
    <phoneticPr fontId="5"/>
  </si>
  <si>
    <t>小児科</t>
    <phoneticPr fontId="5"/>
  </si>
  <si>
    <t>外科</t>
    <phoneticPr fontId="5"/>
  </si>
  <si>
    <t>脳神経外科</t>
    <phoneticPr fontId="5"/>
  </si>
  <si>
    <t>眼科</t>
    <phoneticPr fontId="5"/>
  </si>
  <si>
    <t>放射線科</t>
    <phoneticPr fontId="5"/>
  </si>
  <si>
    <t>麻酔科</t>
    <phoneticPr fontId="5"/>
  </si>
  <si>
    <t>データの出所一覧</t>
    <phoneticPr fontId="5"/>
  </si>
  <si>
    <t>d＊</t>
    <phoneticPr fontId="5"/>
  </si>
  <si>
    <t>＊病院診療所</t>
    <phoneticPr fontId="5"/>
  </si>
  <si>
    <t>増減</t>
    <phoneticPr fontId="5"/>
  </si>
  <si>
    <t>構成比％</t>
    <phoneticPr fontId="5"/>
  </si>
  <si>
    <t>内科</t>
    <phoneticPr fontId="5"/>
  </si>
  <si>
    <t>消化器内科</t>
    <phoneticPr fontId="5"/>
  </si>
  <si>
    <t>皮膚科</t>
    <phoneticPr fontId="5"/>
  </si>
  <si>
    <t>精神科</t>
    <phoneticPr fontId="5"/>
  </si>
  <si>
    <t>泌尿器科</t>
    <phoneticPr fontId="5"/>
  </si>
  <si>
    <t>整形外科</t>
    <phoneticPr fontId="5"/>
  </si>
  <si>
    <t>耳鼻いんこう科</t>
    <phoneticPr fontId="5"/>
  </si>
  <si>
    <t>産婦人科</t>
    <phoneticPr fontId="5"/>
  </si>
  <si>
    <t>研修医</t>
    <phoneticPr fontId="5"/>
  </si>
  <si>
    <t>その他</t>
    <phoneticPr fontId="5"/>
  </si>
  <si>
    <t>医師・歯科医師・薬剤師調査</t>
    <phoneticPr fontId="5"/>
  </si>
  <si>
    <t>福岡県</t>
    <phoneticPr fontId="5"/>
  </si>
  <si>
    <t>総数</t>
    <phoneticPr fontId="5"/>
  </si>
  <si>
    <t>診療科/年</t>
    <phoneticPr fontId="5"/>
  </si>
  <si>
    <t>福岡県の特化係数</t>
    <phoneticPr fontId="5"/>
  </si>
  <si>
    <t>全　　国</t>
    <phoneticPr fontId="5"/>
  </si>
  <si>
    <t>福岡県と全国の比較</t>
    <phoneticPr fontId="5"/>
  </si>
  <si>
    <t>福岡県2012</t>
    <phoneticPr fontId="5"/>
  </si>
  <si>
    <t>　全　国2012</t>
    <phoneticPr fontId="5"/>
  </si>
  <si>
    <t>福岡県2006</t>
    <phoneticPr fontId="5"/>
  </si>
  <si>
    <t>2012年</t>
    <phoneticPr fontId="5"/>
  </si>
  <si>
    <t>国土地理院</t>
    <phoneticPr fontId="5"/>
  </si>
  <si>
    <t>区分</t>
    <phoneticPr fontId="5"/>
  </si>
  <si>
    <t>偏在比</t>
  </si>
  <si>
    <t>国土地理院</t>
    <rPh sb="0" eb="2">
      <t>コクド</t>
    </rPh>
    <rPh sb="2" eb="4">
      <t>チリ</t>
    </rPh>
    <rPh sb="4" eb="5">
      <t>イン</t>
    </rPh>
    <phoneticPr fontId="5"/>
  </si>
  <si>
    <t>c.我が国の医療保健統計</t>
    <rPh sb="8" eb="10">
      <t>ホケン</t>
    </rPh>
    <phoneticPr fontId="5"/>
  </si>
  <si>
    <t>傾向</t>
    <rPh sb="0" eb="2">
      <t>ケイコウ</t>
    </rPh>
    <phoneticPr fontId="5"/>
  </si>
  <si>
    <t>　　</t>
    <phoneticPr fontId="5"/>
  </si>
  <si>
    <t>傾向</t>
    <phoneticPr fontId="5"/>
  </si>
  <si>
    <t>昭和62年度</t>
    <rPh sb="0" eb="2">
      <t>ショウワ</t>
    </rPh>
    <rPh sb="4" eb="6">
      <t>ネンド</t>
    </rPh>
    <phoneticPr fontId="5"/>
  </si>
  <si>
    <t>平成2年度</t>
    <rPh sb="0" eb="2">
      <t>ヘイセイ</t>
    </rPh>
    <rPh sb="3" eb="5">
      <t>ネンド</t>
    </rPh>
    <phoneticPr fontId="5"/>
  </si>
  <si>
    <t>11年度</t>
    <rPh sb="2" eb="4">
      <t>ネンド</t>
    </rPh>
    <phoneticPr fontId="5"/>
  </si>
  <si>
    <t>17年度</t>
    <rPh sb="2" eb="4">
      <t>ネンド</t>
    </rPh>
    <phoneticPr fontId="5"/>
  </si>
  <si>
    <t>23年度</t>
    <rPh sb="2" eb="4">
      <t>ネンド</t>
    </rPh>
    <phoneticPr fontId="5"/>
  </si>
  <si>
    <t>F.Y.1987</t>
    <phoneticPr fontId="5"/>
  </si>
  <si>
    <t>F.Y.1990</t>
    <phoneticPr fontId="5"/>
  </si>
  <si>
    <t>F.Y.1999</t>
    <phoneticPr fontId="5"/>
  </si>
  <si>
    <t>F.Y.2005</t>
    <phoneticPr fontId="5"/>
  </si>
  <si>
    <t>F.Y.2011</t>
    <phoneticPr fontId="5"/>
  </si>
  <si>
    <t>（再掲）一般診療医療費</t>
    <phoneticPr fontId="5"/>
  </si>
  <si>
    <t>全国</t>
    <rPh sb="0" eb="2">
      <t>ゼンコク</t>
    </rPh>
    <phoneticPr fontId="5"/>
  </si>
  <si>
    <t>Source:  Statistics and Information Department, Minister's Secretariat, Ministry of Health, Labour and Welfare.</t>
    <phoneticPr fontId="5"/>
  </si>
  <si>
    <t>都道府県</t>
    <phoneticPr fontId="42"/>
  </si>
  <si>
    <r>
      <t>1990</t>
    </r>
    <r>
      <rPr>
        <sz val="9"/>
        <color indexed="8"/>
        <rFont val="ＭＳ Ｐ明朝"/>
        <family val="1"/>
        <charset val="128"/>
      </rPr>
      <t>年比較</t>
    </r>
    <phoneticPr fontId="5"/>
  </si>
  <si>
    <t>推計額
(億円)</t>
    <phoneticPr fontId="42"/>
  </si>
  <si>
    <t>一人当たり
医療費 (千円)</t>
    <phoneticPr fontId="42"/>
  </si>
  <si>
    <t>推計額（億円）</t>
    <phoneticPr fontId="42"/>
  </si>
  <si>
    <t>総額</t>
    <phoneticPr fontId="42"/>
  </si>
  <si>
    <t>入院</t>
    <phoneticPr fontId="42"/>
  </si>
  <si>
    <t>入院外</t>
    <phoneticPr fontId="42"/>
  </si>
  <si>
    <t xml:space="preserve">    Japan</t>
    <phoneticPr fontId="5"/>
  </si>
  <si>
    <r>
      <t>　</t>
    </r>
    <r>
      <rPr>
        <sz val="9"/>
        <color indexed="8"/>
        <rFont val="Times New Roman"/>
        <family val="1"/>
      </rPr>
      <t>Hokkaido</t>
    </r>
  </si>
  <si>
    <r>
      <t>　</t>
    </r>
    <r>
      <rPr>
        <sz val="9"/>
        <color indexed="8"/>
        <rFont val="Times New Roman"/>
        <family val="1"/>
      </rPr>
      <t>Aomori</t>
    </r>
  </si>
  <si>
    <r>
      <t>　</t>
    </r>
    <r>
      <rPr>
        <sz val="9"/>
        <color indexed="8"/>
        <rFont val="Times New Roman"/>
        <family val="1"/>
      </rPr>
      <t>Iwate</t>
    </r>
  </si>
  <si>
    <r>
      <t>　</t>
    </r>
    <r>
      <rPr>
        <sz val="9"/>
        <color indexed="8"/>
        <rFont val="Times New Roman"/>
        <family val="1"/>
      </rPr>
      <t>Miyagi</t>
    </r>
  </si>
  <si>
    <r>
      <t>　</t>
    </r>
    <r>
      <rPr>
        <sz val="9"/>
        <color indexed="8"/>
        <rFont val="Times New Roman"/>
        <family val="1"/>
      </rPr>
      <t>Akita</t>
    </r>
  </si>
  <si>
    <r>
      <t>　</t>
    </r>
    <r>
      <rPr>
        <sz val="9"/>
        <color indexed="8"/>
        <rFont val="Times New Roman"/>
        <family val="1"/>
      </rPr>
      <t>Yamagata</t>
    </r>
  </si>
  <si>
    <r>
      <t>　</t>
    </r>
    <r>
      <rPr>
        <sz val="9"/>
        <color indexed="8"/>
        <rFont val="Times New Roman"/>
        <family val="1"/>
      </rPr>
      <t>Fukushima</t>
    </r>
  </si>
  <si>
    <r>
      <t>　</t>
    </r>
    <r>
      <rPr>
        <sz val="9"/>
        <color indexed="8"/>
        <rFont val="Times New Roman"/>
        <family val="1"/>
      </rPr>
      <t>Ibaraki</t>
    </r>
  </si>
  <si>
    <r>
      <t>　</t>
    </r>
    <r>
      <rPr>
        <sz val="9"/>
        <color indexed="8"/>
        <rFont val="Times New Roman"/>
        <family val="1"/>
      </rPr>
      <t>Tochigi</t>
    </r>
  </si>
  <si>
    <r>
      <t>　</t>
    </r>
    <r>
      <rPr>
        <sz val="9"/>
        <color indexed="8"/>
        <rFont val="Times New Roman"/>
        <family val="1"/>
      </rPr>
      <t>Gumma</t>
    </r>
  </si>
  <si>
    <r>
      <t>　</t>
    </r>
    <r>
      <rPr>
        <sz val="9"/>
        <color indexed="8"/>
        <rFont val="Times New Roman"/>
        <family val="1"/>
      </rPr>
      <t>Saitama</t>
    </r>
  </si>
  <si>
    <r>
      <t>　</t>
    </r>
    <r>
      <rPr>
        <sz val="9"/>
        <color indexed="8"/>
        <rFont val="Times New Roman"/>
        <family val="1"/>
      </rPr>
      <t>Chiba</t>
    </r>
  </si>
  <si>
    <r>
      <t>　</t>
    </r>
    <r>
      <rPr>
        <sz val="9"/>
        <color indexed="8"/>
        <rFont val="Times New Roman"/>
        <family val="1"/>
      </rPr>
      <t>Tokyo</t>
    </r>
  </si>
  <si>
    <r>
      <t>　</t>
    </r>
    <r>
      <rPr>
        <sz val="9"/>
        <color indexed="8"/>
        <rFont val="Times New Roman"/>
        <family val="1"/>
      </rPr>
      <t>Kanagawa</t>
    </r>
  </si>
  <si>
    <r>
      <t>　</t>
    </r>
    <r>
      <rPr>
        <sz val="9"/>
        <color indexed="8"/>
        <rFont val="Times New Roman"/>
        <family val="1"/>
      </rPr>
      <t>Niigata</t>
    </r>
  </si>
  <si>
    <r>
      <t>　</t>
    </r>
    <r>
      <rPr>
        <sz val="9"/>
        <color indexed="8"/>
        <rFont val="Times New Roman"/>
        <family val="1"/>
      </rPr>
      <t>Toyama</t>
    </r>
  </si>
  <si>
    <r>
      <t>　</t>
    </r>
    <r>
      <rPr>
        <sz val="9"/>
        <color indexed="8"/>
        <rFont val="Times New Roman"/>
        <family val="1"/>
      </rPr>
      <t>Ishikawa</t>
    </r>
  </si>
  <si>
    <r>
      <t>　</t>
    </r>
    <r>
      <rPr>
        <sz val="9"/>
        <color indexed="8"/>
        <rFont val="Times New Roman"/>
        <family val="1"/>
      </rPr>
      <t>Fukui</t>
    </r>
  </si>
  <si>
    <r>
      <t>　</t>
    </r>
    <r>
      <rPr>
        <sz val="9"/>
        <color indexed="8"/>
        <rFont val="Times New Roman"/>
        <family val="1"/>
      </rPr>
      <t>Yamanashi</t>
    </r>
  </si>
  <si>
    <r>
      <t>　</t>
    </r>
    <r>
      <rPr>
        <sz val="9"/>
        <color indexed="8"/>
        <rFont val="Times New Roman"/>
        <family val="1"/>
      </rPr>
      <t>Nagano</t>
    </r>
  </si>
  <si>
    <r>
      <t>　</t>
    </r>
    <r>
      <rPr>
        <sz val="9"/>
        <color indexed="8"/>
        <rFont val="Times New Roman"/>
        <family val="1"/>
      </rPr>
      <t>Gifu</t>
    </r>
  </si>
  <si>
    <r>
      <t>　</t>
    </r>
    <r>
      <rPr>
        <sz val="9"/>
        <color indexed="8"/>
        <rFont val="Times New Roman"/>
        <family val="1"/>
      </rPr>
      <t>Shizuoka</t>
    </r>
  </si>
  <si>
    <r>
      <t>　</t>
    </r>
    <r>
      <rPr>
        <sz val="9"/>
        <color indexed="8"/>
        <rFont val="Times New Roman"/>
        <family val="1"/>
      </rPr>
      <t>Aichi</t>
    </r>
  </si>
  <si>
    <r>
      <t>　</t>
    </r>
    <r>
      <rPr>
        <sz val="9"/>
        <color indexed="8"/>
        <rFont val="Times New Roman"/>
        <family val="1"/>
      </rPr>
      <t>Mie</t>
    </r>
  </si>
  <si>
    <r>
      <t>　</t>
    </r>
    <r>
      <rPr>
        <sz val="9"/>
        <color indexed="8"/>
        <rFont val="Times New Roman"/>
        <family val="1"/>
      </rPr>
      <t>Shiga</t>
    </r>
  </si>
  <si>
    <r>
      <t>　</t>
    </r>
    <r>
      <rPr>
        <sz val="9"/>
        <color indexed="8"/>
        <rFont val="Times New Roman"/>
        <family val="1"/>
      </rPr>
      <t>Kyoto</t>
    </r>
  </si>
  <si>
    <r>
      <t>　</t>
    </r>
    <r>
      <rPr>
        <sz val="9"/>
        <color indexed="8"/>
        <rFont val="Times New Roman"/>
        <family val="1"/>
      </rPr>
      <t>Osaka</t>
    </r>
  </si>
  <si>
    <r>
      <t>　</t>
    </r>
    <r>
      <rPr>
        <sz val="9"/>
        <color indexed="8"/>
        <rFont val="Times New Roman"/>
        <family val="1"/>
      </rPr>
      <t>Hyogo</t>
    </r>
  </si>
  <si>
    <r>
      <t>　</t>
    </r>
    <r>
      <rPr>
        <sz val="9"/>
        <color indexed="8"/>
        <rFont val="Times New Roman"/>
        <family val="1"/>
      </rPr>
      <t>Nara</t>
    </r>
  </si>
  <si>
    <r>
      <t>　</t>
    </r>
    <r>
      <rPr>
        <sz val="9"/>
        <color indexed="8"/>
        <rFont val="Times New Roman"/>
        <family val="1"/>
      </rPr>
      <t>Wakayama</t>
    </r>
  </si>
  <si>
    <r>
      <t>　</t>
    </r>
    <r>
      <rPr>
        <sz val="9"/>
        <color indexed="8"/>
        <rFont val="Times New Roman"/>
        <family val="1"/>
      </rPr>
      <t>Tottori</t>
    </r>
  </si>
  <si>
    <r>
      <t>　</t>
    </r>
    <r>
      <rPr>
        <sz val="9"/>
        <color indexed="8"/>
        <rFont val="Times New Roman"/>
        <family val="1"/>
      </rPr>
      <t>Shimane</t>
    </r>
  </si>
  <si>
    <r>
      <t>　</t>
    </r>
    <r>
      <rPr>
        <sz val="9"/>
        <color indexed="8"/>
        <rFont val="Times New Roman"/>
        <family val="1"/>
      </rPr>
      <t>Okayama</t>
    </r>
  </si>
  <si>
    <r>
      <t>　</t>
    </r>
    <r>
      <rPr>
        <sz val="9"/>
        <color indexed="8"/>
        <rFont val="Times New Roman"/>
        <family val="1"/>
      </rPr>
      <t>Hiroshima</t>
    </r>
  </si>
  <si>
    <r>
      <t>　</t>
    </r>
    <r>
      <rPr>
        <sz val="9"/>
        <color indexed="8"/>
        <rFont val="Times New Roman"/>
        <family val="1"/>
      </rPr>
      <t>Yamaguchi</t>
    </r>
  </si>
  <si>
    <r>
      <t>　</t>
    </r>
    <r>
      <rPr>
        <sz val="9"/>
        <color indexed="8"/>
        <rFont val="Times New Roman"/>
        <family val="1"/>
      </rPr>
      <t>Tokushima</t>
    </r>
  </si>
  <si>
    <r>
      <t>　</t>
    </r>
    <r>
      <rPr>
        <sz val="9"/>
        <color indexed="8"/>
        <rFont val="Times New Roman"/>
        <family val="1"/>
      </rPr>
      <t>Kagawa</t>
    </r>
  </si>
  <si>
    <r>
      <t>　</t>
    </r>
    <r>
      <rPr>
        <sz val="9"/>
        <color indexed="8"/>
        <rFont val="Times New Roman"/>
        <family val="1"/>
      </rPr>
      <t>Ehime</t>
    </r>
  </si>
  <si>
    <r>
      <t>　</t>
    </r>
    <r>
      <rPr>
        <sz val="9"/>
        <color indexed="8"/>
        <rFont val="Times New Roman"/>
        <family val="1"/>
      </rPr>
      <t>Kochi</t>
    </r>
  </si>
  <si>
    <r>
      <t>　</t>
    </r>
    <r>
      <rPr>
        <sz val="9"/>
        <color indexed="8"/>
        <rFont val="Times New Roman"/>
        <family val="1"/>
      </rPr>
      <t>Fukuoka</t>
    </r>
  </si>
  <si>
    <r>
      <t>　</t>
    </r>
    <r>
      <rPr>
        <sz val="9"/>
        <color indexed="8"/>
        <rFont val="Times New Roman"/>
        <family val="1"/>
      </rPr>
      <t>Saga</t>
    </r>
  </si>
  <si>
    <r>
      <t>　</t>
    </r>
    <r>
      <rPr>
        <sz val="9"/>
        <color indexed="8"/>
        <rFont val="Times New Roman"/>
        <family val="1"/>
      </rPr>
      <t>Nagasaki</t>
    </r>
  </si>
  <si>
    <r>
      <t>　</t>
    </r>
    <r>
      <rPr>
        <sz val="9"/>
        <color indexed="8"/>
        <rFont val="Times New Roman"/>
        <family val="1"/>
      </rPr>
      <t>Kumamoto</t>
    </r>
  </si>
  <si>
    <r>
      <t>　</t>
    </r>
    <r>
      <rPr>
        <sz val="9"/>
        <color indexed="8"/>
        <rFont val="Times New Roman"/>
        <family val="1"/>
      </rPr>
      <t>Oita</t>
    </r>
  </si>
  <si>
    <r>
      <t>　</t>
    </r>
    <r>
      <rPr>
        <sz val="9"/>
        <color indexed="8"/>
        <rFont val="Times New Roman"/>
        <family val="1"/>
      </rPr>
      <t>Miyazaki</t>
    </r>
  </si>
  <si>
    <r>
      <t>　</t>
    </r>
    <r>
      <rPr>
        <sz val="9"/>
        <color indexed="8"/>
        <rFont val="Times New Roman"/>
        <family val="1"/>
      </rPr>
      <t>Kagoshima</t>
    </r>
  </si>
  <si>
    <r>
      <t>　</t>
    </r>
    <r>
      <rPr>
        <sz val="9"/>
        <color indexed="8"/>
        <rFont val="Times New Roman"/>
        <family val="1"/>
      </rPr>
      <t>Okinawa</t>
    </r>
  </si>
  <si>
    <t>(1) 都道府県別医療費は，国民医療費を患者の住所地に基づいて推計したものである。</t>
    <phoneticPr fontId="42"/>
  </si>
  <si>
    <t>(2) 一人当たり医療費を算出するために用いた人口は，総務省統計局による総人口である。</t>
    <rPh sb="29" eb="30">
      <t>ショウ</t>
    </rPh>
    <phoneticPr fontId="42"/>
  </si>
  <si>
    <t xml:space="preserve">(1) Medical expenditure by prefecture is estimated on the basis of the addresses of patients. </t>
    <phoneticPr fontId="5"/>
  </si>
  <si>
    <t>(2) A population used to compute "per capita medical expenditure" is the total population published by Statistics Bureau, Ministry of Internal Affairs and Communications.</t>
    <phoneticPr fontId="5"/>
  </si>
  <si>
    <t>〔資料〕 厚生労働省大臣官房統計情報部人口動態・保健社会統計課保健統計室「国民医療費」</t>
    <rPh sb="0" eb="4">
      <t>シリョウ</t>
    </rPh>
    <rPh sb="26" eb="28">
      <t>シャカイ</t>
    </rPh>
    <phoneticPr fontId="42"/>
  </si>
  <si>
    <t>順位傾向　　2011年度順位-1990年度順位</t>
    <phoneticPr fontId="5"/>
  </si>
  <si>
    <t>順位（降順、大→小）</t>
    <phoneticPr fontId="5"/>
  </si>
  <si>
    <t>l.医療費の地域差分析</t>
    <phoneticPr fontId="5"/>
  </si>
  <si>
    <t>1人当たり国保医療費（千円）</t>
    <phoneticPr fontId="5"/>
  </si>
  <si>
    <t>1人当たり国保・後期高齢者医療費（千円）</t>
    <phoneticPr fontId="5"/>
  </si>
  <si>
    <t>m.全国都道府県市区町村別面積調</t>
    <phoneticPr fontId="5"/>
  </si>
  <si>
    <t>l</t>
    <phoneticPr fontId="5"/>
  </si>
  <si>
    <t>＊</t>
    <phoneticPr fontId="5"/>
  </si>
  <si>
    <t>＊2008年度524</t>
    <phoneticPr fontId="5"/>
  </si>
  <si>
    <t>　1.人口10万人当たりの医療施設従事医師数（人）＊</t>
    <rPh sb="3" eb="5">
      <t>ジンコウ</t>
    </rPh>
    <rPh sb="7" eb="9">
      <t>マンニン</t>
    </rPh>
    <rPh sb="9" eb="10">
      <t>ア</t>
    </rPh>
    <rPh sb="13" eb="15">
      <t>イリョウ</t>
    </rPh>
    <rPh sb="15" eb="17">
      <t>シセツ</t>
    </rPh>
    <rPh sb="17" eb="19">
      <t>ジュウジ</t>
    </rPh>
    <rPh sb="19" eb="22">
      <t>イシスウ</t>
    </rPh>
    <rPh sb="23" eb="24">
      <t>ニン</t>
    </rPh>
    <phoneticPr fontId="5"/>
  </si>
  <si>
    <t>　3.　15歳未満人口1万人当たりの小児科従事医師数（人）**</t>
    <rPh sb="6" eb="7">
      <t>サイ</t>
    </rPh>
    <rPh sb="7" eb="9">
      <t>ミマン</t>
    </rPh>
    <rPh sb="9" eb="11">
      <t>ジンコウ</t>
    </rPh>
    <rPh sb="12" eb="14">
      <t>マンニン</t>
    </rPh>
    <rPh sb="14" eb="15">
      <t>ア</t>
    </rPh>
    <rPh sb="18" eb="21">
      <t>ショウニカ</t>
    </rPh>
    <rPh sb="21" eb="23">
      <t>ジュウジ</t>
    </rPh>
    <rPh sb="23" eb="26">
      <t>イシスウ</t>
    </rPh>
    <rPh sb="27" eb="28">
      <t>ニン</t>
    </rPh>
    <phoneticPr fontId="5"/>
  </si>
  <si>
    <t>　4.　出生数1000当りの産婦人科従事医師数（人）***</t>
    <rPh sb="11" eb="12">
      <t>ア</t>
    </rPh>
    <rPh sb="14" eb="18">
      <t>サンフジンカ</t>
    </rPh>
    <rPh sb="18" eb="20">
      <t>ジュウジ</t>
    </rPh>
    <rPh sb="20" eb="23">
      <t>イシスウ</t>
    </rPh>
    <rPh sb="24" eb="25">
      <t>ニン</t>
    </rPh>
    <phoneticPr fontId="5"/>
  </si>
  <si>
    <t>＊*小児外科含む</t>
    <phoneticPr fontId="5"/>
  </si>
  <si>
    <t>***産科含む</t>
    <phoneticPr fontId="5"/>
  </si>
  <si>
    <t>*医療施設は病院・診療所・歯科診療所・薬局</t>
    <phoneticPr fontId="5"/>
  </si>
  <si>
    <t>目次</t>
    <phoneticPr fontId="5"/>
  </si>
  <si>
    <t>２次医療圏</t>
    <phoneticPr fontId="5"/>
  </si>
  <si>
    <t>医師年齢構成</t>
    <phoneticPr fontId="5"/>
  </si>
  <si>
    <t>県民医療費</t>
    <phoneticPr fontId="5"/>
  </si>
  <si>
    <t>救急救命センター</t>
    <phoneticPr fontId="5"/>
  </si>
  <si>
    <t>目次</t>
    <phoneticPr fontId="5"/>
  </si>
  <si>
    <t>福岡県の医療データ</t>
    <phoneticPr fontId="5"/>
  </si>
  <si>
    <t>施設当たり人口と面積</t>
    <phoneticPr fontId="5"/>
  </si>
  <si>
    <t>健康寿命データ</t>
    <rPh sb="0" eb="2">
      <t>ケンコウ</t>
    </rPh>
    <rPh sb="2" eb="4">
      <t>ジュミョウ</t>
    </rPh>
    <phoneticPr fontId="5"/>
  </si>
  <si>
    <t>福岡県の男性平均寿命ランキング</t>
  </si>
  <si>
    <t>順位</t>
  </si>
  <si>
    <t>自治体名</t>
  </si>
  <si>
    <t>男性平均寿命</t>
  </si>
  <si>
    <t>女性平均寿命</t>
  </si>
  <si>
    <t>2010年</t>
  </si>
  <si>
    <t>2010年(A)</t>
  </si>
  <si>
    <t>遠賀町</t>
  </si>
  <si>
    <r>
      <t>80.8</t>
    </r>
    <r>
      <rPr>
        <sz val="8.8000000000000007"/>
        <color indexed="63"/>
        <rFont val="ＭＳ Ｐゴシック"/>
        <family val="3"/>
        <charset val="128"/>
      </rPr>
      <t>才</t>
    </r>
  </si>
  <si>
    <r>
      <t>86.3</t>
    </r>
    <r>
      <rPr>
        <sz val="8.8000000000000007"/>
        <color indexed="63"/>
        <rFont val="ＭＳ Ｐゴシック"/>
        <family val="3"/>
        <charset val="128"/>
      </rPr>
      <t>才</t>
    </r>
  </si>
  <si>
    <t>福津市</t>
  </si>
  <si>
    <r>
      <t>87.7</t>
    </r>
    <r>
      <rPr>
        <sz val="8.8000000000000007"/>
        <color indexed="63"/>
        <rFont val="ＭＳ Ｐゴシック"/>
        <family val="3"/>
        <charset val="128"/>
      </rPr>
      <t>才</t>
    </r>
  </si>
  <si>
    <t>春日市</t>
  </si>
  <si>
    <r>
      <t>85.8</t>
    </r>
    <r>
      <rPr>
        <sz val="8.8000000000000007"/>
        <color indexed="63"/>
        <rFont val="ＭＳ Ｐゴシック"/>
        <family val="3"/>
        <charset val="128"/>
      </rPr>
      <t>才</t>
    </r>
  </si>
  <si>
    <t>宗像市</t>
  </si>
  <si>
    <r>
      <t>80.7</t>
    </r>
    <r>
      <rPr>
        <sz val="8.8000000000000007"/>
        <color indexed="63"/>
        <rFont val="ＭＳ Ｐゴシック"/>
        <family val="3"/>
        <charset val="128"/>
      </rPr>
      <t>才</t>
    </r>
  </si>
  <si>
    <r>
      <t>87.9</t>
    </r>
    <r>
      <rPr>
        <sz val="8.8000000000000007"/>
        <color indexed="63"/>
        <rFont val="ＭＳ Ｐゴシック"/>
        <family val="3"/>
        <charset val="128"/>
      </rPr>
      <t>才</t>
    </r>
  </si>
  <si>
    <t>太宰府市</t>
  </si>
  <si>
    <r>
      <t>80.6</t>
    </r>
    <r>
      <rPr>
        <sz val="8.8000000000000007"/>
        <color indexed="63"/>
        <rFont val="ＭＳ Ｐゴシック"/>
        <family val="3"/>
        <charset val="128"/>
      </rPr>
      <t>才</t>
    </r>
  </si>
  <si>
    <r>
      <t>88.3</t>
    </r>
    <r>
      <rPr>
        <sz val="8.8000000000000007"/>
        <color indexed="63"/>
        <rFont val="ＭＳ Ｐゴシック"/>
        <family val="3"/>
        <charset val="128"/>
      </rPr>
      <t>才</t>
    </r>
  </si>
  <si>
    <t>福岡市早良区</t>
  </si>
  <si>
    <r>
      <t>80.3</t>
    </r>
    <r>
      <rPr>
        <sz val="8.8000000000000007"/>
        <color indexed="63"/>
        <rFont val="ＭＳ Ｐゴシック"/>
        <family val="3"/>
        <charset val="128"/>
      </rPr>
      <t>才</t>
    </r>
  </si>
  <si>
    <r>
      <t>86.9</t>
    </r>
    <r>
      <rPr>
        <sz val="8.8000000000000007"/>
        <color indexed="63"/>
        <rFont val="ＭＳ Ｐゴシック"/>
        <family val="3"/>
        <charset val="128"/>
      </rPr>
      <t>才</t>
    </r>
  </si>
  <si>
    <t>福岡市中央区</t>
  </si>
  <si>
    <r>
      <t>86.5</t>
    </r>
    <r>
      <rPr>
        <sz val="8.8000000000000007"/>
        <color indexed="63"/>
        <rFont val="ＭＳ Ｐゴシック"/>
        <family val="3"/>
        <charset val="128"/>
      </rPr>
      <t>才</t>
    </r>
  </si>
  <si>
    <t>筑紫野市</t>
  </si>
  <si>
    <r>
      <t>80.2</t>
    </r>
    <r>
      <rPr>
        <sz val="8.8000000000000007"/>
        <color indexed="63"/>
        <rFont val="ＭＳ Ｐゴシック"/>
        <family val="3"/>
        <charset val="128"/>
      </rPr>
      <t>才</t>
    </r>
  </si>
  <si>
    <r>
      <t>87.3</t>
    </r>
    <r>
      <rPr>
        <sz val="8.8000000000000007"/>
        <color indexed="63"/>
        <rFont val="ＭＳ Ｐゴシック"/>
        <family val="3"/>
        <charset val="128"/>
      </rPr>
      <t>才</t>
    </r>
  </si>
  <si>
    <t>大野城市</t>
  </si>
  <si>
    <r>
      <t>87.4</t>
    </r>
    <r>
      <rPr>
        <sz val="8.8000000000000007"/>
        <color indexed="63"/>
        <rFont val="ＭＳ Ｐゴシック"/>
        <family val="3"/>
        <charset val="128"/>
      </rPr>
      <t>才</t>
    </r>
  </si>
  <si>
    <t>福岡市</t>
  </si>
  <si>
    <r>
      <t>79.9</t>
    </r>
    <r>
      <rPr>
        <sz val="8.8000000000000007"/>
        <color indexed="63"/>
        <rFont val="ＭＳ Ｐゴシック"/>
        <family val="3"/>
        <charset val="128"/>
      </rPr>
      <t>才</t>
    </r>
  </si>
  <si>
    <r>
      <t>86.7</t>
    </r>
    <r>
      <rPr>
        <sz val="8.8000000000000007"/>
        <color indexed="63"/>
        <rFont val="ＭＳ Ｐゴシック"/>
        <family val="3"/>
        <charset val="128"/>
      </rPr>
      <t>才</t>
    </r>
  </si>
  <si>
    <t>筑後市</t>
  </si>
  <si>
    <r>
      <t>86.2</t>
    </r>
    <r>
      <rPr>
        <sz val="8.8000000000000007"/>
        <color indexed="63"/>
        <rFont val="ＭＳ Ｐゴシック"/>
        <family val="3"/>
        <charset val="128"/>
      </rPr>
      <t>才</t>
    </r>
  </si>
  <si>
    <t>福岡市南区</t>
  </si>
  <si>
    <r>
      <t>79.8</t>
    </r>
    <r>
      <rPr>
        <sz val="8.8000000000000007"/>
        <color indexed="63"/>
        <rFont val="ＭＳ Ｐゴシック"/>
        <family val="3"/>
        <charset val="128"/>
      </rPr>
      <t>才</t>
    </r>
  </si>
  <si>
    <t>久山町</t>
  </si>
  <si>
    <r>
      <t>86.6</t>
    </r>
    <r>
      <rPr>
        <sz val="8.8000000000000007"/>
        <color indexed="63"/>
        <rFont val="ＭＳ Ｐゴシック"/>
        <family val="3"/>
        <charset val="128"/>
      </rPr>
      <t>才</t>
    </r>
  </si>
  <si>
    <t>福岡市東区</t>
  </si>
  <si>
    <t>北九州市小倉南区</t>
  </si>
  <si>
    <r>
      <t>79.7</t>
    </r>
    <r>
      <rPr>
        <sz val="8.8000000000000007"/>
        <color indexed="63"/>
        <rFont val="ＭＳ Ｐゴシック"/>
        <family val="3"/>
        <charset val="128"/>
      </rPr>
      <t>才</t>
    </r>
  </si>
  <si>
    <t>苅田町</t>
  </si>
  <si>
    <r>
      <t>86.4</t>
    </r>
    <r>
      <rPr>
        <sz val="8.8000000000000007"/>
        <color indexed="63"/>
        <rFont val="ＭＳ Ｐゴシック"/>
        <family val="3"/>
        <charset val="128"/>
      </rPr>
      <t>才</t>
    </r>
  </si>
  <si>
    <t>福岡市西区</t>
  </si>
  <si>
    <t>福岡市城南区</t>
  </si>
  <si>
    <r>
      <t>79.6</t>
    </r>
    <r>
      <rPr>
        <sz val="8.8000000000000007"/>
        <color indexed="63"/>
        <rFont val="ＭＳ Ｐゴシック"/>
        <family val="3"/>
        <charset val="128"/>
      </rPr>
      <t>才</t>
    </r>
  </si>
  <si>
    <t>那珂川町</t>
  </si>
  <si>
    <t>筑前町</t>
  </si>
  <si>
    <r>
      <t>87.2</t>
    </r>
    <r>
      <rPr>
        <sz val="8.8000000000000007"/>
        <color indexed="63"/>
        <rFont val="ＭＳ Ｐゴシック"/>
        <family val="3"/>
        <charset val="128"/>
      </rPr>
      <t>才</t>
    </r>
  </si>
  <si>
    <t>柳川市</t>
  </si>
  <si>
    <r>
      <t>85.5</t>
    </r>
    <r>
      <rPr>
        <sz val="8.8000000000000007"/>
        <color indexed="63"/>
        <rFont val="ＭＳ Ｐゴシック"/>
        <family val="3"/>
        <charset val="128"/>
      </rPr>
      <t>才</t>
    </r>
  </si>
  <si>
    <t>大川市</t>
  </si>
  <si>
    <r>
      <t>79.5</t>
    </r>
    <r>
      <rPr>
        <sz val="8.8000000000000007"/>
        <color indexed="63"/>
        <rFont val="ＭＳ Ｐゴシック"/>
        <family val="3"/>
        <charset val="128"/>
      </rPr>
      <t>才</t>
    </r>
  </si>
  <si>
    <r>
      <t>85.9</t>
    </r>
    <r>
      <rPr>
        <sz val="8.8000000000000007"/>
        <color indexed="63"/>
        <rFont val="ＭＳ Ｐゴシック"/>
        <family val="3"/>
        <charset val="128"/>
      </rPr>
      <t>才</t>
    </r>
  </si>
  <si>
    <t>福岡市博多区</t>
  </si>
  <si>
    <t>八女市</t>
  </si>
  <si>
    <r>
      <t>86.1</t>
    </r>
    <r>
      <rPr>
        <sz val="8.8000000000000007"/>
        <color indexed="63"/>
        <rFont val="ＭＳ Ｐゴシック"/>
        <family val="3"/>
        <charset val="128"/>
      </rPr>
      <t>才</t>
    </r>
  </si>
  <si>
    <t>宇美町</t>
  </si>
  <si>
    <r>
      <t>79.4</t>
    </r>
    <r>
      <rPr>
        <sz val="8.8000000000000007"/>
        <color indexed="63"/>
        <rFont val="ＭＳ Ｐゴシック"/>
        <family val="3"/>
        <charset val="128"/>
      </rPr>
      <t>才</t>
    </r>
  </si>
  <si>
    <t>上毛町</t>
  </si>
  <si>
    <t>大木町</t>
  </si>
  <si>
    <t>篠栗町</t>
  </si>
  <si>
    <r>
      <t>79.3</t>
    </r>
    <r>
      <rPr>
        <sz val="8.8000000000000007"/>
        <color indexed="63"/>
        <rFont val="ＭＳ Ｐゴシック"/>
        <family val="3"/>
        <charset val="128"/>
      </rPr>
      <t>才</t>
    </r>
  </si>
  <si>
    <r>
      <t>87.5</t>
    </r>
    <r>
      <rPr>
        <sz val="8.8000000000000007"/>
        <color indexed="63"/>
        <rFont val="ＭＳ Ｐゴシック"/>
        <family val="3"/>
        <charset val="128"/>
      </rPr>
      <t>才</t>
    </r>
  </si>
  <si>
    <t>桂川町</t>
  </si>
  <si>
    <r>
      <t>86.0</t>
    </r>
    <r>
      <rPr>
        <sz val="8.8000000000000007"/>
        <color indexed="63"/>
        <rFont val="ＭＳ Ｐゴシック"/>
        <family val="3"/>
        <charset val="128"/>
      </rPr>
      <t>才</t>
    </r>
  </si>
  <si>
    <t>古賀市</t>
  </si>
  <si>
    <t>新宮町</t>
  </si>
  <si>
    <r>
      <t>87.0</t>
    </r>
    <r>
      <rPr>
        <sz val="8.8000000000000007"/>
        <color indexed="63"/>
        <rFont val="ＭＳ Ｐゴシック"/>
        <family val="3"/>
        <charset val="128"/>
      </rPr>
      <t>才</t>
    </r>
  </si>
  <si>
    <t>北九州市八幡東区</t>
  </si>
  <si>
    <r>
      <t>79.2</t>
    </r>
    <r>
      <rPr>
        <sz val="8.8000000000000007"/>
        <color indexed="63"/>
        <rFont val="ＭＳ Ｐゴシック"/>
        <family val="3"/>
        <charset val="128"/>
      </rPr>
      <t>才</t>
    </r>
  </si>
  <si>
    <t>糸島市</t>
  </si>
  <si>
    <t>うきは市</t>
  </si>
  <si>
    <t>飯塚市</t>
  </si>
  <si>
    <r>
      <t>79.1</t>
    </r>
    <r>
      <rPr>
        <sz val="8.8000000000000007"/>
        <color indexed="63"/>
        <rFont val="ＭＳ Ｐゴシック"/>
        <family val="3"/>
        <charset val="128"/>
      </rPr>
      <t>才</t>
    </r>
  </si>
  <si>
    <r>
      <t>85.7</t>
    </r>
    <r>
      <rPr>
        <sz val="8.8000000000000007"/>
        <color indexed="63"/>
        <rFont val="ＭＳ Ｐゴシック"/>
        <family val="3"/>
        <charset val="128"/>
      </rPr>
      <t>才</t>
    </r>
  </si>
  <si>
    <t>豊前市</t>
  </si>
  <si>
    <t>芦屋町</t>
  </si>
  <si>
    <t>岡垣町</t>
  </si>
  <si>
    <t>広川町</t>
  </si>
  <si>
    <t>北九州市八幡西区</t>
  </si>
  <si>
    <t>須恵町</t>
  </si>
  <si>
    <r>
      <t>79.0</t>
    </r>
    <r>
      <rPr>
        <sz val="8.8000000000000007"/>
        <color indexed="63"/>
        <rFont val="ＭＳ Ｐゴシック"/>
        <family val="3"/>
        <charset val="128"/>
      </rPr>
      <t>才</t>
    </r>
  </si>
  <si>
    <r>
      <t>88.2</t>
    </r>
    <r>
      <rPr>
        <sz val="8.8000000000000007"/>
        <color indexed="63"/>
        <rFont val="ＭＳ Ｐゴシック"/>
        <family val="3"/>
        <charset val="128"/>
      </rPr>
      <t>才</t>
    </r>
  </si>
  <si>
    <t>福智町</t>
  </si>
  <si>
    <r>
      <t>78.9</t>
    </r>
    <r>
      <rPr>
        <sz val="8.8000000000000007"/>
        <color indexed="63"/>
        <rFont val="ＭＳ Ｐゴシック"/>
        <family val="3"/>
        <charset val="128"/>
      </rPr>
      <t>才</t>
    </r>
  </si>
  <si>
    <t>北九州市</t>
  </si>
  <si>
    <t>行橋市</t>
  </si>
  <si>
    <r>
      <t>85.2</t>
    </r>
    <r>
      <rPr>
        <sz val="8.8000000000000007"/>
        <color indexed="63"/>
        <rFont val="ＭＳ Ｐゴシック"/>
        <family val="3"/>
        <charset val="128"/>
      </rPr>
      <t>才</t>
    </r>
  </si>
  <si>
    <t>粕屋町</t>
  </si>
  <si>
    <t>久留米市</t>
  </si>
  <si>
    <t>大刀洗町</t>
  </si>
  <si>
    <r>
      <t>78.8</t>
    </r>
    <r>
      <rPr>
        <sz val="8.8000000000000007"/>
        <color indexed="63"/>
        <rFont val="ＭＳ Ｐゴシック"/>
        <family val="3"/>
        <charset val="128"/>
      </rPr>
      <t>才</t>
    </r>
  </si>
  <si>
    <t>直方市</t>
  </si>
  <si>
    <t>志免町</t>
  </si>
  <si>
    <t>中間市</t>
  </si>
  <si>
    <r>
      <t>85.6</t>
    </r>
    <r>
      <rPr>
        <sz val="8.8000000000000007"/>
        <color indexed="63"/>
        <rFont val="ＭＳ Ｐゴシック"/>
        <family val="3"/>
        <charset val="128"/>
      </rPr>
      <t>才</t>
    </r>
  </si>
  <si>
    <t>みやこ町</t>
  </si>
  <si>
    <r>
      <t>78.7</t>
    </r>
    <r>
      <rPr>
        <sz val="8.8000000000000007"/>
        <color indexed="63"/>
        <rFont val="ＭＳ Ｐゴシック"/>
        <family val="3"/>
        <charset val="128"/>
      </rPr>
      <t>才</t>
    </r>
  </si>
  <si>
    <r>
      <t>86.8</t>
    </r>
    <r>
      <rPr>
        <sz val="8.8000000000000007"/>
        <color indexed="63"/>
        <rFont val="ＭＳ Ｐゴシック"/>
        <family val="3"/>
        <charset val="128"/>
      </rPr>
      <t>才</t>
    </r>
  </si>
  <si>
    <t>香春町</t>
  </si>
  <si>
    <t>北九州市若松区</t>
  </si>
  <si>
    <t>東峰村</t>
  </si>
  <si>
    <t>小竹町</t>
  </si>
  <si>
    <t>みやま市</t>
  </si>
  <si>
    <t>嘉麻市</t>
  </si>
  <si>
    <t>朝倉市</t>
  </si>
  <si>
    <t>水巻町</t>
  </si>
  <si>
    <r>
      <t>78.6</t>
    </r>
    <r>
      <rPr>
        <sz val="8.8000000000000007"/>
        <color indexed="63"/>
        <rFont val="ＭＳ Ｐゴシック"/>
        <family val="3"/>
        <charset val="128"/>
      </rPr>
      <t>才</t>
    </r>
  </si>
  <si>
    <t>吉富町</t>
  </si>
  <si>
    <t>赤村</t>
  </si>
  <si>
    <r>
      <t>78.5</t>
    </r>
    <r>
      <rPr>
        <sz val="8.8000000000000007"/>
        <color indexed="63"/>
        <rFont val="ＭＳ Ｐゴシック"/>
        <family val="3"/>
        <charset val="128"/>
      </rPr>
      <t>才</t>
    </r>
  </si>
  <si>
    <t>田川市</t>
  </si>
  <si>
    <t>添田町</t>
  </si>
  <si>
    <t>北九州市戸畑区</t>
  </si>
  <si>
    <r>
      <t>78.4</t>
    </r>
    <r>
      <rPr>
        <sz val="8.8000000000000007"/>
        <color indexed="63"/>
        <rFont val="ＭＳ Ｐゴシック"/>
        <family val="3"/>
        <charset val="128"/>
      </rPr>
      <t>才</t>
    </r>
  </si>
  <si>
    <t>鞍手町</t>
  </si>
  <si>
    <t>大牟田市</t>
  </si>
  <si>
    <t>北九州市小倉北区</t>
  </si>
  <si>
    <t>大任町</t>
  </si>
  <si>
    <r>
      <t>78.3</t>
    </r>
    <r>
      <rPr>
        <sz val="8.8000000000000007"/>
        <color indexed="63"/>
        <rFont val="ＭＳ Ｐゴシック"/>
        <family val="3"/>
        <charset val="128"/>
      </rPr>
      <t>才</t>
    </r>
  </si>
  <si>
    <t>北九州市門司区</t>
  </si>
  <si>
    <r>
      <t>78.2</t>
    </r>
    <r>
      <rPr>
        <sz val="8.8000000000000007"/>
        <color indexed="63"/>
        <rFont val="ＭＳ Ｐゴシック"/>
        <family val="3"/>
        <charset val="128"/>
      </rPr>
      <t>才</t>
    </r>
  </si>
  <si>
    <t>川崎町</t>
  </si>
  <si>
    <t>糸田町</t>
  </si>
  <si>
    <t>築上町</t>
  </si>
  <si>
    <t>福岡県の女性平均寿命ランキング</t>
  </si>
  <si>
    <t>宮若市</t>
  </si>
  <si>
    <r>
      <t>77.0</t>
    </r>
    <r>
      <rPr>
        <sz val="8.8000000000000007"/>
        <color indexed="63"/>
        <rFont val="ＭＳ Ｐゴシック"/>
        <family val="3"/>
        <charset val="128"/>
      </rPr>
      <t>才</t>
    </r>
  </si>
  <si>
    <t>日本☆地域番付より</t>
    <rPh sb="0" eb="2">
      <t>ニホン</t>
    </rPh>
    <rPh sb="3" eb="5">
      <t>チイキ</t>
    </rPh>
    <rPh sb="5" eb="7">
      <t>バンヅケ</t>
    </rPh>
    <phoneticPr fontId="5"/>
  </si>
  <si>
    <t>目次</t>
    <phoneticPr fontId="5"/>
  </si>
  <si>
    <t>わが国の医療マンパワーと医療費の国際比較</t>
    <phoneticPr fontId="5"/>
  </si>
  <si>
    <t>国民皆保険と長寿社会</t>
    <phoneticPr fontId="5"/>
  </si>
  <si>
    <t>世界の中の日本の医療</t>
    <rPh sb="0" eb="2">
      <t>セカイ</t>
    </rPh>
    <rPh sb="3" eb="4">
      <t>ナカ</t>
    </rPh>
    <rPh sb="5" eb="7">
      <t>ニホン</t>
    </rPh>
    <rPh sb="8" eb="10">
      <t>イリョウ</t>
    </rPh>
    <phoneticPr fontId="5"/>
  </si>
  <si>
    <t>世界の中の日本の医療</t>
    <rPh sb="0" eb="2">
      <t>セカイ</t>
    </rPh>
    <rPh sb="3" eb="4">
      <t>ナカ</t>
    </rPh>
    <rPh sb="5" eb="7">
      <t>ニホン</t>
    </rPh>
    <rPh sb="8" eb="10">
      <t>イリョウ</t>
    </rPh>
    <phoneticPr fontId="5"/>
  </si>
  <si>
    <t>平均寿命・健康寿命都道府県比較</t>
    <rPh sb="0" eb="2">
      <t>ヘイキン</t>
    </rPh>
    <rPh sb="2" eb="4">
      <t>ジュミョウ</t>
    </rPh>
    <rPh sb="5" eb="7">
      <t>ケンコウ</t>
    </rPh>
    <rPh sb="7" eb="9">
      <t>ジュミョウ</t>
    </rPh>
    <rPh sb="9" eb="13">
      <t>トドウフケン</t>
    </rPh>
    <rPh sb="13" eb="15">
      <t>ヒカク</t>
    </rPh>
    <phoneticPr fontId="5"/>
  </si>
  <si>
    <t>40000 福岡県</t>
  </si>
  <si>
    <t>男女計</t>
  </si>
  <si>
    <t>2015年</t>
  </si>
  <si>
    <t>2020年</t>
  </si>
  <si>
    <t>2025年</t>
  </si>
  <si>
    <t>2030年</t>
  </si>
  <si>
    <t>2035年</t>
  </si>
  <si>
    <t>2040年</t>
  </si>
  <si>
    <t>0～4歳</t>
  </si>
  <si>
    <t>5～9歳</t>
  </si>
  <si>
    <t>10～14歳</t>
  </si>
  <si>
    <t>15～19歳</t>
  </si>
  <si>
    <t>20～24歳</t>
  </si>
  <si>
    <t>25～29歳</t>
  </si>
  <si>
    <t>30～34歳</t>
  </si>
  <si>
    <t>35～39歳</t>
  </si>
  <si>
    <t>40～44歳</t>
  </si>
  <si>
    <t>45～49歳</t>
  </si>
  <si>
    <t>50～54歳</t>
  </si>
  <si>
    <t>55～59歳</t>
  </si>
  <si>
    <t>60～64歳</t>
  </si>
  <si>
    <t>65～69歳</t>
  </si>
  <si>
    <t>70～74歳</t>
  </si>
  <si>
    <t>75～79歳</t>
  </si>
  <si>
    <t>80～84歳</t>
  </si>
  <si>
    <t>85～89歳</t>
  </si>
  <si>
    <t>90歳以上</t>
  </si>
  <si>
    <t>（再掲）0～14歳</t>
  </si>
  <si>
    <t>（再掲）15～64歳</t>
  </si>
  <si>
    <t>（再掲）65歳以上</t>
  </si>
  <si>
    <t>（再掲）75歳以上</t>
  </si>
  <si>
    <t>将来推計人口（201303）　国立社会保障・人口問題研究所</t>
    <rPh sb="0" eb="2">
      <t>ショウライ</t>
    </rPh>
    <rPh sb="2" eb="4">
      <t>スイケイ</t>
    </rPh>
    <rPh sb="4" eb="6">
      <t>ジンコウ</t>
    </rPh>
    <rPh sb="15" eb="17">
      <t>コクリツ</t>
    </rPh>
    <rPh sb="17" eb="19">
      <t>シャカイ</t>
    </rPh>
    <rPh sb="19" eb="21">
      <t>ホショウ</t>
    </rPh>
    <rPh sb="22" eb="24">
      <t>ジンコウ</t>
    </rPh>
    <rPh sb="24" eb="26">
      <t>モンダイ</t>
    </rPh>
    <rPh sb="26" eb="29">
      <t>ケンキュウショ</t>
    </rPh>
    <phoneticPr fontId="5"/>
  </si>
  <si>
    <t>構成比(%)</t>
    <rPh sb="0" eb="2">
      <t>コウセイ</t>
    </rPh>
    <rPh sb="2" eb="3">
      <t>ヒ</t>
    </rPh>
    <phoneticPr fontId="5"/>
  </si>
  <si>
    <t>Ａ　人口・世帯</t>
  </si>
  <si>
    <t>市 区 町 村</t>
  </si>
  <si>
    <t>人口総数</t>
  </si>
  <si>
    <t>出生数</t>
  </si>
  <si>
    <t>死亡数</t>
  </si>
  <si>
    <t>転入者数</t>
  </si>
  <si>
    <t>転出者数</t>
  </si>
  <si>
    <t>昼間人口</t>
  </si>
  <si>
    <t>世帯数</t>
  </si>
  <si>
    <t>一般世帯数</t>
  </si>
  <si>
    <t>単独世帯数</t>
  </si>
  <si>
    <t>婚姻件数</t>
  </si>
  <si>
    <t>離婚件数</t>
  </si>
  <si>
    <t>A1101</t>
  </si>
  <si>
    <t>A1301</t>
  </si>
  <si>
    <t>A1302</t>
  </si>
  <si>
    <t>A1303</t>
  </si>
  <si>
    <t>A1700</t>
  </si>
  <si>
    <t>A1801</t>
  </si>
  <si>
    <t>A4101</t>
  </si>
  <si>
    <t>A4200</t>
  </si>
  <si>
    <t>A5101</t>
  </si>
  <si>
    <t>A5102</t>
  </si>
  <si>
    <t>A6107</t>
  </si>
  <si>
    <t>A7101</t>
  </si>
  <si>
    <t>A710101</t>
  </si>
  <si>
    <t>A810102</t>
  </si>
  <si>
    <t>A810105</t>
  </si>
  <si>
    <t>A811102</t>
  </si>
  <si>
    <t>A8201</t>
  </si>
  <si>
    <t>A8301</t>
  </si>
  <si>
    <t>A9101</t>
  </si>
  <si>
    <t>A9201</t>
  </si>
  <si>
    <t>(人)</t>
  </si>
  <si>
    <t>(世帯)</t>
  </si>
  <si>
    <t>(組)</t>
  </si>
  <si>
    <t>2010</t>
  </si>
  <si>
    <t>2012</t>
  </si>
  <si>
    <t xml:space="preserve">40   </t>
  </si>
  <si>
    <t>福岡県　　　</t>
  </si>
  <si>
    <t>40100</t>
  </si>
  <si>
    <t>北九州市　　　</t>
  </si>
  <si>
    <t>40101</t>
  </si>
  <si>
    <t>40103</t>
  </si>
  <si>
    <t>40105</t>
  </si>
  <si>
    <t>40106</t>
  </si>
  <si>
    <t>40107</t>
  </si>
  <si>
    <t>40108</t>
  </si>
  <si>
    <t>40109</t>
  </si>
  <si>
    <t>40130</t>
  </si>
  <si>
    <t>福岡市　　　　</t>
  </si>
  <si>
    <t>40131</t>
  </si>
  <si>
    <t>40132</t>
  </si>
  <si>
    <t>40133</t>
  </si>
  <si>
    <t>40134</t>
  </si>
  <si>
    <t>40135</t>
  </si>
  <si>
    <t>40136</t>
  </si>
  <si>
    <t>40137</t>
  </si>
  <si>
    <t>40202</t>
  </si>
  <si>
    <t>大牟田市　　　</t>
  </si>
  <si>
    <t>40203</t>
  </si>
  <si>
    <t>久留米市　　　</t>
  </si>
  <si>
    <t>40204</t>
  </si>
  <si>
    <t>直方市　　　　</t>
  </si>
  <si>
    <t>40205</t>
  </si>
  <si>
    <t>飯塚市　　　　</t>
  </si>
  <si>
    <t>40206</t>
  </si>
  <si>
    <t>田川市　　　　</t>
  </si>
  <si>
    <t>40207</t>
  </si>
  <si>
    <t>柳川市　　　　</t>
  </si>
  <si>
    <t>40210</t>
  </si>
  <si>
    <t>八女市　　　　</t>
  </si>
  <si>
    <t>40211</t>
  </si>
  <si>
    <t>筑後市　　　　</t>
  </si>
  <si>
    <t>40212</t>
  </si>
  <si>
    <t>大川市　　　　</t>
  </si>
  <si>
    <t>40213</t>
  </si>
  <si>
    <t>行橋市　　　　</t>
  </si>
  <si>
    <t>40214</t>
  </si>
  <si>
    <t>豊前市　　　　</t>
  </si>
  <si>
    <t>40215</t>
  </si>
  <si>
    <t>中間市　　　　</t>
  </si>
  <si>
    <t>40216</t>
  </si>
  <si>
    <t>小郡市　　　　</t>
  </si>
  <si>
    <t>40217</t>
  </si>
  <si>
    <t>筑紫野市　　　</t>
  </si>
  <si>
    <t>40218</t>
  </si>
  <si>
    <t>春日市　　　　</t>
  </si>
  <si>
    <t>40219</t>
  </si>
  <si>
    <t>大野城市　　　</t>
  </si>
  <si>
    <t>40220</t>
  </si>
  <si>
    <t>宗像市　　　　</t>
  </si>
  <si>
    <t>40221</t>
  </si>
  <si>
    <t>太宰府市　　　</t>
  </si>
  <si>
    <t>40223</t>
  </si>
  <si>
    <t>古賀市　　　　</t>
  </si>
  <si>
    <t>40224</t>
  </si>
  <si>
    <t>福津市　　　　</t>
  </si>
  <si>
    <t>40225</t>
  </si>
  <si>
    <t>うきは市　　　</t>
  </si>
  <si>
    <t>...</t>
  </si>
  <si>
    <t>40226</t>
  </si>
  <si>
    <t>宮若市　　　　</t>
  </si>
  <si>
    <t>40227</t>
  </si>
  <si>
    <t>嘉麻市　　　　</t>
  </si>
  <si>
    <t>40228</t>
  </si>
  <si>
    <t>朝倉市　　　　</t>
  </si>
  <si>
    <t>40229</t>
  </si>
  <si>
    <t>みやま市　　　</t>
  </si>
  <si>
    <t>40230</t>
  </si>
  <si>
    <t>糸島市　　　　</t>
  </si>
  <si>
    <t>40305</t>
  </si>
  <si>
    <t>那珂川町　　　</t>
  </si>
  <si>
    <t>40341</t>
  </si>
  <si>
    <t>宇美町　　　　</t>
  </si>
  <si>
    <t>40342</t>
  </si>
  <si>
    <t>篠栗町　　　　</t>
  </si>
  <si>
    <t>40343</t>
  </si>
  <si>
    <t>志免町　　　　</t>
  </si>
  <si>
    <t>40344</t>
  </si>
  <si>
    <t>須恵町　　　　</t>
  </si>
  <si>
    <t>40345</t>
  </si>
  <si>
    <t>新宮町　　　　</t>
  </si>
  <si>
    <t>40348</t>
  </si>
  <si>
    <t>久山町　　　　</t>
  </si>
  <si>
    <t>40349</t>
  </si>
  <si>
    <t>粕屋町　　　　</t>
  </si>
  <si>
    <t>40381</t>
  </si>
  <si>
    <t>芦屋町　　　　</t>
  </si>
  <si>
    <t>40382</t>
  </si>
  <si>
    <t>水巻町　　　　</t>
  </si>
  <si>
    <t>40383</t>
  </si>
  <si>
    <t>岡垣町　　　　</t>
  </si>
  <si>
    <t>40384</t>
  </si>
  <si>
    <t>遠賀町　　　　</t>
  </si>
  <si>
    <t>40401</t>
  </si>
  <si>
    <t>小竹町　　　　</t>
  </si>
  <si>
    <t>40402</t>
  </si>
  <si>
    <t>鞍手町　　　　</t>
  </si>
  <si>
    <t>40421</t>
  </si>
  <si>
    <t>桂川町　　　　</t>
  </si>
  <si>
    <t>40447</t>
  </si>
  <si>
    <t>筑前町　　　　</t>
  </si>
  <si>
    <t>40448</t>
  </si>
  <si>
    <t>東峰村　　　　</t>
  </si>
  <si>
    <t>40503</t>
  </si>
  <si>
    <t>大刀洗町　　　</t>
  </si>
  <si>
    <t>40522</t>
  </si>
  <si>
    <t>大木町　　　　</t>
  </si>
  <si>
    <t>都道府県別国民医療費　　資料　厚生労働省、国民医療費　　　　</t>
    <phoneticPr fontId="42"/>
  </si>
  <si>
    <t>40544</t>
  </si>
  <si>
    <t>広川町　　　　</t>
  </si>
  <si>
    <t>40601</t>
  </si>
  <si>
    <t>香春町　　　　</t>
  </si>
  <si>
    <t>40602</t>
  </si>
  <si>
    <t>添田町　　　　</t>
  </si>
  <si>
    <t>40604</t>
  </si>
  <si>
    <t>糸田町　　　　</t>
  </si>
  <si>
    <t>40605</t>
  </si>
  <si>
    <t>川崎町　　　　</t>
  </si>
  <si>
    <t>40608</t>
  </si>
  <si>
    <t>大任町　　　　</t>
  </si>
  <si>
    <t>40609</t>
  </si>
  <si>
    <t>赤村　　　　　</t>
  </si>
  <si>
    <t>40610</t>
  </si>
  <si>
    <t>福智町　　　　</t>
  </si>
  <si>
    <t>40621</t>
  </si>
  <si>
    <t>苅田町　　　　</t>
  </si>
  <si>
    <t>40625</t>
  </si>
  <si>
    <t>みやこ町　　　</t>
  </si>
  <si>
    <t>40642</t>
  </si>
  <si>
    <t>吉富町　　　　</t>
  </si>
  <si>
    <t>40646</t>
  </si>
  <si>
    <t>上毛町　　　　</t>
  </si>
  <si>
    <t>40647</t>
  </si>
  <si>
    <t>築上町　　　　</t>
  </si>
  <si>
    <t>注） 項目符号「A5102」の「13215　国立市」は，2014年２月より住民基本台帳ネットワークシステムに接続したため，2014年２月１日から12月31日までの数値である。</t>
    <rPh sb="0" eb="1">
      <t>チュウ</t>
    </rPh>
    <rPh sb="3" eb="5">
      <t>コウモク</t>
    </rPh>
    <rPh sb="5" eb="7">
      <t>フゴウ</t>
    </rPh>
    <rPh sb="22" eb="25">
      <t>クニタチシ</t>
    </rPh>
    <rPh sb="32" eb="33">
      <t>ネン</t>
    </rPh>
    <rPh sb="34" eb="35">
      <t>ガツ</t>
    </rPh>
    <rPh sb="37" eb="39">
      <t>ジュウミン</t>
    </rPh>
    <rPh sb="39" eb="41">
      <t>キホン</t>
    </rPh>
    <rPh sb="41" eb="43">
      <t>ダイチョウ</t>
    </rPh>
    <rPh sb="54" eb="56">
      <t>セツゾク</t>
    </rPh>
    <rPh sb="65" eb="66">
      <t>ネン</t>
    </rPh>
    <rPh sb="67" eb="68">
      <t>ガツ</t>
    </rPh>
    <rPh sb="69" eb="70">
      <t>ニチ</t>
    </rPh>
    <rPh sb="74" eb="75">
      <t>ガツ</t>
    </rPh>
    <rPh sb="77" eb="78">
      <t>ニチ</t>
    </rPh>
    <rPh sb="81" eb="83">
      <t>スウチ</t>
    </rPh>
    <phoneticPr fontId="5"/>
  </si>
  <si>
    <t>15歳未満
人　　口</t>
    <phoneticPr fontId="42"/>
  </si>
  <si>
    <t>15～64歳
人　　口</t>
    <phoneticPr fontId="42"/>
  </si>
  <si>
    <t>65歳以上
人　　口</t>
    <phoneticPr fontId="42"/>
  </si>
  <si>
    <t>外国人
人　口</t>
    <phoneticPr fontId="42"/>
  </si>
  <si>
    <t>人口集中
地区人口</t>
    <phoneticPr fontId="42"/>
  </si>
  <si>
    <t>2次医療圏の１人当たり医療費（国保）</t>
    <rPh sb="1" eb="2">
      <t>ジ</t>
    </rPh>
    <rPh sb="2" eb="4">
      <t>イリョウ</t>
    </rPh>
    <rPh sb="4" eb="5">
      <t>ケン</t>
    </rPh>
    <rPh sb="6" eb="8">
      <t>ヒトリ</t>
    </rPh>
    <rPh sb="8" eb="9">
      <t>ア</t>
    </rPh>
    <rPh sb="11" eb="14">
      <t>イリョウヒ</t>
    </rPh>
    <rPh sb="15" eb="17">
      <t>コクホ</t>
    </rPh>
    <phoneticPr fontId="5"/>
  </si>
  <si>
    <t>２次医療圏別データ（２次医療圏名は平成２３年度末現在）</t>
    <rPh sb="1" eb="2">
      <t>ジ</t>
    </rPh>
    <rPh sb="2" eb="4">
      <t>イリョウ</t>
    </rPh>
    <rPh sb="4" eb="5">
      <t>ケン</t>
    </rPh>
    <rPh sb="5" eb="6">
      <t>ベツ</t>
    </rPh>
    <rPh sb="11" eb="12">
      <t>ジ</t>
    </rPh>
    <rPh sb="12" eb="14">
      <t>イリョウ</t>
    </rPh>
    <rPh sb="14" eb="15">
      <t>ケン</t>
    </rPh>
    <rPh sb="15" eb="16">
      <t>メイ</t>
    </rPh>
    <rPh sb="17" eb="19">
      <t>ヘイセイ</t>
    </rPh>
    <rPh sb="21" eb="22">
      <t>ネン</t>
    </rPh>
    <rPh sb="22" eb="23">
      <t>ド</t>
    </rPh>
    <rPh sb="23" eb="24">
      <t>マツ</t>
    </rPh>
    <rPh sb="24" eb="26">
      <t>ゲンザイ</t>
    </rPh>
    <phoneticPr fontId="5"/>
  </si>
  <si>
    <t>１人当たり医療費</t>
    <rPh sb="1" eb="2">
      <t>ニン</t>
    </rPh>
    <rPh sb="2" eb="3">
      <t>ア</t>
    </rPh>
    <rPh sb="5" eb="8">
      <t>イリョウヒ</t>
    </rPh>
    <phoneticPr fontId="5"/>
  </si>
  <si>
    <t>診療種別地域差指数</t>
    <rPh sb="0" eb="2">
      <t>シンリョウ</t>
    </rPh>
    <rPh sb="2" eb="4">
      <t>シュベツ</t>
    </rPh>
    <rPh sb="4" eb="7">
      <t>チイキサ</t>
    </rPh>
    <rPh sb="7" eb="9">
      <t>シスウ</t>
    </rPh>
    <phoneticPr fontId="5"/>
  </si>
  <si>
    <t>地域差指数（計）の診療種別寄与度</t>
    <rPh sb="0" eb="3">
      <t>チイキサ</t>
    </rPh>
    <rPh sb="3" eb="5">
      <t>シスウ</t>
    </rPh>
    <rPh sb="6" eb="7">
      <t>ケイ</t>
    </rPh>
    <rPh sb="9" eb="11">
      <t>シンリョウ</t>
    </rPh>
    <rPh sb="11" eb="13">
      <t>シュベツ</t>
    </rPh>
    <rPh sb="12" eb="13">
      <t>ベツ</t>
    </rPh>
    <rPh sb="13" eb="16">
      <t>キヨド</t>
    </rPh>
    <phoneticPr fontId="5"/>
  </si>
  <si>
    <t>都道府県</t>
    <rPh sb="0" eb="4">
      <t>トドウフケン</t>
    </rPh>
    <phoneticPr fontId="5"/>
  </si>
  <si>
    <t>２次医療圏名</t>
    <rPh sb="1" eb="2">
      <t>ジ</t>
    </rPh>
    <rPh sb="2" eb="5">
      <t>イリョウケン</t>
    </rPh>
    <rPh sb="5" eb="6">
      <t>メイ</t>
    </rPh>
    <phoneticPr fontId="5"/>
  </si>
  <si>
    <t>計</t>
    <rPh sb="0" eb="1">
      <t>ケイ</t>
    </rPh>
    <phoneticPr fontId="5"/>
  </si>
  <si>
    <t>入院</t>
    <rPh sb="0" eb="2">
      <t>ニュウイン</t>
    </rPh>
    <phoneticPr fontId="5"/>
  </si>
  <si>
    <t>入院外＋調剤</t>
    <phoneticPr fontId="5"/>
  </si>
  <si>
    <t>歯科</t>
    <rPh sb="0" eb="2">
      <t>シカ</t>
    </rPh>
    <phoneticPr fontId="5"/>
  </si>
  <si>
    <t>入院外＋調剤</t>
    <phoneticPr fontId="5"/>
  </si>
  <si>
    <t>福岡県</t>
    <rPh sb="2" eb="3">
      <t>ケン</t>
    </rPh>
    <phoneticPr fontId="57"/>
  </si>
  <si>
    <t>（注１） 市町村国保の保険者単位のデータしかないため、同一の保険者において複数の二次医療圏をもつ横浜市と川崎市は保険者単位で算出している。</t>
    <rPh sb="1" eb="2">
      <t>チュウ</t>
    </rPh>
    <rPh sb="5" eb="8">
      <t>シチョウソン</t>
    </rPh>
    <rPh sb="8" eb="10">
      <t>コクホ</t>
    </rPh>
    <rPh sb="11" eb="14">
      <t>ホケンシャ</t>
    </rPh>
    <rPh sb="14" eb="16">
      <t>タンイ</t>
    </rPh>
    <rPh sb="27" eb="29">
      <t>ドウイツ</t>
    </rPh>
    <rPh sb="30" eb="33">
      <t>ホケンシャ</t>
    </rPh>
    <rPh sb="37" eb="39">
      <t>フクスウ</t>
    </rPh>
    <rPh sb="40" eb="42">
      <t>ニジ</t>
    </rPh>
    <rPh sb="42" eb="44">
      <t>イリョウ</t>
    </rPh>
    <rPh sb="44" eb="45">
      <t>ケン</t>
    </rPh>
    <rPh sb="48" eb="51">
      <t>ヨコハマシ</t>
    </rPh>
    <rPh sb="52" eb="55">
      <t>カワサキシ</t>
    </rPh>
    <rPh sb="56" eb="59">
      <t>ホケンシャ</t>
    </rPh>
    <rPh sb="59" eb="61">
      <t>タンイ</t>
    </rPh>
    <rPh sb="62" eb="64">
      <t>サンシュツ</t>
    </rPh>
    <phoneticPr fontId="5"/>
  </si>
  <si>
    <t>（注２）「入院」は、入院診療及び食事療養・生活療養の計である。</t>
    <rPh sb="1" eb="2">
      <t>チュウ</t>
    </rPh>
    <rPh sb="5" eb="7">
      <t>ニュウイン</t>
    </rPh>
    <rPh sb="10" eb="12">
      <t>ニュウイン</t>
    </rPh>
    <rPh sb="12" eb="14">
      <t>シンリョウ</t>
    </rPh>
    <rPh sb="14" eb="15">
      <t>オヨ</t>
    </rPh>
    <rPh sb="16" eb="18">
      <t>ショクジ</t>
    </rPh>
    <rPh sb="18" eb="20">
      <t>リョウヨウ</t>
    </rPh>
    <rPh sb="21" eb="23">
      <t>セイカツ</t>
    </rPh>
    <rPh sb="23" eb="25">
      <t>リョウヨウ</t>
    </rPh>
    <rPh sb="26" eb="27">
      <t>ケイ</t>
    </rPh>
    <phoneticPr fontId="5"/>
  </si>
  <si>
    <t>（注３）「入院外＋調剤」は、入院外診療及び調剤の支給の計である。</t>
    <rPh sb="1" eb="2">
      <t>チュウ</t>
    </rPh>
    <rPh sb="5" eb="7">
      <t>ニュウイン</t>
    </rPh>
    <rPh sb="7" eb="8">
      <t>ガイ</t>
    </rPh>
    <rPh sb="9" eb="11">
      <t>チョウザイ</t>
    </rPh>
    <rPh sb="14" eb="16">
      <t>ニュウイン</t>
    </rPh>
    <rPh sb="16" eb="17">
      <t>ガイ</t>
    </rPh>
    <rPh sb="17" eb="19">
      <t>シンリョウ</t>
    </rPh>
    <rPh sb="19" eb="20">
      <t>オヨ</t>
    </rPh>
    <rPh sb="21" eb="23">
      <t>チョウザイ</t>
    </rPh>
    <rPh sb="24" eb="26">
      <t>シキュウ</t>
    </rPh>
    <rPh sb="27" eb="28">
      <t>ケイ</t>
    </rPh>
    <phoneticPr fontId="5"/>
  </si>
  <si>
    <t>（注４）「歯科」は、歯科診療である。</t>
    <rPh sb="1" eb="2">
      <t>チュウ</t>
    </rPh>
    <rPh sb="5" eb="7">
      <t>シカ</t>
    </rPh>
    <rPh sb="10" eb="12">
      <t>シカ</t>
    </rPh>
    <rPh sb="12" eb="14">
      <t>シンリョウ</t>
    </rPh>
    <phoneticPr fontId="5"/>
  </si>
  <si>
    <t>核 家 族
世 帯 数</t>
    <phoneticPr fontId="42"/>
  </si>
  <si>
    <t>65歳以上の
世帯員の
いる核家族
世帯数</t>
    <phoneticPr fontId="42"/>
  </si>
  <si>
    <t>高齢夫婦
世 帯 数</t>
    <phoneticPr fontId="42"/>
  </si>
  <si>
    <t>高齢単身
世 帯 数</t>
    <phoneticPr fontId="42"/>
  </si>
  <si>
    <t>　門司区　　　　</t>
    <phoneticPr fontId="42"/>
  </si>
  <si>
    <t>　若松区　　　　</t>
    <phoneticPr fontId="42"/>
  </si>
  <si>
    <t>　戸畑区　　　　</t>
    <phoneticPr fontId="42"/>
  </si>
  <si>
    <t>　小倉北区　　　</t>
    <phoneticPr fontId="42"/>
  </si>
  <si>
    <t>　小倉南区　　　</t>
    <phoneticPr fontId="42"/>
  </si>
  <si>
    <t>　八幡東区　　　</t>
    <phoneticPr fontId="42"/>
  </si>
  <si>
    <t>　八幡西区　　　</t>
    <phoneticPr fontId="42"/>
  </si>
  <si>
    <t>　東区　　　　　</t>
    <phoneticPr fontId="42"/>
  </si>
  <si>
    <t>　博多区　　　　</t>
    <phoneticPr fontId="42"/>
  </si>
  <si>
    <t>　中央区　　　　</t>
    <phoneticPr fontId="42"/>
  </si>
  <si>
    <t>　南区　　　　　</t>
    <phoneticPr fontId="42"/>
  </si>
  <si>
    <t>　西区　　　　　</t>
    <phoneticPr fontId="42"/>
  </si>
  <si>
    <t>　城南区　　　　</t>
    <phoneticPr fontId="42"/>
  </si>
  <si>
    <t>　早良区　　　　</t>
    <phoneticPr fontId="42"/>
  </si>
  <si>
    <t>市町村人口世帯（県内）</t>
    <rPh sb="0" eb="3">
      <t>シチョウソン</t>
    </rPh>
    <rPh sb="3" eb="5">
      <t>ジンコウ</t>
    </rPh>
    <rPh sb="5" eb="7">
      <t>セタイ</t>
    </rPh>
    <rPh sb="8" eb="10">
      <t>ケンナイ</t>
    </rPh>
    <phoneticPr fontId="5"/>
  </si>
  <si>
    <t>数値で見る福岡の医療</t>
    <phoneticPr fontId="5"/>
  </si>
  <si>
    <t>総務省，統計で見る市町村のすがた</t>
    <rPh sb="0" eb="3">
      <t>ソウムショウ</t>
    </rPh>
    <rPh sb="4" eb="6">
      <t>トウケイ</t>
    </rPh>
    <rPh sb="7" eb="8">
      <t>ミ</t>
    </rPh>
    <rPh sb="9" eb="12">
      <t>シチョウソン</t>
    </rPh>
    <phoneticPr fontId="42"/>
  </si>
  <si>
    <t>Ｊ　福祉・社会保障</t>
  </si>
  <si>
    <t>保育所数</t>
  </si>
  <si>
    <t>J230121</t>
  </si>
  <si>
    <t>J2401</t>
  </si>
  <si>
    <t>J2503</t>
  </si>
  <si>
    <t>J250502</t>
  </si>
  <si>
    <t>J2506</t>
  </si>
  <si>
    <t>J4101</t>
  </si>
  <si>
    <t>(所)</t>
  </si>
  <si>
    <t>2011</t>
  </si>
  <si>
    <t>　門司区　　　　</t>
    <phoneticPr fontId="42"/>
  </si>
  <si>
    <t>　若松区　　　　</t>
    <phoneticPr fontId="42"/>
  </si>
  <si>
    <t>　戸畑区　　　　</t>
    <phoneticPr fontId="42"/>
  </si>
  <si>
    <t>　小倉北区　　　</t>
    <phoneticPr fontId="42"/>
  </si>
  <si>
    <t>　小倉南区　　　</t>
    <phoneticPr fontId="42"/>
  </si>
  <si>
    <t>　八幡東区　　　</t>
    <phoneticPr fontId="42"/>
  </si>
  <si>
    <t>　八幡西区　　　</t>
    <phoneticPr fontId="42"/>
  </si>
  <si>
    <t>　東区　　　　　</t>
    <phoneticPr fontId="42"/>
  </si>
  <si>
    <t>　博多区　　　　</t>
    <phoneticPr fontId="42"/>
  </si>
  <si>
    <t>　中央区　　　　</t>
    <phoneticPr fontId="42"/>
  </si>
  <si>
    <t>　南区　　　　　</t>
    <phoneticPr fontId="42"/>
  </si>
  <si>
    <t>　西区　　　　　</t>
    <phoneticPr fontId="42"/>
  </si>
  <si>
    <t>　城南区　　　　</t>
    <phoneticPr fontId="42"/>
  </si>
  <si>
    <t>　早良区　　　　</t>
    <phoneticPr fontId="42"/>
  </si>
  <si>
    <t>介護老人
福祉施設数</t>
    <phoneticPr fontId="42"/>
  </si>
  <si>
    <t>身体障害者
更生援護
施設数</t>
    <phoneticPr fontId="42"/>
  </si>
  <si>
    <t>保 育 所
入所待機
児 童 数</t>
    <phoneticPr fontId="42"/>
  </si>
  <si>
    <t>保 育 所
在所児数</t>
    <phoneticPr fontId="42"/>
  </si>
  <si>
    <t>国　　民
健康保険
被保険者数</t>
    <phoneticPr fontId="42"/>
  </si>
  <si>
    <t>福岡・糸島</t>
    <rPh sb="0" eb="2">
      <t>フクオカ</t>
    </rPh>
    <rPh sb="3" eb="5">
      <t>イトシマ</t>
    </rPh>
    <phoneticPr fontId="5"/>
  </si>
  <si>
    <t>人口増減</t>
    <rPh sb="0" eb="2">
      <t>ジンコウ</t>
    </rPh>
    <rPh sb="2" eb="4">
      <t>ゾウゲン</t>
    </rPh>
    <phoneticPr fontId="2"/>
  </si>
  <si>
    <t>人口増減</t>
    <rPh sb="0" eb="2">
      <t>ジンコウ</t>
    </rPh>
    <rPh sb="2" eb="4">
      <t>ゾウゲン</t>
    </rPh>
    <phoneticPr fontId="5"/>
  </si>
  <si>
    <t>増減比</t>
    <rPh sb="0" eb="2">
      <t>ゾウゲン</t>
    </rPh>
    <rPh sb="2" eb="3">
      <t>ヒ</t>
    </rPh>
    <phoneticPr fontId="2"/>
  </si>
  <si>
    <t>増減比</t>
    <rPh sb="0" eb="2">
      <t>ゾウゲン</t>
    </rPh>
    <rPh sb="2" eb="3">
      <t>ヒ</t>
    </rPh>
    <phoneticPr fontId="5"/>
  </si>
  <si>
    <t>2040/2010</t>
    <phoneticPr fontId="5"/>
  </si>
  <si>
    <t>構成比増減</t>
    <rPh sb="0" eb="2">
      <t>コウセイ</t>
    </rPh>
    <rPh sb="2" eb="3">
      <t>ヒ</t>
    </rPh>
    <rPh sb="3" eb="5">
      <t>ゾウゲン</t>
    </rPh>
    <phoneticPr fontId="2"/>
  </si>
  <si>
    <t>構成比増減</t>
    <rPh sb="0" eb="2">
      <t>コウセイ</t>
    </rPh>
    <rPh sb="2" eb="3">
      <t>ヒ</t>
    </rPh>
    <rPh sb="3" eb="5">
      <t>ゾウゲン</t>
    </rPh>
    <phoneticPr fontId="5"/>
  </si>
  <si>
    <t>年齢別割合（0～14歳：％）</t>
  </si>
  <si>
    <t>年齢別割合（15～64歳：％）</t>
  </si>
  <si>
    <t>年齢別割合（65歳以上：％）</t>
  </si>
  <si>
    <t>年齢別割合（75歳以上：％）</t>
  </si>
  <si>
    <r>
      <t>2040</t>
    </r>
    <r>
      <rPr>
        <sz val="11"/>
        <color theme="1"/>
        <rFont val="ＭＳ Ｐゴシック"/>
        <family val="3"/>
        <charset val="128"/>
        <scheme val="minor"/>
      </rPr>
      <t>-2010</t>
    </r>
    <phoneticPr fontId="5"/>
  </si>
  <si>
    <t>2040/2010</t>
    <phoneticPr fontId="5"/>
  </si>
  <si>
    <t>粕屋</t>
    <rPh sb="0" eb="2">
      <t>カスヤ</t>
    </rPh>
    <phoneticPr fontId="5"/>
  </si>
  <si>
    <t>2040-2010</t>
    <phoneticPr fontId="5"/>
  </si>
  <si>
    <t>2040/2010</t>
    <phoneticPr fontId="5"/>
  </si>
  <si>
    <t>2040-2010</t>
    <phoneticPr fontId="5"/>
  </si>
  <si>
    <t>朝倉</t>
    <rPh sb="0" eb="2">
      <t>アサクラ</t>
    </rPh>
    <phoneticPr fontId="5"/>
  </si>
  <si>
    <t>2040-2010</t>
    <phoneticPr fontId="5"/>
  </si>
  <si>
    <t>2040/2010</t>
    <phoneticPr fontId="5"/>
  </si>
  <si>
    <t>久留米</t>
    <rPh sb="0" eb="3">
      <t>クルメ</t>
    </rPh>
    <phoneticPr fontId="5"/>
  </si>
  <si>
    <t>2040-2010</t>
    <phoneticPr fontId="5"/>
  </si>
  <si>
    <t>2040/2010</t>
    <phoneticPr fontId="5"/>
  </si>
  <si>
    <t>有明</t>
    <rPh sb="0" eb="2">
      <t>アリアケ</t>
    </rPh>
    <phoneticPr fontId="5"/>
  </si>
  <si>
    <t>2040-2010</t>
    <phoneticPr fontId="5"/>
  </si>
  <si>
    <t>2040/2010</t>
    <phoneticPr fontId="5"/>
  </si>
  <si>
    <t>飯塚</t>
    <rPh sb="0" eb="2">
      <t>イイヅカ</t>
    </rPh>
    <phoneticPr fontId="5"/>
  </si>
  <si>
    <t>2040-2010</t>
    <phoneticPr fontId="5"/>
  </si>
  <si>
    <t>2040/2010</t>
    <phoneticPr fontId="5"/>
  </si>
  <si>
    <t>直方・鞍手</t>
    <rPh sb="0" eb="2">
      <t>ノオガタ</t>
    </rPh>
    <rPh sb="3" eb="5">
      <t>クラテ</t>
    </rPh>
    <phoneticPr fontId="5"/>
  </si>
  <si>
    <t>2040-2010</t>
    <phoneticPr fontId="5"/>
  </si>
  <si>
    <t>2040/2010</t>
    <phoneticPr fontId="5"/>
  </si>
  <si>
    <t>田川</t>
    <rPh sb="0" eb="2">
      <t>タガワ</t>
    </rPh>
    <phoneticPr fontId="5"/>
  </si>
  <si>
    <t>2040-2010</t>
    <phoneticPr fontId="5"/>
  </si>
  <si>
    <t>2040/2010</t>
    <phoneticPr fontId="5"/>
  </si>
  <si>
    <t>北九州</t>
    <rPh sb="0" eb="3">
      <t>キタキュウシュウ</t>
    </rPh>
    <phoneticPr fontId="5"/>
  </si>
  <si>
    <t>京筑</t>
    <rPh sb="0" eb="1">
      <t>ケイ</t>
    </rPh>
    <rPh sb="1" eb="2">
      <t>チク</t>
    </rPh>
    <phoneticPr fontId="5"/>
  </si>
  <si>
    <t>福岡県の将来推計人口</t>
    <rPh sb="0" eb="3">
      <t>フクオカケン</t>
    </rPh>
    <rPh sb="4" eb="6">
      <t>ショウライ</t>
    </rPh>
    <rPh sb="6" eb="8">
      <t>スイケイ</t>
    </rPh>
    <rPh sb="8" eb="10">
      <t>ジンコウ</t>
    </rPh>
    <phoneticPr fontId="5"/>
  </si>
  <si>
    <t>２次医療圏の将来推計人口</t>
    <rPh sb="1" eb="2">
      <t>ジ</t>
    </rPh>
    <rPh sb="2" eb="4">
      <t>イリョウ</t>
    </rPh>
    <rPh sb="4" eb="5">
      <t>ケン</t>
    </rPh>
    <rPh sb="6" eb="8">
      <t>ショウライ</t>
    </rPh>
    <rPh sb="8" eb="10">
      <t>スイケイ</t>
    </rPh>
    <rPh sb="10" eb="12">
      <t>ジンコウ</t>
    </rPh>
    <phoneticPr fontId="5"/>
  </si>
  <si>
    <t>宗像</t>
    <rPh sb="0" eb="2">
      <t>ムナカタ</t>
    </rPh>
    <phoneticPr fontId="5"/>
  </si>
  <si>
    <t>筑紫</t>
    <rPh sb="0" eb="2">
      <t>チクシ</t>
    </rPh>
    <phoneticPr fontId="5"/>
  </si>
  <si>
    <t>将来推計人口（福岡県、２次医療圏）</t>
    <rPh sb="0" eb="2">
      <t>ショウライ</t>
    </rPh>
    <rPh sb="2" eb="4">
      <t>スイケイ</t>
    </rPh>
    <rPh sb="4" eb="6">
      <t>ジンコウ</t>
    </rPh>
    <rPh sb="7" eb="10">
      <t>フクオカケン</t>
    </rPh>
    <rPh sb="12" eb="13">
      <t>ジ</t>
    </rPh>
    <rPh sb="13" eb="15">
      <t>イリョウ</t>
    </rPh>
    <rPh sb="15" eb="16">
      <t>ケン</t>
    </rPh>
    <phoneticPr fontId="5"/>
  </si>
  <si>
    <t>福岡県</t>
    <rPh sb="0" eb="3">
      <t>フクオカケン</t>
    </rPh>
    <phoneticPr fontId="5"/>
  </si>
  <si>
    <t>右に全都道府県</t>
    <rPh sb="0" eb="1">
      <t>ミギ</t>
    </rPh>
    <rPh sb="2" eb="3">
      <t>ゼン</t>
    </rPh>
    <rPh sb="3" eb="7">
      <t>トドウフケン</t>
    </rPh>
    <phoneticPr fontId="5"/>
  </si>
  <si>
    <t>救急救命センター</t>
    <rPh sb="0" eb="2">
      <t>キュウキュウ</t>
    </rPh>
    <rPh sb="2" eb="4">
      <t>キュウメイ</t>
    </rPh>
    <phoneticPr fontId="5"/>
  </si>
  <si>
    <t>八女・筑後</t>
    <rPh sb="0" eb="2">
      <t>ヤメ</t>
    </rPh>
    <rPh sb="3" eb="5">
      <t>チクゴ</t>
    </rPh>
    <phoneticPr fontId="2"/>
  </si>
  <si>
    <t>2040-2010</t>
  </si>
  <si>
    <t>2040/2010</t>
  </si>
  <si>
    <t>(1)医療スタッフ数</t>
    <rPh sb="3" eb="5">
      <t>イリョウ</t>
    </rPh>
    <rPh sb="9" eb="10">
      <t>スウ</t>
    </rPh>
    <phoneticPr fontId="5"/>
  </si>
  <si>
    <t>福岡県</t>
    <rPh sb="0" eb="3">
      <t>フクオカケン</t>
    </rPh>
    <phoneticPr fontId="5"/>
  </si>
  <si>
    <t>全国平均</t>
    <rPh sb="0" eb="2">
      <t>ゼンコク</t>
    </rPh>
    <rPh sb="2" eb="4">
      <t>ヘイキン</t>
    </rPh>
    <phoneticPr fontId="5"/>
  </si>
  <si>
    <t>全国順位</t>
    <rPh sb="0" eb="2">
      <t>ゼンコク</t>
    </rPh>
    <rPh sb="2" eb="4">
      <t>ジュンイ</t>
    </rPh>
    <phoneticPr fontId="5"/>
  </si>
  <si>
    <t>　2．病床100床当たりの病院勤務医師数（人）</t>
    <rPh sb="3" eb="5">
      <t>ビョウショウ</t>
    </rPh>
    <rPh sb="8" eb="9">
      <t>ショウ</t>
    </rPh>
    <rPh sb="9" eb="10">
      <t>ア</t>
    </rPh>
    <rPh sb="13" eb="15">
      <t>ビョウイン</t>
    </rPh>
    <rPh sb="15" eb="17">
      <t>キンム</t>
    </rPh>
    <rPh sb="17" eb="20">
      <t>イシスウ</t>
    </rPh>
    <rPh sb="21" eb="22">
      <t>ニン</t>
    </rPh>
    <phoneticPr fontId="5"/>
  </si>
  <si>
    <t>　1.人口10万人当たりの就業看護師数（人）</t>
    <rPh sb="3" eb="5">
      <t>ジンコウ</t>
    </rPh>
    <rPh sb="7" eb="9">
      <t>マンニン</t>
    </rPh>
    <rPh sb="9" eb="10">
      <t>ア</t>
    </rPh>
    <rPh sb="13" eb="15">
      <t>シュウギョウ</t>
    </rPh>
    <rPh sb="15" eb="18">
      <t>カンゴシ</t>
    </rPh>
    <rPh sb="18" eb="19">
      <t>カズ</t>
    </rPh>
    <rPh sb="20" eb="21">
      <t>ニン</t>
    </rPh>
    <phoneticPr fontId="5"/>
  </si>
  <si>
    <t>　2．病床100床当たりの病院勤務看護師数（人）</t>
    <rPh sb="3" eb="5">
      <t>ビョウショウ</t>
    </rPh>
    <rPh sb="8" eb="9">
      <t>ショウ</t>
    </rPh>
    <rPh sb="9" eb="10">
      <t>ア</t>
    </rPh>
    <rPh sb="13" eb="15">
      <t>ビョウイン</t>
    </rPh>
    <rPh sb="15" eb="17">
      <t>キンム</t>
    </rPh>
    <rPh sb="17" eb="20">
      <t>カンゴシ</t>
    </rPh>
    <rPh sb="20" eb="21">
      <t>カズ</t>
    </rPh>
    <rPh sb="22" eb="23">
      <t>ニン</t>
    </rPh>
    <phoneticPr fontId="5"/>
  </si>
  <si>
    <t>　1.人口10万人当たりの薬剤師数（人）</t>
    <rPh sb="3" eb="5">
      <t>ジンコウ</t>
    </rPh>
    <rPh sb="7" eb="9">
      <t>マンニン</t>
    </rPh>
    <rPh sb="9" eb="10">
      <t>ア</t>
    </rPh>
    <rPh sb="13" eb="16">
      <t>ヤクザイシ</t>
    </rPh>
    <rPh sb="16" eb="17">
      <t>カズ</t>
    </rPh>
    <rPh sb="18" eb="19">
      <t>ニン</t>
    </rPh>
    <phoneticPr fontId="5"/>
  </si>
  <si>
    <t>　2.人口10万人当たりの保健師数（人）</t>
    <rPh sb="3" eb="5">
      <t>ジンコウ</t>
    </rPh>
    <rPh sb="7" eb="9">
      <t>マンニン</t>
    </rPh>
    <rPh sb="9" eb="10">
      <t>ア</t>
    </rPh>
    <rPh sb="13" eb="16">
      <t>ホケンシ</t>
    </rPh>
    <rPh sb="16" eb="17">
      <t>カズ</t>
    </rPh>
    <rPh sb="18" eb="19">
      <t>ニン</t>
    </rPh>
    <phoneticPr fontId="5"/>
  </si>
  <si>
    <t>　3.人口10万人当たりの助産師数（人）</t>
    <rPh sb="3" eb="5">
      <t>ジンコウ</t>
    </rPh>
    <rPh sb="7" eb="9">
      <t>マンニン</t>
    </rPh>
    <rPh sb="9" eb="10">
      <t>ア</t>
    </rPh>
    <rPh sb="13" eb="15">
      <t>ジョサン</t>
    </rPh>
    <rPh sb="15" eb="16">
      <t>シ</t>
    </rPh>
    <rPh sb="16" eb="17">
      <t>カズ</t>
    </rPh>
    <rPh sb="18" eb="19">
      <t>ニン</t>
    </rPh>
    <phoneticPr fontId="5"/>
  </si>
  <si>
    <t>（2）重点疾病・主要事業対策</t>
    <rPh sb="3" eb="5">
      <t>ジュウテン</t>
    </rPh>
    <rPh sb="5" eb="7">
      <t>シッペイ</t>
    </rPh>
    <rPh sb="8" eb="10">
      <t>シュヨウ</t>
    </rPh>
    <rPh sb="10" eb="12">
      <t>ジギョウ</t>
    </rPh>
    <rPh sb="12" eb="14">
      <t>タイサク</t>
    </rPh>
    <phoneticPr fontId="5"/>
  </si>
  <si>
    <t>　1）医師</t>
    <rPh sb="3" eb="5">
      <t>イシ</t>
    </rPh>
    <phoneticPr fontId="5"/>
  </si>
  <si>
    <t>　2）看護師</t>
    <rPh sb="3" eb="6">
      <t>カンゴシ</t>
    </rPh>
    <phoneticPr fontId="5"/>
  </si>
  <si>
    <t>　3）その他の職種</t>
    <rPh sb="5" eb="6">
      <t>タ</t>
    </rPh>
    <rPh sb="7" eb="9">
      <t>ショクシュ</t>
    </rPh>
    <phoneticPr fontId="5"/>
  </si>
  <si>
    <t>　1）人口10万人対年齢調整死亡率</t>
    <rPh sb="3" eb="5">
      <t>ジンコウ</t>
    </rPh>
    <rPh sb="7" eb="9">
      <t>マンニン</t>
    </rPh>
    <rPh sb="9" eb="10">
      <t>タイ</t>
    </rPh>
    <rPh sb="10" eb="12">
      <t>ネンレイ</t>
    </rPh>
    <rPh sb="12" eb="14">
      <t>チョウセイ</t>
    </rPh>
    <rPh sb="14" eb="17">
      <t>シボウリツ</t>
    </rPh>
    <phoneticPr fontId="5"/>
  </si>
  <si>
    <t>男性</t>
    <rPh sb="0" eb="2">
      <t>ダンセイ</t>
    </rPh>
    <phoneticPr fontId="5"/>
  </si>
  <si>
    <t>女性</t>
    <rPh sb="0" eb="2">
      <t>ジョセイ</t>
    </rPh>
    <phoneticPr fontId="5"/>
  </si>
  <si>
    <t>悪性新生物</t>
    <rPh sb="0" eb="2">
      <t>アクセイ</t>
    </rPh>
    <rPh sb="2" eb="5">
      <t>シンセイブツ</t>
    </rPh>
    <phoneticPr fontId="5"/>
  </si>
  <si>
    <t>心疾患</t>
    <rPh sb="0" eb="3">
      <t>シンシッカン</t>
    </rPh>
    <phoneticPr fontId="5"/>
  </si>
  <si>
    <t>脳血管疾患</t>
    <rPh sb="0" eb="1">
      <t>ノウ</t>
    </rPh>
    <rPh sb="1" eb="3">
      <t>ケッカン</t>
    </rPh>
    <rPh sb="3" eb="5">
      <t>シッカン</t>
    </rPh>
    <phoneticPr fontId="5"/>
  </si>
  <si>
    <t>(3)医療提供体制</t>
    <rPh sb="3" eb="5">
      <t>イリョウ</t>
    </rPh>
    <rPh sb="5" eb="7">
      <t>テイキョウ</t>
    </rPh>
    <rPh sb="7" eb="9">
      <t>タイセイ</t>
    </rPh>
    <phoneticPr fontId="5"/>
  </si>
  <si>
    <t>　1)病床数</t>
    <rPh sb="3" eb="5">
      <t>ビョウショウ</t>
    </rPh>
    <rPh sb="5" eb="6">
      <t>スウ</t>
    </rPh>
    <phoneticPr fontId="5"/>
  </si>
  <si>
    <t>　1.人口10万人当たりの病院病床数</t>
    <rPh sb="3" eb="5">
      <t>ジンコウ</t>
    </rPh>
    <rPh sb="7" eb="9">
      <t>マンニン</t>
    </rPh>
    <rPh sb="9" eb="10">
      <t>ア</t>
    </rPh>
    <rPh sb="13" eb="15">
      <t>ビョウイン</t>
    </rPh>
    <rPh sb="15" eb="17">
      <t>ビョウショウ</t>
    </rPh>
    <rPh sb="17" eb="18">
      <t>カズ</t>
    </rPh>
    <phoneticPr fontId="5"/>
  </si>
  <si>
    <t>　2.75歳以上人口10万人当たりの病床数</t>
    <rPh sb="5" eb="8">
      <t>サイイジョウ</t>
    </rPh>
    <rPh sb="8" eb="10">
      <t>ジンコウ</t>
    </rPh>
    <rPh sb="12" eb="14">
      <t>マンニン</t>
    </rPh>
    <rPh sb="14" eb="15">
      <t>ア</t>
    </rPh>
    <rPh sb="18" eb="20">
      <t>ビョウショウ</t>
    </rPh>
    <rPh sb="20" eb="21">
      <t>カズ</t>
    </rPh>
    <phoneticPr fontId="5"/>
  </si>
  <si>
    <t>　２）医療施設数</t>
    <rPh sb="3" eb="5">
      <t>イリョウ</t>
    </rPh>
    <rPh sb="5" eb="7">
      <t>シセツ</t>
    </rPh>
    <rPh sb="7" eb="8">
      <t>スウ</t>
    </rPh>
    <phoneticPr fontId="5"/>
  </si>
  <si>
    <t>　1.病院数</t>
    <rPh sb="3" eb="5">
      <t>ビョウイン</t>
    </rPh>
    <rPh sb="5" eb="6">
      <t>カズ</t>
    </rPh>
    <phoneticPr fontId="5"/>
  </si>
  <si>
    <t>　2一般診療所数</t>
    <rPh sb="2" eb="4">
      <t>イッパン</t>
    </rPh>
    <rPh sb="4" eb="6">
      <t>シンリョウ</t>
    </rPh>
    <rPh sb="6" eb="7">
      <t>ショ</t>
    </rPh>
    <rPh sb="7" eb="8">
      <t>カズ</t>
    </rPh>
    <phoneticPr fontId="5"/>
  </si>
  <si>
    <t>　3）在宅サービス・訪問看護</t>
    <rPh sb="3" eb="5">
      <t>ザイタク</t>
    </rPh>
    <rPh sb="10" eb="12">
      <t>ホウモン</t>
    </rPh>
    <rPh sb="12" eb="14">
      <t>カンゴ</t>
    </rPh>
    <phoneticPr fontId="5"/>
  </si>
  <si>
    <t>　1.人口10万人当たりの医療保険等による在宅サービス実施医療施設数</t>
    <rPh sb="13" eb="15">
      <t>イリョウ</t>
    </rPh>
    <rPh sb="15" eb="17">
      <t>ホケン</t>
    </rPh>
    <rPh sb="17" eb="18">
      <t>ナド</t>
    </rPh>
    <rPh sb="21" eb="23">
      <t>ザイタク</t>
    </rPh>
    <rPh sb="27" eb="29">
      <t>ジッシ</t>
    </rPh>
    <rPh sb="29" eb="31">
      <t>イリョウ</t>
    </rPh>
    <rPh sb="31" eb="33">
      <t>シセツ</t>
    </rPh>
    <rPh sb="33" eb="34">
      <t>スウ</t>
    </rPh>
    <phoneticPr fontId="5"/>
  </si>
  <si>
    <t>　1.人口10万人当たりの1日平均外来患者数(人）</t>
    <rPh sb="3" eb="5">
      <t>ジンコウ</t>
    </rPh>
    <rPh sb="7" eb="9">
      <t>マンニン</t>
    </rPh>
    <rPh sb="9" eb="10">
      <t>ア</t>
    </rPh>
    <rPh sb="14" eb="15">
      <t>ニチ</t>
    </rPh>
    <rPh sb="15" eb="17">
      <t>ヘイキン</t>
    </rPh>
    <rPh sb="17" eb="19">
      <t>ガイライ</t>
    </rPh>
    <rPh sb="19" eb="22">
      <t>カンジャスウ</t>
    </rPh>
    <rPh sb="23" eb="24">
      <t>ニン</t>
    </rPh>
    <phoneticPr fontId="5"/>
  </si>
  <si>
    <t>　2.人口10万人当たりの1日平均一般病床入院患者数(人）</t>
    <rPh sb="17" eb="19">
      <t>イッパン</t>
    </rPh>
    <rPh sb="19" eb="21">
      <t>ビョウショウ</t>
    </rPh>
    <rPh sb="21" eb="23">
      <t>ニュウイン</t>
    </rPh>
    <phoneticPr fontId="5"/>
  </si>
  <si>
    <t>（4）患者数の概況</t>
    <rPh sb="3" eb="6">
      <t>カンジャスウ</t>
    </rPh>
    <rPh sb="7" eb="9">
      <t>ガイキョウ</t>
    </rPh>
    <phoneticPr fontId="5"/>
  </si>
  <si>
    <t>(5)医療費適正化指標</t>
    <rPh sb="3" eb="6">
      <t>イリョウヒ</t>
    </rPh>
    <rPh sb="6" eb="9">
      <t>テキセイカ</t>
    </rPh>
    <rPh sb="9" eb="11">
      <t>シヒョウ</t>
    </rPh>
    <phoneticPr fontId="5"/>
  </si>
  <si>
    <t>　1　.1人当たりの医療費（千円）</t>
    <rPh sb="5" eb="6">
      <t>ニン</t>
    </rPh>
    <rPh sb="6" eb="7">
      <t>ア</t>
    </rPh>
    <rPh sb="10" eb="12">
      <t>イリョウ</t>
    </rPh>
    <rPh sb="12" eb="13">
      <t>ヒ</t>
    </rPh>
    <rPh sb="14" eb="16">
      <t>センエン</t>
    </rPh>
    <phoneticPr fontId="5"/>
  </si>
  <si>
    <t>　うち　入院医療費（千円）</t>
    <rPh sb="4" eb="6">
      <t>ニュウイン</t>
    </rPh>
    <rPh sb="6" eb="8">
      <t>イリョウ</t>
    </rPh>
    <rPh sb="8" eb="9">
      <t>ヒ</t>
    </rPh>
    <rPh sb="10" eb="12">
      <t>センエン</t>
    </rPh>
    <phoneticPr fontId="5"/>
  </si>
  <si>
    <t>　うち　外来医療費（千円）</t>
    <rPh sb="4" eb="6">
      <t>ガイライ</t>
    </rPh>
    <rPh sb="6" eb="8">
      <t>イリョウ</t>
    </rPh>
    <rPh sb="8" eb="9">
      <t>ヒ</t>
    </rPh>
    <rPh sb="10" eb="12">
      <t>センエン</t>
    </rPh>
    <phoneticPr fontId="5"/>
  </si>
  <si>
    <t>　　1）医療費</t>
    <rPh sb="4" eb="6">
      <t>イリョウ</t>
    </rPh>
    <rPh sb="6" eb="7">
      <t>ヒ</t>
    </rPh>
    <phoneticPr fontId="5"/>
  </si>
  <si>
    <t>　　2）がん検診受診率</t>
    <rPh sb="6" eb="8">
      <t>ケンシン</t>
    </rPh>
    <rPh sb="8" eb="10">
      <t>ジュシン</t>
    </rPh>
    <rPh sb="10" eb="11">
      <t>リツ</t>
    </rPh>
    <phoneticPr fontId="5"/>
  </si>
  <si>
    <t>　1.胃がん</t>
    <rPh sb="3" eb="4">
      <t>イ</t>
    </rPh>
    <phoneticPr fontId="5"/>
  </si>
  <si>
    <t>　2.肺がん</t>
    <rPh sb="3" eb="4">
      <t>ハイ</t>
    </rPh>
    <phoneticPr fontId="5"/>
  </si>
  <si>
    <t>　3.大腸がん</t>
    <rPh sb="3" eb="5">
      <t>ダイチョウ</t>
    </rPh>
    <phoneticPr fontId="5"/>
  </si>
  <si>
    <t>　4.子宮がん</t>
    <rPh sb="3" eb="5">
      <t>シキュウ</t>
    </rPh>
    <phoneticPr fontId="5"/>
  </si>
  <si>
    <t>　5.乳がん</t>
    <rPh sb="3" eb="4">
      <t>ニュウ</t>
    </rPh>
    <phoneticPr fontId="5"/>
  </si>
  <si>
    <t>　　3）病床利用率・平均在院日数</t>
    <rPh sb="4" eb="6">
      <t>ビョウショウ</t>
    </rPh>
    <rPh sb="6" eb="9">
      <t>リヨウリツ</t>
    </rPh>
    <rPh sb="10" eb="12">
      <t>ヘイキン</t>
    </rPh>
    <rPh sb="12" eb="14">
      <t>ザイイン</t>
    </rPh>
    <rPh sb="14" eb="16">
      <t>ニッスウ</t>
    </rPh>
    <phoneticPr fontId="5"/>
  </si>
  <si>
    <t>　1.一般病床利用率（％）</t>
    <rPh sb="3" eb="5">
      <t>イッパン</t>
    </rPh>
    <rPh sb="5" eb="7">
      <t>ビョウショウ</t>
    </rPh>
    <rPh sb="7" eb="10">
      <t>リヨウリツ</t>
    </rPh>
    <phoneticPr fontId="5"/>
  </si>
  <si>
    <t>　2．療養病床利用率（％）</t>
    <rPh sb="3" eb="5">
      <t>リョウヨウ</t>
    </rPh>
    <rPh sb="5" eb="7">
      <t>ビョウショウ</t>
    </rPh>
    <rPh sb="7" eb="10">
      <t>リヨウリツ</t>
    </rPh>
    <phoneticPr fontId="5"/>
  </si>
  <si>
    <t>-</t>
    <phoneticPr fontId="5"/>
  </si>
  <si>
    <r>
      <t>後期高齢者医療費（</t>
    </r>
    <r>
      <rPr>
        <sz val="9"/>
        <color indexed="8"/>
        <rFont val="ＭＳ Ｐゴシック"/>
        <family val="3"/>
        <charset val="128"/>
      </rPr>
      <t>医療受給対象者</t>
    </r>
    <r>
      <rPr>
        <sz val="11"/>
        <color theme="1"/>
        <rFont val="ＭＳ Ｐゴシック"/>
        <family val="3"/>
        <charset val="128"/>
        <scheme val="minor"/>
      </rPr>
      <t>）（千円）</t>
    </r>
    <rPh sb="5" eb="7">
      <t>イリョウ</t>
    </rPh>
    <rPh sb="7" eb="8">
      <t>ヒ</t>
    </rPh>
    <rPh sb="9" eb="11">
      <t>イリョウ</t>
    </rPh>
    <rPh sb="11" eb="13">
      <t>ジュキュウ</t>
    </rPh>
    <rPh sb="13" eb="16">
      <t>タイショウシャ</t>
    </rPh>
    <rPh sb="18" eb="20">
      <t>センエン</t>
    </rPh>
    <phoneticPr fontId="5"/>
  </si>
  <si>
    <t xml:space="preserve">  4.人口10万人当たりの歯科診療所数</t>
    <phoneticPr fontId="5"/>
  </si>
  <si>
    <t>常勤換算</t>
    <phoneticPr fontId="5"/>
  </si>
  <si>
    <t>　3.人口10万人当たりの救急告示病院数</t>
    <rPh sb="3" eb="5">
      <t>ジンコウ</t>
    </rPh>
    <rPh sb="7" eb="9">
      <t>マンニン</t>
    </rPh>
    <rPh sb="9" eb="10">
      <t>ア</t>
    </rPh>
    <rPh sb="13" eb="15">
      <t>キュウキュウ</t>
    </rPh>
    <rPh sb="15" eb="17">
      <t>コクジ</t>
    </rPh>
    <rPh sb="17" eb="19">
      <t>ビョウイン</t>
    </rPh>
    <rPh sb="19" eb="20">
      <t>カズ</t>
    </rPh>
    <phoneticPr fontId="5"/>
  </si>
  <si>
    <t>常勤換算</t>
    <phoneticPr fontId="5"/>
  </si>
  <si>
    <t>常勤換算</t>
    <phoneticPr fontId="5"/>
  </si>
  <si>
    <t>　2.人口10万人当たりの訪問看護ステーション事業数</t>
    <rPh sb="3" eb="5">
      <t>ジンコウ</t>
    </rPh>
    <rPh sb="7" eb="9">
      <t>マンニン</t>
    </rPh>
    <rPh sb="9" eb="10">
      <t>ア</t>
    </rPh>
    <rPh sb="13" eb="15">
      <t>ホウモン</t>
    </rPh>
    <rPh sb="15" eb="17">
      <t>カンゴ</t>
    </rPh>
    <rPh sb="25" eb="26">
      <t>カズ</t>
    </rPh>
    <phoneticPr fontId="5"/>
  </si>
  <si>
    <t>10万人対従事医師数</t>
  </si>
  <si>
    <t>100床対病院医師数</t>
  </si>
  <si>
    <t>従事医師数</t>
  </si>
  <si>
    <t>福岡・糸島</t>
  </si>
  <si>
    <t>粕屋</t>
  </si>
  <si>
    <t>宗像</t>
  </si>
  <si>
    <t>筑紫</t>
  </si>
  <si>
    <t>朝倉</t>
  </si>
  <si>
    <t>久留米</t>
  </si>
  <si>
    <t>八女・筑後</t>
  </si>
  <si>
    <t>有明</t>
  </si>
  <si>
    <t>飯塚</t>
  </si>
  <si>
    <t>直方・鞍手</t>
  </si>
  <si>
    <t>田川</t>
  </si>
  <si>
    <t>北九州</t>
  </si>
  <si>
    <t>京築</t>
  </si>
  <si>
    <t>人口10万人当たりの医療施設従事医師数</t>
    <phoneticPr fontId="5"/>
  </si>
  <si>
    <t>2次医療圏</t>
    <phoneticPr fontId="5"/>
  </si>
  <si>
    <t>2006年</t>
    <phoneticPr fontId="5"/>
  </si>
  <si>
    <t>要因分析</t>
    <phoneticPr fontId="5"/>
  </si>
  <si>
    <t>2012年</t>
    <phoneticPr fontId="5"/>
  </si>
  <si>
    <t>人口</t>
    <phoneticPr fontId="5"/>
  </si>
  <si>
    <t>医療施設従事医師数</t>
    <phoneticPr fontId="5"/>
  </si>
  <si>
    <t>10万人対従事医師数</t>
    <phoneticPr fontId="5"/>
  </si>
  <si>
    <t>人口増減率（％）</t>
    <phoneticPr fontId="5"/>
  </si>
  <si>
    <t>医師増減率(%)</t>
    <phoneticPr fontId="5"/>
  </si>
  <si>
    <t>従事医師数</t>
    <phoneticPr fontId="5"/>
  </si>
  <si>
    <t>福岡県平均</t>
    <phoneticPr fontId="5"/>
  </si>
  <si>
    <t>病院病床100床当たりの病院勤務医師数</t>
    <phoneticPr fontId="5"/>
  </si>
  <si>
    <t>病院勤務医師数</t>
    <phoneticPr fontId="5"/>
  </si>
  <si>
    <t>病院病床数</t>
    <phoneticPr fontId="5"/>
  </si>
  <si>
    <t>100床対病院医師数</t>
    <phoneticPr fontId="5"/>
  </si>
  <si>
    <t>医師増減率（％）</t>
    <phoneticPr fontId="5"/>
  </si>
  <si>
    <t>病床増減率(%)</t>
    <phoneticPr fontId="5"/>
  </si>
  <si>
    <t>トップページ &gt; 記者発表資料 &gt; 福岡県保健医療計画を新たに策定</t>
  </si>
  <si>
    <t>福岡県保健医療計画を新たに策定</t>
  </si>
  <si>
    <t>担当課：</t>
  </si>
  <si>
    <t>医療指導課</t>
  </si>
  <si>
    <t>直通：</t>
  </si>
  <si>
    <t>092-643-3274</t>
  </si>
  <si>
    <t>内線：</t>
  </si>
  <si>
    <t>担当者：</t>
  </si>
  <si>
    <t>高田</t>
  </si>
  <si>
    <t>１　策定の経緯等</t>
  </si>
  <si>
    <t>２　計画の対象となる期間</t>
  </si>
  <si>
    <t>平成２５年度から２９年度までの５年間　</t>
  </si>
  <si>
    <t>３　計画の概要</t>
  </si>
  <si>
    <t>（１）特徴</t>
  </si>
  <si>
    <t>（２）主な取組</t>
  </si>
  <si>
    <t>　○５疾病</t>
  </si>
  <si>
    <t>疾病・事業</t>
  </si>
  <si>
    <t>主な取組</t>
  </si>
  <si>
    <t>主な数値目標（平成29年度）</t>
  </si>
  <si>
    <t>がん</t>
  </si>
  <si>
    <t>・食生活・運動等の生活習慣改善等によるがん予防</t>
  </si>
  <si>
    <t>・がん検診の普及啓発による受診率の向上</t>
  </si>
  <si>
    <t>がん検診受診率</t>
  </si>
  <si>
    <t>　（※現状値は平成22年度）</t>
  </si>
  <si>
    <t>脳卒中</t>
  </si>
  <si>
    <t>急性心筋梗塞</t>
  </si>
  <si>
    <t>糖尿病</t>
  </si>
  <si>
    <t>・健診において医療が必要になった患者に対する受診勧奨の推進</t>
  </si>
  <si>
    <t>・保健指導者育成のための研修実施</t>
  </si>
  <si>
    <t>特定健康診査実施率　39.0%→70％以上</t>
  </si>
  <si>
    <t>特定保健診査実施率　14.3%→45％以上</t>
  </si>
  <si>
    <t>（※現状値は平成22年度）</t>
  </si>
  <si>
    <t>精神疾患</t>
  </si>
  <si>
    <t>内科等身体疾患を担当する科と精神科の連携が実施されている二次保健医療圏</t>
  </si>
  <si>
    <t>１医療圏→13医療圏</t>
  </si>
  <si>
    <t>認知症の地域連携クリティカルパス※を導入する二次保健医療圏</t>
  </si>
  <si>
    <t>０→13医療圏</t>
  </si>
  <si>
    <t>○５事業・在宅医療</t>
  </si>
  <si>
    <t>主な取組み</t>
  </si>
  <si>
    <t>救急医療</t>
  </si>
  <si>
    <t>・救急医療体制の充実を図るため、新たな救命救急センターの指定検討</t>
  </si>
  <si>
    <t>救命救急センターの数</t>
  </si>
  <si>
    <t>８か所→10か所程度</t>
  </si>
  <si>
    <t>災害医療</t>
  </si>
  <si>
    <t>・災害拠点病院や災害医療派遣チーム（ＤＭＡＴ）の整備・強化</t>
  </si>
  <si>
    <t>・原子力災害に備えた防災訓練の実施、緊急被ばく医療体制の整備</t>
  </si>
  <si>
    <t>災害拠点病院が整備されている二次保健医療圏　</t>
  </si>
  <si>
    <t>　１０医療圏→１３医療圏</t>
  </si>
  <si>
    <t>へき地医療</t>
  </si>
  <si>
    <t>・過疎化が進行し、交通手段の確保が難しいへき地における医療の確保</t>
  </si>
  <si>
    <t>巡回診療を実施するへき地医療拠点病院の数　</t>
  </si>
  <si>
    <t>１か所→３か所程度</t>
  </si>
  <si>
    <t>周産期医療</t>
  </si>
  <si>
    <t>・患者の状況や母胎搬送の実態等を踏まえた病床整備</t>
  </si>
  <si>
    <t>・総合周産期母子医療センターの新たな指定（筑豊地域）</t>
  </si>
  <si>
    <t>NICU病床数</t>
  </si>
  <si>
    <t>福岡地域66床→73床以上</t>
  </si>
  <si>
    <t>筑豊地域6床→11床以上</t>
  </si>
  <si>
    <t>小児医療</t>
  </si>
  <si>
    <t>・小児救急医療の適切な受診についての更なる啓発</t>
  </si>
  <si>
    <t>・小児専門の救命救急医療を担う体制整備</t>
  </si>
  <si>
    <t>小児救急医療カﾞイトﾞフﾞック総配布数</t>
  </si>
  <si>
    <t>　　46.8万部→69.8万部</t>
  </si>
  <si>
    <t>在宅医療</t>
  </si>
  <si>
    <t>・地域における24時間対応体制確保のための連携強化</t>
  </si>
  <si>
    <t>・各職種の地域リーダー育成</t>
  </si>
  <si>
    <t>訪問診療を受けた患者数</t>
  </si>
  <si>
    <t>　18,721人/月 →　20％以上</t>
  </si>
  <si>
    <t>（３）二次保健医療圏の設定と基準病床</t>
  </si>
  <si>
    <t>　○二次保健医療圏は現行の１３医療圏を維持する。</t>
  </si>
  <si>
    <t>　○基準病床数は次のとおり</t>
  </si>
  <si>
    <t>　　〈療養病床及び一般病床〉</t>
  </si>
  <si>
    <t>医療圏</t>
  </si>
  <si>
    <t>基準病床数</t>
  </si>
  <si>
    <t>既存病床数</t>
  </si>
  <si>
    <t>粕　屋</t>
  </si>
  <si>
    <t>宗　像</t>
  </si>
  <si>
    <t>筑　紫</t>
  </si>
  <si>
    <t>有　明</t>
  </si>
  <si>
    <t>飯　塚</t>
  </si>
  <si>
    <t>合　計</t>
  </si>
  <si>
    <t>〈精神病床〉</t>
  </si>
  <si>
    <t>全　域</t>
  </si>
  <si>
    <t>〈結核病床〉</t>
  </si>
  <si>
    <t>〈感染症病床〉</t>
  </si>
  <si>
    <t>　（既存病床数はH24.8.1現在）</t>
  </si>
  <si>
    <t>※二次保健医療圏とは</t>
  </si>
  <si>
    <t>　高度あるいは特殊な医療を除く入院医療を主体とした一般の医療需要に対応し、医療機関相互の機能分担と連携に基づく包括的な保健医療サービスを県民に提供していくための基礎となる圏域。</t>
  </si>
  <si>
    <t>※基準病床数とは</t>
  </si>
  <si>
    <t>病院及び診療所の病床の適正配置を図ることを目的として、医療法の規定に基づき定めるもので、全国統一の算定式により算定する。既存病床数が基準病床数を超える地域（病床過剰地域）では、原則、病院開設や増床が許可されないことになっている。</t>
  </si>
  <si>
    <t>福岡県庁〒812-8577　福岡県福岡市博多区東公園7番7号（交通アクセス・県庁案内）</t>
  </si>
  <si>
    <t>Copyright © 2014 Fukuoka Prefecture All rights reserved.</t>
  </si>
  <si>
    <t>平成24年</t>
  </si>
  <si>
    <t>　</t>
  </si>
  <si>
    <t>　全　　　　　国</t>
  </si>
  <si>
    <t>年齢階級</t>
  </si>
  <si>
    <t>～29歳</t>
  </si>
  <si>
    <t>30～39歳</t>
  </si>
  <si>
    <t>40～49歳</t>
  </si>
  <si>
    <t>50～59歳</t>
  </si>
  <si>
    <t>60～69歳</t>
  </si>
  <si>
    <t>70～79歳</t>
  </si>
  <si>
    <t>80歳以上</t>
  </si>
  <si>
    <t>総数</t>
  </si>
  <si>
    <t>　全　国</t>
  </si>
  <si>
    <t>男</t>
  </si>
  <si>
    <t>女</t>
  </si>
  <si>
    <t>平均</t>
  </si>
  <si>
    <t>０１　北　海　道</t>
  </si>
  <si>
    <t>０２　青　　　森</t>
  </si>
  <si>
    <t>０３　岩　　　手</t>
  </si>
  <si>
    <t>０４　宮　　　城</t>
  </si>
  <si>
    <t>０５　秋　　　田</t>
  </si>
  <si>
    <t>０６　山　　　形</t>
  </si>
  <si>
    <t>０７　福　　　島</t>
  </si>
  <si>
    <t>０８　茨　　　城</t>
  </si>
  <si>
    <t>０９　栃　　　木</t>
  </si>
  <si>
    <t>１０　群　　　馬</t>
  </si>
  <si>
    <t>１１　埼　　　玉</t>
  </si>
  <si>
    <t>１２　千　　　葉</t>
  </si>
  <si>
    <t>１３　東　　　京</t>
  </si>
  <si>
    <t>１４　神　奈　川</t>
  </si>
  <si>
    <t>１５　新　　　潟</t>
  </si>
  <si>
    <t>１６　富　　　山</t>
  </si>
  <si>
    <t>１７　石　　　川</t>
  </si>
  <si>
    <t>１８　福　　　井</t>
  </si>
  <si>
    <t>１９　山　　　梨</t>
  </si>
  <si>
    <t>２０　長　　　野</t>
  </si>
  <si>
    <t>２１　岐　　　阜</t>
  </si>
  <si>
    <t>２２　静　　　岡</t>
  </si>
  <si>
    <t>２３　愛　　　知</t>
  </si>
  <si>
    <t>２４　三　　　重</t>
  </si>
  <si>
    <t>２５　滋　　　賀</t>
  </si>
  <si>
    <t>２６　京　　　都</t>
  </si>
  <si>
    <t>２７　大　　　阪</t>
  </si>
  <si>
    <t>２８　兵　　　庫</t>
  </si>
  <si>
    <t>２９　奈　　　良</t>
  </si>
  <si>
    <t>３０　和　歌　山</t>
  </si>
  <si>
    <t>３１　鳥　　　取</t>
  </si>
  <si>
    <t>３２　島　　　根</t>
  </si>
  <si>
    <t>３３　岡　　　山</t>
  </si>
  <si>
    <t>３４　広　　　島</t>
  </si>
  <si>
    <t>３５　山　　　口</t>
  </si>
  <si>
    <t>３６　徳　　　島</t>
  </si>
  <si>
    <t>３７　香　　　川</t>
  </si>
  <si>
    <t>３８　愛　　　媛</t>
  </si>
  <si>
    <t>３９　高　　　知</t>
  </si>
  <si>
    <t>４０　福　　　岡</t>
  </si>
  <si>
    <t>４１　佐　　　賀</t>
  </si>
  <si>
    <t>４２　長　　　崎</t>
  </si>
  <si>
    <t>４３　熊　　　本</t>
  </si>
  <si>
    <t>４４　大　　　分</t>
  </si>
  <si>
    <t>４５　宮　　　崎</t>
  </si>
  <si>
    <t>４６　鹿　児　島</t>
  </si>
  <si>
    <t>４７　沖　　　縄</t>
  </si>
  <si>
    <t>医師の年代構成</t>
    <phoneticPr fontId="5"/>
  </si>
  <si>
    <t>構成比％</t>
    <phoneticPr fontId="5"/>
  </si>
  <si>
    <t>年齢階級</t>
    <phoneticPr fontId="5"/>
  </si>
  <si>
    <t>年齢　男</t>
    <phoneticPr fontId="5"/>
  </si>
  <si>
    <t>　　　　女</t>
    <phoneticPr fontId="5"/>
  </si>
  <si>
    <t>総数　男</t>
    <phoneticPr fontId="5"/>
  </si>
  <si>
    <t>総数　女</t>
    <phoneticPr fontId="5"/>
  </si>
  <si>
    <t>平均　総数</t>
    <phoneticPr fontId="5"/>
  </si>
  <si>
    <t>年齢　女</t>
    <phoneticPr fontId="5"/>
  </si>
  <si>
    <t>面積の単位：ｋ㎡</t>
  </si>
  <si>
    <t>　一般診療所</t>
  </si>
  <si>
    <t>一般病院</t>
  </si>
  <si>
    <t>有床</t>
  </si>
  <si>
    <t>（再掲）</t>
  </si>
  <si>
    <t>都道府県別面積</t>
    <rPh sb="0" eb="4">
      <t>トドウフケン</t>
    </rPh>
    <rPh sb="4" eb="5">
      <t>ベツ</t>
    </rPh>
    <rPh sb="5" eb="7">
      <t>メンセキ</t>
    </rPh>
    <phoneticPr fontId="5"/>
  </si>
  <si>
    <t>平成24(2012)年10月1日現在</t>
    <rPh sb="0" eb="2">
      <t>ヘイセイ</t>
    </rPh>
    <rPh sb="10" eb="11">
      <t>ネン</t>
    </rPh>
    <rPh sb="13" eb="14">
      <t>ツキ</t>
    </rPh>
    <rPh sb="15" eb="16">
      <t>ヒ</t>
    </rPh>
    <rPh sb="16" eb="18">
      <t>ゲンザイ</t>
    </rPh>
    <phoneticPr fontId="20"/>
  </si>
  <si>
    <t>都　道　府　県　名</t>
    <rPh sb="0" eb="1">
      <t>ミヤコ</t>
    </rPh>
    <rPh sb="2" eb="3">
      <t>ミチ</t>
    </rPh>
    <rPh sb="4" eb="5">
      <t>フ</t>
    </rPh>
    <rPh sb="6" eb="7">
      <t>ケン</t>
    </rPh>
    <rPh sb="8" eb="9">
      <t>メイ</t>
    </rPh>
    <phoneticPr fontId="24"/>
  </si>
  <si>
    <r>
      <t>平成24年面積</t>
    </r>
    <r>
      <rPr>
        <sz val="9"/>
        <color indexed="10"/>
        <rFont val="ＭＳ Ｐ明朝"/>
        <family val="1"/>
        <charset val="128"/>
      </rPr>
      <t/>
    </r>
    <phoneticPr fontId="5"/>
  </si>
  <si>
    <t>可住面積割合</t>
    <phoneticPr fontId="5"/>
  </si>
  <si>
    <t>可住面積</t>
    <phoneticPr fontId="5"/>
  </si>
  <si>
    <t>推計人口</t>
    <phoneticPr fontId="5"/>
  </si>
  <si>
    <t>医療施設数</t>
    <phoneticPr fontId="5"/>
  </si>
  <si>
    <t>施設間平均距離</t>
    <phoneticPr fontId="5"/>
  </si>
  <si>
    <t>同左当たり人口</t>
    <phoneticPr fontId="5"/>
  </si>
  <si>
    <t>施設数</t>
    <rPh sb="0" eb="3">
      <t>シセツスウ</t>
    </rPh>
    <phoneticPr fontId="20"/>
  </si>
  <si>
    <t>人口１０万対施設数</t>
    <rPh sb="0" eb="2">
      <t>ジンコウ</t>
    </rPh>
    <rPh sb="4" eb="6">
      <t>マンツイ</t>
    </rPh>
    <rPh sb="6" eb="9">
      <t>シセツスウ</t>
    </rPh>
    <phoneticPr fontId="20"/>
  </si>
  <si>
    <t>％</t>
    <phoneticPr fontId="5"/>
  </si>
  <si>
    <t>千人</t>
    <phoneticPr fontId="5"/>
  </si>
  <si>
    <t>病院</t>
    <phoneticPr fontId="5"/>
  </si>
  <si>
    <t>Km2</t>
    <phoneticPr fontId="5"/>
  </si>
  <si>
    <t>km</t>
    <phoneticPr fontId="5"/>
  </si>
  <si>
    <r>
      <t>　病　　　院</t>
    </r>
    <r>
      <rPr>
        <vertAlign val="superscript"/>
        <sz val="12"/>
        <rFont val="ＭＳ ゴシック"/>
        <family val="3"/>
        <charset val="128"/>
      </rPr>
      <t>1)</t>
    </r>
    <phoneticPr fontId="20"/>
  </si>
  <si>
    <t>　一般診療所</t>
    <phoneticPr fontId="20"/>
  </si>
  <si>
    <t>歯　科
診療所</t>
    <phoneticPr fontId="20"/>
  </si>
  <si>
    <t>都道府県の面積値には、都県にまたがって境界未定となっている市区町村等の面積値（ｱ～ｾの地域）は含まない。</t>
    <phoneticPr fontId="5"/>
  </si>
  <si>
    <t>精神科病院</t>
    <rPh sb="2" eb="3">
      <t>カ</t>
    </rPh>
    <phoneticPr fontId="20"/>
  </si>
  <si>
    <t>全国</t>
    <phoneticPr fontId="20"/>
  </si>
  <si>
    <t>北 海 道</t>
    <phoneticPr fontId="5"/>
  </si>
  <si>
    <t>北海道</t>
    <phoneticPr fontId="20"/>
  </si>
  <si>
    <t>青 森 県</t>
    <phoneticPr fontId="5"/>
  </si>
  <si>
    <t>青森</t>
    <phoneticPr fontId="20"/>
  </si>
  <si>
    <t>岩 手 県</t>
    <phoneticPr fontId="5"/>
  </si>
  <si>
    <t>岩手</t>
    <phoneticPr fontId="20"/>
  </si>
  <si>
    <t>宮 城 県</t>
    <phoneticPr fontId="5"/>
  </si>
  <si>
    <t>宮城</t>
    <phoneticPr fontId="20"/>
  </si>
  <si>
    <t>秋 田 県</t>
    <phoneticPr fontId="5"/>
  </si>
  <si>
    <t>秋田</t>
    <phoneticPr fontId="20"/>
  </si>
  <si>
    <t>山 形 県</t>
    <phoneticPr fontId="5"/>
  </si>
  <si>
    <t>山形</t>
    <phoneticPr fontId="20"/>
  </si>
  <si>
    <t>福 島 県</t>
    <phoneticPr fontId="5"/>
  </si>
  <si>
    <t>福島</t>
    <phoneticPr fontId="20"/>
  </si>
  <si>
    <t>茨 城 県</t>
    <phoneticPr fontId="5"/>
  </si>
  <si>
    <t>茨城</t>
    <phoneticPr fontId="20"/>
  </si>
  <si>
    <t>栃 木 県</t>
    <phoneticPr fontId="5"/>
  </si>
  <si>
    <t>栃木</t>
    <phoneticPr fontId="20"/>
  </si>
  <si>
    <t>群 馬 県</t>
    <phoneticPr fontId="5"/>
  </si>
  <si>
    <t>群馬</t>
    <phoneticPr fontId="20"/>
  </si>
  <si>
    <t>埼 玉 県</t>
    <phoneticPr fontId="5"/>
  </si>
  <si>
    <t>埼玉</t>
    <phoneticPr fontId="20"/>
  </si>
  <si>
    <t>千 葉 県</t>
    <phoneticPr fontId="5"/>
  </si>
  <si>
    <t>千葉</t>
    <phoneticPr fontId="20"/>
  </si>
  <si>
    <t>東 京 都</t>
    <phoneticPr fontId="5"/>
  </si>
  <si>
    <t>東京</t>
    <phoneticPr fontId="20"/>
  </si>
  <si>
    <t>神奈川県</t>
    <phoneticPr fontId="5"/>
  </si>
  <si>
    <t>神奈川</t>
    <phoneticPr fontId="20"/>
  </si>
  <si>
    <t>新 潟 県</t>
    <phoneticPr fontId="5"/>
  </si>
  <si>
    <t>新潟</t>
    <phoneticPr fontId="20"/>
  </si>
  <si>
    <t>富 山 県</t>
    <phoneticPr fontId="5"/>
  </si>
  <si>
    <t>富山</t>
    <phoneticPr fontId="20"/>
  </si>
  <si>
    <t>石 川 県</t>
    <phoneticPr fontId="5"/>
  </si>
  <si>
    <t>石川</t>
    <phoneticPr fontId="20"/>
  </si>
  <si>
    <t>福 井 県</t>
    <phoneticPr fontId="5"/>
  </si>
  <si>
    <t>福井</t>
    <phoneticPr fontId="20"/>
  </si>
  <si>
    <t>山 梨 県</t>
    <phoneticPr fontId="5"/>
  </si>
  <si>
    <t>山梨</t>
    <phoneticPr fontId="20"/>
  </si>
  <si>
    <t>長 野 県</t>
    <phoneticPr fontId="5"/>
  </si>
  <si>
    <t>長野</t>
    <phoneticPr fontId="20"/>
  </si>
  <si>
    <t>岐 阜 県</t>
    <phoneticPr fontId="5"/>
  </si>
  <si>
    <t>岐阜</t>
    <phoneticPr fontId="20"/>
  </si>
  <si>
    <t>静 岡 県</t>
    <phoneticPr fontId="5"/>
  </si>
  <si>
    <t>静岡</t>
    <phoneticPr fontId="20"/>
  </si>
  <si>
    <t>愛 知 県</t>
    <phoneticPr fontId="5"/>
  </si>
  <si>
    <t>愛知</t>
    <phoneticPr fontId="20"/>
  </si>
  <si>
    <t>三 重 県</t>
    <phoneticPr fontId="5"/>
  </si>
  <si>
    <t>三重</t>
    <phoneticPr fontId="20"/>
  </si>
  <si>
    <t>滋 賀 県</t>
    <phoneticPr fontId="5"/>
  </si>
  <si>
    <t>滋賀</t>
    <phoneticPr fontId="20"/>
  </si>
  <si>
    <t>京 都 府</t>
    <phoneticPr fontId="5"/>
  </si>
  <si>
    <t>京都</t>
    <phoneticPr fontId="20"/>
  </si>
  <si>
    <t>大 阪 府</t>
    <phoneticPr fontId="5"/>
  </si>
  <si>
    <t>大阪</t>
    <phoneticPr fontId="20"/>
  </si>
  <si>
    <t>兵 庫 県</t>
    <phoneticPr fontId="5"/>
  </si>
  <si>
    <t>兵庫</t>
    <phoneticPr fontId="20"/>
  </si>
  <si>
    <t>奈 良 県</t>
    <phoneticPr fontId="5"/>
  </si>
  <si>
    <t>奈良</t>
    <phoneticPr fontId="20"/>
  </si>
  <si>
    <t>和歌山県</t>
    <phoneticPr fontId="5"/>
  </si>
  <si>
    <t>和歌山</t>
    <phoneticPr fontId="20"/>
  </si>
  <si>
    <t>鳥 取 県</t>
    <phoneticPr fontId="5"/>
  </si>
  <si>
    <t>鳥取</t>
    <phoneticPr fontId="20"/>
  </si>
  <si>
    <t>島 根 県</t>
    <phoneticPr fontId="5"/>
  </si>
  <si>
    <t>島根</t>
    <phoneticPr fontId="20"/>
  </si>
  <si>
    <t>岡 山 県</t>
    <phoneticPr fontId="5"/>
  </si>
  <si>
    <t>岡山</t>
    <phoneticPr fontId="20"/>
  </si>
  <si>
    <t>広 島 県</t>
    <phoneticPr fontId="5"/>
  </si>
  <si>
    <t>広島</t>
    <phoneticPr fontId="20"/>
  </si>
  <si>
    <t>山 口 県</t>
    <phoneticPr fontId="5"/>
  </si>
  <si>
    <t>山口</t>
    <phoneticPr fontId="20"/>
  </si>
  <si>
    <t>徳 島 県</t>
    <phoneticPr fontId="5"/>
  </si>
  <si>
    <t>徳島</t>
    <phoneticPr fontId="20"/>
  </si>
  <si>
    <t>香 川 県</t>
    <phoneticPr fontId="5"/>
  </si>
  <si>
    <t>香川</t>
    <phoneticPr fontId="20"/>
  </si>
  <si>
    <t>愛 媛 県</t>
    <phoneticPr fontId="5"/>
  </si>
  <si>
    <t>愛媛</t>
    <phoneticPr fontId="20"/>
  </si>
  <si>
    <t>高 知 県</t>
    <phoneticPr fontId="5"/>
  </si>
  <si>
    <t>高知</t>
    <phoneticPr fontId="20"/>
  </si>
  <si>
    <t>福 岡 県</t>
    <phoneticPr fontId="5"/>
  </si>
  <si>
    <t>福岡</t>
    <phoneticPr fontId="20"/>
  </si>
  <si>
    <t>佐 賀 県</t>
    <phoneticPr fontId="5"/>
  </si>
  <si>
    <t>佐賀</t>
    <phoneticPr fontId="20"/>
  </si>
  <si>
    <t>長 崎 県</t>
    <phoneticPr fontId="5"/>
  </si>
  <si>
    <t>長崎</t>
    <phoneticPr fontId="20"/>
  </si>
  <si>
    <t>熊 本 県</t>
    <phoneticPr fontId="5"/>
  </si>
  <si>
    <t>熊本</t>
    <phoneticPr fontId="20"/>
  </si>
  <si>
    <t>大 分 県</t>
    <phoneticPr fontId="5"/>
  </si>
  <si>
    <t>大分</t>
    <phoneticPr fontId="20"/>
  </si>
  <si>
    <t>宮 崎 県</t>
    <phoneticPr fontId="5"/>
  </si>
  <si>
    <t>宮崎</t>
    <phoneticPr fontId="20"/>
  </si>
  <si>
    <t>鹿児島県</t>
    <phoneticPr fontId="5"/>
  </si>
  <si>
    <t>鹿児島</t>
    <phoneticPr fontId="20"/>
  </si>
  <si>
    <t>沖 縄 県</t>
    <phoneticPr fontId="5"/>
  </si>
  <si>
    <t>沖縄</t>
    <phoneticPr fontId="20"/>
  </si>
  <si>
    <t>（医療施設調査）</t>
    <rPh sb="1" eb="3">
      <t>イリョウ</t>
    </rPh>
    <rPh sb="3" eb="5">
      <t>シセツ</t>
    </rPh>
    <rPh sb="5" eb="7">
      <t>チョウサ</t>
    </rPh>
    <phoneticPr fontId="20"/>
  </si>
  <si>
    <t>都県にまたがる境界未定地域</t>
    <phoneticPr fontId="5"/>
  </si>
  <si>
    <t>　　順位</t>
    <phoneticPr fontId="5"/>
  </si>
  <si>
    <t>29歳以下の医師数割合</t>
    <phoneticPr fontId="5"/>
  </si>
  <si>
    <t>　　 県では、県民が生涯を通じて心身ともに健康に生活できるための医療提供体制の整備を目指して、昭和６３年から保健医療計画を策定し、概ね５年毎に見直しを行ってきました。</t>
    <phoneticPr fontId="5"/>
  </si>
  <si>
    <t>今回の計画は、国の定める基本方針を踏まえ、医療提供者、学識経験者等をメンバーとする医療審議会（計画部会）等で協議を重ね、計画を策定しました。</t>
  </si>
  <si>
    <t>　　 この保健医療計画は、県の保健医療行政を推進する上での指針となる計画であり、地域において切れ目のない医療の提供を実現できるよう、必要な医療機能の充実や</t>
    <phoneticPr fontId="5"/>
  </si>
  <si>
    <t>医療施設相互の機能連携等を促進するためのものです。</t>
  </si>
  <si>
    <t>○ 医療計画では、患者数が多く、死亡率が高いなど緊急性が高い疾病として、がん、脳卒中、急性心筋梗塞、糖尿病について、その医療提供体制を明示することとなっていましたが</t>
    <phoneticPr fontId="5"/>
  </si>
  <si>
    <t>、近年、うつ病や認知症を中心に精神疾患が増加していることから、精神疾患についても医療提供体制の構築が必要とされています。このため、新たに、精神疾患について、</t>
    <phoneticPr fontId="5"/>
  </si>
  <si>
    <t>発症から診断、治療、地域生活・社会復帰までの支援体制を明示するとともに、数値目標を示しました。（p62～p71）</t>
  </si>
  <si>
    <t>○ ６割の国民が自宅等住み慣れた環境での療養を望んでいること、また、超高齢社会を迎え、医療機関や介護保険施設などの受入れにも限界を生じることが予測される中で、</t>
    <phoneticPr fontId="5"/>
  </si>
  <si>
    <t>在宅医療は慢性期及び回復期患者の受け皿として期待されています。このため、在宅医療について、退院支援から日常生活の支援、急変時の対応、在宅での看取りまでの</t>
    <phoneticPr fontId="5"/>
  </si>
  <si>
    <t>支援体制を明示し、地域の実情にあった在宅医療提供体制の構築や質の向上を図っていくこととしています。（p99～p108）</t>
  </si>
  <si>
    <t>※地域連携クリティカルパス：急性期病院から回復期病院を経て自宅に戻り維持期の医療機関等へ通院するまでの一連の診療計画で、</t>
    <phoneticPr fontId="5"/>
  </si>
  <si>
    <t>診療の継続性の確保や医療の標準化につながるもの。</t>
  </si>
  <si>
    <t>参考　基準-既存</t>
    <phoneticPr fontId="5"/>
  </si>
  <si>
    <t>同左当たり可住面積</t>
    <phoneticPr fontId="5"/>
  </si>
  <si>
    <t>　3.75歳以上人口10万人当たりの療養病床数</t>
    <rPh sb="5" eb="8">
      <t>サイイジョウ</t>
    </rPh>
    <rPh sb="8" eb="10">
      <t>ジンコウ</t>
    </rPh>
    <rPh sb="12" eb="14">
      <t>マンニン</t>
    </rPh>
    <rPh sb="14" eb="15">
      <t>ア</t>
    </rPh>
    <rPh sb="18" eb="20">
      <t>リョウヨウ</t>
    </rPh>
    <rPh sb="20" eb="22">
      <t>ビョウショウ</t>
    </rPh>
    <rPh sb="22" eb="23">
      <t>カズ</t>
    </rPh>
    <phoneticPr fontId="5"/>
  </si>
  <si>
    <t>　4.人口10万人当たりの精神病床数</t>
    <rPh sb="3" eb="5">
      <t>ジンコウ</t>
    </rPh>
    <rPh sb="7" eb="9">
      <t>マンニン</t>
    </rPh>
    <rPh sb="9" eb="10">
      <t>ア</t>
    </rPh>
    <rPh sb="15" eb="17">
      <t>ビョウショウ</t>
    </rPh>
    <rPh sb="17" eb="18">
      <t>カズ</t>
    </rPh>
    <phoneticPr fontId="5"/>
  </si>
  <si>
    <t>　3．精神病床利用率（％）</t>
    <rPh sb="5" eb="7">
      <t>ビョウショウ</t>
    </rPh>
    <rPh sb="7" eb="10">
      <t>リヨウリツ</t>
    </rPh>
    <phoneticPr fontId="5"/>
  </si>
  <si>
    <t>　4..一般病床　平均在院日数（日）</t>
    <rPh sb="4" eb="6">
      <t>イッパン</t>
    </rPh>
    <rPh sb="6" eb="8">
      <t>ビョウショウ</t>
    </rPh>
    <rPh sb="9" eb="11">
      <t>ヘイキン</t>
    </rPh>
    <rPh sb="11" eb="13">
      <t>ザイイン</t>
    </rPh>
    <rPh sb="13" eb="15">
      <t>ニッスウ</t>
    </rPh>
    <rPh sb="16" eb="17">
      <t>ニチ</t>
    </rPh>
    <phoneticPr fontId="5"/>
  </si>
  <si>
    <t>　5．療養病床　平均在院日数（日）</t>
    <rPh sb="3" eb="5">
      <t>リョウヨウ</t>
    </rPh>
    <phoneticPr fontId="5"/>
  </si>
  <si>
    <t>　6．精神病床　平均在院日数（日）</t>
    <rPh sb="5" eb="7">
      <t>ビョウショウ</t>
    </rPh>
    <phoneticPr fontId="5"/>
  </si>
  <si>
    <t>a.統計でみる都道府県のすがた</t>
    <phoneticPr fontId="5"/>
  </si>
  <si>
    <t>d.医療施設調査</t>
    <phoneticPr fontId="5"/>
  </si>
  <si>
    <t>e.介護サービス施設調査</t>
    <phoneticPr fontId="5"/>
  </si>
  <si>
    <t>f.衛生行政報告例</t>
    <phoneticPr fontId="5"/>
  </si>
  <si>
    <r>
      <t>g.国民生活基礎調査</t>
    </r>
    <r>
      <rPr>
        <sz val="8"/>
        <color indexed="8"/>
        <rFont val="ＭＳ Ｐゴシック"/>
        <family val="3"/>
        <charset val="128"/>
      </rPr>
      <t>（がん検診受診2001年より3年ごと）</t>
    </r>
    <phoneticPr fontId="5"/>
  </si>
  <si>
    <t>b.医師歯科医師薬剤師調査</t>
    <phoneticPr fontId="5"/>
  </si>
  <si>
    <t>b</t>
    <phoneticPr fontId="5"/>
  </si>
  <si>
    <t>d</t>
    <phoneticPr fontId="5"/>
  </si>
  <si>
    <t>b</t>
    <phoneticPr fontId="5"/>
  </si>
  <si>
    <t>f</t>
    <phoneticPr fontId="5"/>
  </si>
  <si>
    <t>d</t>
    <phoneticPr fontId="5"/>
  </si>
  <si>
    <t>d</t>
    <phoneticPr fontId="5"/>
  </si>
  <si>
    <t>f</t>
    <phoneticPr fontId="5"/>
  </si>
  <si>
    <t>h</t>
    <phoneticPr fontId="5"/>
  </si>
  <si>
    <t>e</t>
    <phoneticPr fontId="5"/>
  </si>
  <si>
    <t>g</t>
    <phoneticPr fontId="5"/>
  </si>
  <si>
    <t>a</t>
    <phoneticPr fontId="5"/>
  </si>
  <si>
    <t xml:space="preserve"> 資料</t>
    <phoneticPr fontId="5"/>
  </si>
  <si>
    <t>b＊</t>
    <phoneticPr fontId="5"/>
  </si>
  <si>
    <t>＊薬局病院診療所従事者</t>
    <phoneticPr fontId="5"/>
  </si>
  <si>
    <t>　3.人口10万人当たりの1日平均療養病床入院患者数（人）</t>
    <rPh sb="3" eb="5">
      <t>ジンコウ</t>
    </rPh>
    <rPh sb="7" eb="9">
      <t>マンニン</t>
    </rPh>
    <rPh sb="9" eb="10">
      <t>ア</t>
    </rPh>
    <rPh sb="14" eb="15">
      <t>ニチ</t>
    </rPh>
    <rPh sb="15" eb="17">
      <t>ヘイキン</t>
    </rPh>
    <rPh sb="17" eb="19">
      <t>リョウヨウ</t>
    </rPh>
    <rPh sb="19" eb="21">
      <t>ビョウショウ</t>
    </rPh>
    <rPh sb="23" eb="25">
      <t>カンジャ</t>
    </rPh>
    <rPh sb="25" eb="26">
      <t>カズ</t>
    </rPh>
    <rPh sb="27" eb="28">
      <t>ニン</t>
    </rPh>
    <phoneticPr fontId="5"/>
  </si>
  <si>
    <t>　4.人口10万人当たりの1日平均精神病床入院患者数（人）</t>
    <rPh sb="3" eb="5">
      <t>ジンコウ</t>
    </rPh>
    <rPh sb="7" eb="9">
      <t>マンニン</t>
    </rPh>
    <rPh sb="9" eb="10">
      <t>ア</t>
    </rPh>
    <rPh sb="14" eb="15">
      <t>ニチ</t>
    </rPh>
    <rPh sb="15" eb="17">
      <t>ヘイキン</t>
    </rPh>
    <rPh sb="19" eb="21">
      <t>ビョウショウ</t>
    </rPh>
    <rPh sb="23" eb="25">
      <t>カンジャ</t>
    </rPh>
    <rPh sb="25" eb="26">
      <t>カズ</t>
    </rPh>
    <rPh sb="27" eb="28">
      <t>ニン</t>
    </rPh>
    <phoneticPr fontId="5"/>
  </si>
  <si>
    <t>総務省統計局</t>
    <phoneticPr fontId="5"/>
  </si>
  <si>
    <t>以下厚生労働省</t>
    <phoneticPr fontId="5"/>
  </si>
  <si>
    <t>福岡県全体</t>
    <phoneticPr fontId="5"/>
  </si>
  <si>
    <t>　6.　医療施設従事医師における20歳代医師の割合（％）</t>
    <rPh sb="4" eb="6">
      <t>イリョウ</t>
    </rPh>
    <rPh sb="6" eb="8">
      <t>シセツ</t>
    </rPh>
    <rPh sb="8" eb="10">
      <t>ジュウジ</t>
    </rPh>
    <rPh sb="10" eb="12">
      <t>イシ</t>
    </rPh>
    <rPh sb="18" eb="20">
      <t>サイダイ</t>
    </rPh>
    <rPh sb="20" eb="22">
      <t>イシ</t>
    </rPh>
    <rPh sb="23" eb="25">
      <t>ワリアイ</t>
    </rPh>
    <phoneticPr fontId="5"/>
  </si>
  <si>
    <t>　7.　人口10万人当たりの医療施設従事歯科医師数（人）</t>
    <rPh sb="4" eb="6">
      <t>ジンコウ</t>
    </rPh>
    <rPh sb="8" eb="10">
      <t>マンニン</t>
    </rPh>
    <rPh sb="10" eb="11">
      <t>ア</t>
    </rPh>
    <rPh sb="22" eb="25">
      <t>イシスウ</t>
    </rPh>
    <rPh sb="26" eb="27">
      <t>ニン</t>
    </rPh>
    <phoneticPr fontId="5"/>
  </si>
  <si>
    <t>人口10万人当たり</t>
    <phoneticPr fontId="20"/>
  </si>
  <si>
    <t>100床当たり</t>
    <phoneticPr fontId="20"/>
  </si>
  <si>
    <t>医療施設医師数</t>
    <phoneticPr fontId="20"/>
  </si>
  <si>
    <t>病院医師数」</t>
    <phoneticPr fontId="20"/>
  </si>
  <si>
    <t>全国</t>
  </si>
  <si>
    <t>北海道</t>
  </si>
  <si>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</si>
  <si>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</si>
  <si>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</si>
  <si>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</si>
  <si>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</si>
  <si>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</si>
  <si>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</si>
  <si>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</si>
  <si>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</si>
  <si>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</si>
  <si>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</si>
  <si>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</si>
  <si>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</si>
  <si>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</si>
  <si>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</si>
  <si>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</si>
  <si>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</si>
  <si>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</si>
  <si>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</si>
  <si>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</si>
  <si>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</si>
  <si>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</si>
  <si>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</si>
  <si>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</si>
  <si>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</si>
  <si>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</si>
  <si>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</si>
  <si>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</si>
  <si>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</si>
  <si>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</si>
  <si>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</si>
  <si>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</si>
  <si>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</si>
  <si>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</si>
  <si>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</si>
  <si>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</si>
  <si>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</si>
  <si>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</si>
  <si>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</si>
  <si>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</si>
  <si>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</si>
  <si>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</si>
  <si>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</si>
  <si>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</si>
  <si>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</si>
  <si>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</si>
  <si>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　3.人口10万人当たりの就業准看護師数（人）</t>
    <rPh sb="3" eb="5">
      <t>ジンコウ</t>
    </rPh>
    <rPh sb="7" eb="9">
      <t>マンニン</t>
    </rPh>
    <rPh sb="9" eb="10">
      <t>ア</t>
    </rPh>
    <rPh sb="13" eb="15">
      <t>シュウギョウ</t>
    </rPh>
    <rPh sb="15" eb="16">
      <t>ジュン</t>
    </rPh>
    <rPh sb="16" eb="17">
      <t>ミ</t>
    </rPh>
    <rPh sb="17" eb="18">
      <t>ユズル</t>
    </rPh>
    <rPh sb="18" eb="19">
      <t>シ</t>
    </rPh>
    <rPh sb="19" eb="20">
      <t>カズ</t>
    </rPh>
    <rPh sb="21" eb="22">
      <t>ニン</t>
    </rPh>
    <phoneticPr fontId="5"/>
  </si>
  <si>
    <t>　4．病床100床当たりの病院勤務准看護師数（人）</t>
    <rPh sb="3" eb="5">
      <t>ビョウショウ</t>
    </rPh>
    <rPh sb="8" eb="9">
      <t>ショウ</t>
    </rPh>
    <rPh sb="9" eb="10">
      <t>ア</t>
    </rPh>
    <rPh sb="13" eb="15">
      <t>ビョウイン</t>
    </rPh>
    <rPh sb="15" eb="17">
      <t>キンム</t>
    </rPh>
    <rPh sb="19" eb="20">
      <t>ユズル</t>
    </rPh>
    <rPh sb="20" eb="21">
      <t>シ</t>
    </rPh>
    <rPh sb="21" eb="22">
      <t>カズ</t>
    </rPh>
    <rPh sb="23" eb="24">
      <t>ニン</t>
    </rPh>
    <phoneticPr fontId="5"/>
  </si>
  <si>
    <t>全　     国</t>
  </si>
  <si>
    <t>全国平均</t>
    <phoneticPr fontId="5"/>
  </si>
  <si>
    <t>　胃がん　28.5％　→40％　肺がん　19.1％→40％</t>
    <phoneticPr fontId="5"/>
  </si>
  <si>
    <t>胃がん　28.5％　→40％　肺がん　19.1％→40％</t>
  </si>
  <si>
    <t>　大腸がん　21.1％→40％　乳がん　34.4%→50％</t>
    <phoneticPr fontId="5"/>
  </si>
  <si>
    <t>大腸がん　21.1％→40％　乳がん　34.4%→50％</t>
  </si>
  <si>
    <t>　子宮（頸部）がん　34.7％→50％</t>
    <phoneticPr fontId="5"/>
  </si>
  <si>
    <t>子宮（頸部）がん　34.7％→50％</t>
    <phoneticPr fontId="5"/>
  </si>
  <si>
    <t>目標設定</t>
    <phoneticPr fontId="5"/>
  </si>
  <si>
    <t>2013年度から5ヵ年で</t>
    <phoneticPr fontId="5"/>
  </si>
  <si>
    <t>県保健医療計画</t>
    <phoneticPr fontId="5"/>
  </si>
  <si>
    <t>項　　　　　　　　　　目</t>
    <phoneticPr fontId="5"/>
  </si>
  <si>
    <t>項　　　　　　　　　　目</t>
    <phoneticPr fontId="5"/>
  </si>
  <si>
    <t>　5..　人口10万人当たりの精神科従事医師数（人）</t>
    <rPh sb="5" eb="7">
      <t>ジンコウ</t>
    </rPh>
    <rPh sb="9" eb="11">
      <t>マンニン</t>
    </rPh>
    <rPh sb="11" eb="12">
      <t>ア</t>
    </rPh>
    <rPh sb="20" eb="23">
      <t>イシスウ</t>
    </rPh>
    <rPh sb="24" eb="25">
      <t>ニン</t>
    </rPh>
    <phoneticPr fontId="5"/>
  </si>
  <si>
    <t xml:space="preserve">  福岡県</t>
    <phoneticPr fontId="5"/>
  </si>
  <si>
    <t>参考</t>
    <phoneticPr fontId="5"/>
  </si>
  <si>
    <t>金川佳弘著「福岡の医療力」（2007年自治体病院全国集会レジメ）</t>
    <phoneticPr fontId="5"/>
  </si>
  <si>
    <t>⇒</t>
    <phoneticPr fontId="5"/>
  </si>
  <si>
    <t>⇒</t>
    <phoneticPr fontId="5"/>
  </si>
  <si>
    <t>・精神疾患への正しい理解の普及        ・かかりつけ医と精神科医との連携促進（特にうつ病に関して）        ・入院当初からの退院後の生活を見据えた医療の提供の促進   ・認知症患者の早期発見・早期治療、患者の地域での受入れ体制づくりや人材育成</t>
    <phoneticPr fontId="5"/>
  </si>
  <si>
    <t>　3)精神疾患</t>
    <phoneticPr fontId="5"/>
  </si>
  <si>
    <t xml:space="preserve">  4) 5事業・在宅医療</t>
    <phoneticPr fontId="5"/>
  </si>
  <si>
    <t>救急</t>
    <phoneticPr fontId="5"/>
  </si>
  <si>
    <t>災害</t>
    <phoneticPr fontId="5"/>
  </si>
  <si>
    <t>へき地</t>
    <phoneticPr fontId="5"/>
  </si>
  <si>
    <t>周産期</t>
    <phoneticPr fontId="5"/>
  </si>
  <si>
    <t>小児</t>
    <phoneticPr fontId="5"/>
  </si>
  <si>
    <t>在宅医療</t>
    <phoneticPr fontId="5"/>
  </si>
  <si>
    <t xml:space="preserve">  2）糖尿病</t>
    <phoneticPr fontId="5"/>
  </si>
  <si>
    <t>福岡県</t>
    <phoneticPr fontId="5"/>
  </si>
  <si>
    <t>福岡県保健医療計画（2013.03）</t>
    <phoneticPr fontId="5"/>
  </si>
  <si>
    <t>h.都道府県別にみた死亡の状況(人口動態調査)</t>
    <phoneticPr fontId="5"/>
  </si>
  <si>
    <t>認知症</t>
    <phoneticPr fontId="5"/>
  </si>
  <si>
    <t>うつ病</t>
    <phoneticPr fontId="5"/>
  </si>
  <si>
    <t>統合失調症</t>
    <phoneticPr fontId="5"/>
  </si>
  <si>
    <t>アルコール・薬物</t>
    <phoneticPr fontId="5"/>
  </si>
  <si>
    <t>全国救命救急センター設置状況</t>
  </si>
  <si>
    <t>高 ：</t>
  </si>
  <si>
    <t>高度救命救急センター</t>
  </si>
  <si>
    <t>･･･32施設</t>
  </si>
  <si>
    <t>域 ：</t>
  </si>
  <si>
    <t>地域救命救急センター</t>
  </si>
  <si>
    <t>･･･10施設</t>
  </si>
  <si>
    <t>DH：</t>
  </si>
  <si>
    <t>ドクターヘリ基地施設</t>
  </si>
  <si>
    <t>･･･43施設（※茨城県と三重県は2施設でドクターヘリ1機）</t>
  </si>
  <si>
    <t>府県名</t>
  </si>
  <si>
    <t>区分</t>
  </si>
  <si>
    <t>施設名</t>
  </si>
  <si>
    <t>DH</t>
  </si>
  <si>
    <t>旭川赤十字病院</t>
  </si>
  <si>
    <t>市立札幌病院</t>
  </si>
  <si>
    <t>市立函館病院</t>
  </si>
  <si>
    <t>市立釧路総合病院</t>
  </si>
  <si>
    <t>北見赤十字病院</t>
  </si>
  <si>
    <t>旭川医科大学病院</t>
  </si>
  <si>
    <t>地域</t>
  </si>
  <si>
    <t>砂川市立病院</t>
  </si>
  <si>
    <t>帯広厚生病院</t>
  </si>
  <si>
    <t>高</t>
  </si>
  <si>
    <t>札幌医科大学附属病院</t>
  </si>
  <si>
    <t>手稲渓仁会病院</t>
  </si>
  <si>
    <t>独立行政法人国立病院機構　北海道医療センター</t>
  </si>
  <si>
    <t>青森県</t>
  </si>
  <si>
    <t>青森県立中央病院</t>
  </si>
  <si>
    <t>八戸市立市民病院</t>
  </si>
  <si>
    <t>弘前大学医学部附属病院</t>
  </si>
  <si>
    <t>岩手県</t>
  </si>
  <si>
    <t>岩手県立久慈病院</t>
  </si>
  <si>
    <t>高、DH</t>
  </si>
  <si>
    <t>岩手医科大学附属病院</t>
  </si>
  <si>
    <t>岩手県立大船渡病院</t>
  </si>
  <si>
    <t>宮城県</t>
  </si>
  <si>
    <t>石巻赤十字病院</t>
  </si>
  <si>
    <t>独立行政法人国立病院機構　仙台医療センター</t>
  </si>
  <si>
    <t>東北大学病院</t>
  </si>
  <si>
    <t>仙台市立病院</t>
  </si>
  <si>
    <t>大崎市民病院</t>
  </si>
  <si>
    <t>秋田県</t>
  </si>
  <si>
    <t>秋田赤十字病院</t>
  </si>
  <si>
    <t>山形県</t>
  </si>
  <si>
    <t>山形県立中央病院</t>
  </si>
  <si>
    <t>日本海総合病院</t>
  </si>
  <si>
    <t>公立置賜総合病院</t>
  </si>
  <si>
    <t>福島県</t>
  </si>
  <si>
    <t>福島県立医科大学附属病院</t>
  </si>
  <si>
    <t>財団法人温知会 会津中央病院</t>
  </si>
  <si>
    <t>いわき市立総合磐城共立病院</t>
  </si>
  <si>
    <t>財団法人太田綜合病院付属 太田西ﾉ内病院</t>
  </si>
  <si>
    <t>茨城県</t>
  </si>
  <si>
    <t>総合病院土浦協同病院</t>
  </si>
  <si>
    <t>茨城西南医療センター病院</t>
  </si>
  <si>
    <t>独立行政法人国立病院機構 水戸医療センター</t>
  </si>
  <si>
    <t>筑波メディカルセンター病院</t>
  </si>
  <si>
    <t>水戸済生会総合病院</t>
  </si>
  <si>
    <t>株式会社日立製作所日立総合病院</t>
  </si>
  <si>
    <t>栃木県</t>
  </si>
  <si>
    <t>那須赤十字病院</t>
  </si>
  <si>
    <t>獨協医科大学病院</t>
  </si>
  <si>
    <t>済生会宇都宮病院</t>
  </si>
  <si>
    <t>自治医科大学附属病院</t>
  </si>
  <si>
    <t>足利赤十字病院</t>
  </si>
  <si>
    <t>群馬県</t>
  </si>
  <si>
    <t>前橋赤十字病院</t>
  </si>
  <si>
    <t>独立行政法人国立病院機構 高崎総合医療センター</t>
  </si>
  <si>
    <t>富士重工業健康保険組合　太田記念病院</t>
  </si>
  <si>
    <t>埼玉県</t>
  </si>
  <si>
    <t>さいたま赤十字病院</t>
  </si>
  <si>
    <t>埼玉医科大学総合医療センター</t>
  </si>
  <si>
    <t>深谷赤十字病院</t>
  </si>
  <si>
    <t>川口市立医療センター</t>
  </si>
  <si>
    <t>防衛医科大学校病院</t>
  </si>
  <si>
    <t>埼玉医科大学国際医療センター</t>
  </si>
  <si>
    <t>獨協医科大学越谷病院</t>
  </si>
  <si>
    <t>千葉県</t>
  </si>
  <si>
    <t>国保直営総合病院 君津中央病院</t>
  </si>
  <si>
    <t>成田赤十字病院</t>
  </si>
  <si>
    <t>東京慈恵会医科大学附属柏病院</t>
  </si>
  <si>
    <t>船橋市立医療センター</t>
  </si>
  <si>
    <t>順天堂大学医学部附属浦安病院</t>
  </si>
  <si>
    <t>国保松戸市立病院</t>
  </si>
  <si>
    <t>亀田総合病院</t>
  </si>
  <si>
    <t>日本医科大学千葉北総病院</t>
  </si>
  <si>
    <t>千葉県救急医療センタ－</t>
  </si>
  <si>
    <t>総合病院 国保 旭中央病院</t>
  </si>
  <si>
    <t>東千葉メディカルセンター</t>
  </si>
  <si>
    <t>東京都</t>
  </si>
  <si>
    <t>独立行政法人国立病院機構 東京医療センター</t>
  </si>
  <si>
    <t>独立行政法人国立病院機構 災害医療センター</t>
  </si>
  <si>
    <t>日本大学医学部附属板橋病院</t>
  </si>
  <si>
    <t>東京都立多摩総合医療センター</t>
  </si>
  <si>
    <t>東京医科大学八王子医療センター</t>
  </si>
  <si>
    <t>都立墨東病院</t>
  </si>
  <si>
    <t>日本医科大学多摩永山病院</t>
  </si>
  <si>
    <t>駿河台日本大学病院</t>
  </si>
  <si>
    <t>帝京大学医学部附属病院</t>
  </si>
  <si>
    <t>昭和大学病院</t>
  </si>
  <si>
    <t>国立国際医療研究センター病院</t>
  </si>
  <si>
    <t>聖路加国際病院</t>
  </si>
  <si>
    <t>東京医科大学病院</t>
  </si>
  <si>
    <t>公立昭和病院</t>
  </si>
  <si>
    <t>日本医科大学付属病院</t>
  </si>
  <si>
    <t>東京大学医学部附属病院</t>
  </si>
  <si>
    <t>日本赤十字社医療センター</t>
  </si>
  <si>
    <t>青梅市立総合病院</t>
  </si>
  <si>
    <t>杏林大学医学部付属病院</t>
  </si>
  <si>
    <t>東京女子医科大学病院</t>
  </si>
  <si>
    <t>東邦大学医療センター大森病院</t>
  </si>
  <si>
    <t>都立広尾病院</t>
  </si>
  <si>
    <t>武蔵野赤十字病院</t>
  </si>
  <si>
    <t>東京医科歯科大学医学部附属病院</t>
  </si>
  <si>
    <t>東京都済生会中央病院</t>
  </si>
  <si>
    <t>東京女子医科大学東医療センター</t>
  </si>
  <si>
    <t>神奈川県</t>
  </si>
  <si>
    <t>独立行政法人国立病院機構 横浜医療センター</t>
  </si>
  <si>
    <t>横須賀市立うわまち病院</t>
  </si>
  <si>
    <t>湘南鎌倉総合病院</t>
  </si>
  <si>
    <t>聖マリアンナ医科大学横浜市西部病院</t>
  </si>
  <si>
    <t>北里大学病院</t>
  </si>
  <si>
    <t>横浜労災病院</t>
  </si>
  <si>
    <t>横浜市立市民病院</t>
  </si>
  <si>
    <t>小田原市立病院</t>
  </si>
  <si>
    <t>横浜市立みなと赤十字病院</t>
  </si>
  <si>
    <t>済生会横浜市東部病院</t>
  </si>
  <si>
    <t>藤沢市民病院</t>
  </si>
  <si>
    <t>日本医科大学武蔵小杉病院</t>
  </si>
  <si>
    <t>川崎市立川崎病院</t>
  </si>
  <si>
    <t>国家公務員共済組合連合会 横須賀共済病院</t>
  </si>
  <si>
    <t>昭和大学藤が丘病院</t>
  </si>
  <si>
    <t>東海大学医学部付属病院</t>
  </si>
  <si>
    <t>聖マリアンナ医科大学病院</t>
  </si>
  <si>
    <t>公立大学法人横浜市立大学附属市民総合医療センター</t>
  </si>
  <si>
    <t>山梨県</t>
  </si>
  <si>
    <t>山梨県立中央病院</t>
  </si>
  <si>
    <t>長野県</t>
  </si>
  <si>
    <t>飯田市立病院</t>
  </si>
  <si>
    <t>伊那中央病院</t>
  </si>
  <si>
    <t>佐久総合病院　佐久医療センター</t>
  </si>
  <si>
    <t>信州大学医学部附属病院</t>
  </si>
  <si>
    <t>長野赤十字病院</t>
  </si>
  <si>
    <t>諏訪赤十字病院</t>
  </si>
  <si>
    <t>慈泉会相澤病院</t>
  </si>
  <si>
    <t>新潟県</t>
  </si>
  <si>
    <t>新潟市民病院</t>
  </si>
  <si>
    <t>新潟県立新発田病院</t>
  </si>
  <si>
    <t>新潟大学医歯学総合病院</t>
  </si>
  <si>
    <t>新潟県立中央病院</t>
  </si>
  <si>
    <t>長岡赤十字病院</t>
  </si>
  <si>
    <t>富山県</t>
  </si>
  <si>
    <t>富山県立中央病院</t>
  </si>
  <si>
    <t>富山県厚生農業協同組合連合会 高岡病院</t>
  </si>
  <si>
    <t>石川県</t>
  </si>
  <si>
    <t>公立能登総合病院</t>
  </si>
  <si>
    <t>石川県立中央病院</t>
  </si>
  <si>
    <t>福井県</t>
  </si>
  <si>
    <t>杉田玄白記念　公立小浜病院</t>
  </si>
  <si>
    <t>福井県立病院</t>
  </si>
  <si>
    <t>岐阜県</t>
  </si>
  <si>
    <t>岐阜県総合医療センター</t>
  </si>
  <si>
    <t>岐阜県厚生農業協同組合連合会 中濃厚生病院</t>
  </si>
  <si>
    <t>岐阜県立多治見病院</t>
  </si>
  <si>
    <t>高山赤十字病院</t>
  </si>
  <si>
    <t>岐阜大学医学部附属病院</t>
  </si>
  <si>
    <t>大垣市民病院</t>
  </si>
  <si>
    <t>静岡県</t>
  </si>
  <si>
    <t>静岡済生会総合病院</t>
  </si>
  <si>
    <t>浜松医療センター</t>
  </si>
  <si>
    <t>地方独立行政法人静岡県立病院機構　静岡県立総合病院</t>
  </si>
  <si>
    <t>聖隷三方原病院</t>
  </si>
  <si>
    <t>沼津市立病院</t>
  </si>
  <si>
    <t>静岡赤十字病院</t>
  </si>
  <si>
    <t>磐田市立総合病院</t>
  </si>
  <si>
    <t>聖隷浜松病院</t>
  </si>
  <si>
    <t>順天堂大学医学部附属静岡病院</t>
  </si>
  <si>
    <t>愛知県</t>
  </si>
  <si>
    <t>愛知医科大学病院</t>
  </si>
  <si>
    <t>名古屋第二赤十字病院</t>
  </si>
  <si>
    <t>藤田保健衛生大学病院</t>
  </si>
  <si>
    <t>独立行政法人国立病院機構 名古屋医療センター</t>
  </si>
  <si>
    <t>豊橋市民病院</t>
  </si>
  <si>
    <t>公立陶生病院</t>
  </si>
  <si>
    <t>小牧市民病院</t>
  </si>
  <si>
    <t>名古屋第一赤十字病院</t>
  </si>
  <si>
    <t>岡崎市民病院</t>
  </si>
  <si>
    <t>半田市立半田病院</t>
  </si>
  <si>
    <t>愛知厚生連海南病院</t>
  </si>
  <si>
    <t>ＪＡ愛知厚生連　豊田厚生病院</t>
  </si>
  <si>
    <t>総合大雄会病院</t>
  </si>
  <si>
    <t>一宮市立市民病院</t>
  </si>
  <si>
    <t>名古屋市立大学病院</t>
  </si>
  <si>
    <t>刈谷豊田総合病院</t>
  </si>
  <si>
    <t>トヨタ記念病院</t>
  </si>
  <si>
    <t>社会保険中京病院</t>
  </si>
  <si>
    <t>名古屋掖済会病院</t>
  </si>
  <si>
    <t>安城更生病院</t>
  </si>
  <si>
    <t>三重県</t>
  </si>
  <si>
    <t>三重大学医学部附属病院</t>
  </si>
  <si>
    <t>市立四日市病院</t>
  </si>
  <si>
    <t>伊勢赤十字病院</t>
  </si>
  <si>
    <t>三重県立総合医療センター</t>
  </si>
  <si>
    <t>滋賀県</t>
  </si>
  <si>
    <t>長浜赤十字病院</t>
  </si>
  <si>
    <t>近江八幡市立総合医療センター</t>
  </si>
  <si>
    <t>済生会滋賀県病院</t>
  </si>
  <si>
    <t>大津赤十字病院</t>
  </si>
  <si>
    <t>京都府</t>
  </si>
  <si>
    <t>市立福知山市民病院</t>
  </si>
  <si>
    <t>独立行政法人国立病院機構 京都医療センター</t>
  </si>
  <si>
    <t>京都第二赤十字病院</t>
  </si>
  <si>
    <t>医療法人社団洛和会　洛和会音羽病院</t>
  </si>
  <si>
    <t>医療法人徳洲会　宇治徳洲会病院</t>
  </si>
  <si>
    <t>京都第一赤十字病院</t>
  </si>
  <si>
    <t>大阪府</t>
  </si>
  <si>
    <t>近畿大学医学部附属病院</t>
  </si>
  <si>
    <t>関西医科大学附属枚方病院</t>
  </si>
  <si>
    <t>大阪警察病院</t>
  </si>
  <si>
    <t>大阪赤十字病院</t>
  </si>
  <si>
    <t>大阪市立大学医学部附属病院</t>
  </si>
  <si>
    <t>大阪大学医学部附属病院</t>
  </si>
  <si>
    <t>大阪府立中河内救命救急センター</t>
  </si>
  <si>
    <t>関西医科大学附属滝井病院</t>
  </si>
  <si>
    <t>地方独立行政法人 大阪府立病院機構　大阪府立急性期・総合医療センター</t>
  </si>
  <si>
    <t>大阪府済生会千里病院</t>
  </si>
  <si>
    <t>独立行政法人国立病院機構 大阪医療センター</t>
  </si>
  <si>
    <t>大阪府三島救命救急センター</t>
  </si>
  <si>
    <t>大阪市立総合医療センター</t>
  </si>
  <si>
    <t>地方独立行政法人りんくう総合医療センター</t>
  </si>
  <si>
    <t>岸和田徳洲会病院</t>
  </si>
  <si>
    <t>兵庫県</t>
  </si>
  <si>
    <t>兵庫県立西宮病院</t>
  </si>
  <si>
    <t>兵庫県立淡路医療センター</t>
  </si>
  <si>
    <t>製鉄記念広畑病院</t>
  </si>
  <si>
    <t>兵庫県災害医療センター</t>
  </si>
  <si>
    <t>兵庫県立姫路循環器病センター</t>
  </si>
  <si>
    <t>公立豊岡病院 但馬救命救急センター</t>
  </si>
  <si>
    <t>兵庫医科大学病院</t>
  </si>
  <si>
    <t>神戸市立医療センター中央市民病院</t>
  </si>
  <si>
    <t>兵庫県立加古川医療センター</t>
  </si>
  <si>
    <t>奈良県</t>
  </si>
  <si>
    <t>奈良県立医科大学附属病院</t>
  </si>
  <si>
    <t>近畿大学医学部奈良病院</t>
  </si>
  <si>
    <t>奈良県立奈良病院</t>
  </si>
  <si>
    <t>和歌山県</t>
  </si>
  <si>
    <t>日本赤十字社和歌山医療センター</t>
  </si>
  <si>
    <t>独立行政法人国立病院機構南和歌山医療センター</t>
  </si>
  <si>
    <t>公立大学法人和歌山県立医科大学附属病院</t>
  </si>
  <si>
    <t>鳥取県</t>
  </si>
  <si>
    <t>鳥取大学医学部附属病院</t>
  </si>
  <si>
    <t>鳥取県立中央病院</t>
  </si>
  <si>
    <t>島根県</t>
  </si>
  <si>
    <t>松江赤十字病院</t>
  </si>
  <si>
    <t>島根大学医学部附属病院</t>
  </si>
  <si>
    <t>独立行政法人国立病院機構 浜田医療センター</t>
  </si>
  <si>
    <t>島根県立中央病院</t>
  </si>
  <si>
    <t>岡山県</t>
  </si>
  <si>
    <t>津山中央病院</t>
  </si>
  <si>
    <t>川崎医科大学附属病院</t>
  </si>
  <si>
    <t>倉敷中央病院</t>
  </si>
  <si>
    <t>岡山赤十字病院</t>
  </si>
  <si>
    <t>岡山大学病院</t>
  </si>
  <si>
    <t>広島県</t>
  </si>
  <si>
    <t>県立広島病院</t>
  </si>
  <si>
    <t>広島県厚生農業協同組合連合会　廣島総合病院</t>
  </si>
  <si>
    <t>独立行政法人国立病院機構 呉医療センター</t>
  </si>
  <si>
    <t>福山市民病院</t>
  </si>
  <si>
    <t>広島大学病院</t>
  </si>
  <si>
    <t>広島市立広島市民病院</t>
  </si>
  <si>
    <t>山口県</t>
  </si>
  <si>
    <t>山口県立総合医療センター</t>
  </si>
  <si>
    <t>独立行政法人国立病院機構 岩国医療センター</t>
  </si>
  <si>
    <t>独立行政法人国立病院機構 関門医療センター</t>
  </si>
  <si>
    <t>山口大学医学部附属病院</t>
  </si>
  <si>
    <t>綜合病院社会保険徳山中央病院</t>
  </si>
  <si>
    <t>徳島県</t>
  </si>
  <si>
    <t>徳島赤十字病院</t>
  </si>
  <si>
    <t>徳島県立中央病院</t>
  </si>
  <si>
    <t>徳島県立三好病院</t>
  </si>
  <si>
    <t>香川県</t>
  </si>
  <si>
    <t>香川大学医学部附属病院</t>
  </si>
  <si>
    <t>三豊総合病院</t>
  </si>
  <si>
    <t>香川県立中央病院</t>
  </si>
  <si>
    <t>愛媛県</t>
  </si>
  <si>
    <t>愛媛県立新居浜病院</t>
  </si>
  <si>
    <t>愛媛県立中央病院</t>
  </si>
  <si>
    <t>市立宇和島病院</t>
  </si>
  <si>
    <t>高知県</t>
  </si>
  <si>
    <t>高知県･高知市病院企業団立 高知医療センター</t>
  </si>
  <si>
    <t>高知赤十字病院</t>
  </si>
  <si>
    <t>近森病院</t>
  </si>
  <si>
    <t>福岡県</t>
  </si>
  <si>
    <t>九州大学病院</t>
  </si>
  <si>
    <t>北九州総合病院</t>
  </si>
  <si>
    <t>聖マリア病院</t>
  </si>
  <si>
    <t>済生会福岡総合病院</t>
  </si>
  <si>
    <t>福岡大学病院</t>
  </si>
  <si>
    <t>飯塚病院</t>
  </si>
  <si>
    <t>久留米大学病院</t>
  </si>
  <si>
    <t>北九州市立八幡病院</t>
  </si>
  <si>
    <t>佐賀県</t>
  </si>
  <si>
    <t>独立行政法人国立病院機構　嬉野医療センター</t>
  </si>
  <si>
    <t>唐津赤十字病院</t>
  </si>
  <si>
    <t>佐賀大学医学部附属病院</t>
  </si>
  <si>
    <t>地方独立行政法人　佐賀県立病院好生館</t>
  </si>
  <si>
    <t>長崎県</t>
  </si>
  <si>
    <t>独立行政法人国立病院機構 長崎医療センター</t>
  </si>
  <si>
    <t>佐世保市立総合病院</t>
  </si>
  <si>
    <t>長崎大学病院</t>
  </si>
  <si>
    <t>熊本県</t>
  </si>
  <si>
    <t>済生会熊本病院</t>
  </si>
  <si>
    <t>熊本赤十字病院</t>
  </si>
  <si>
    <t>独立行政法人国立病院機構 熊本医療センター</t>
  </si>
  <si>
    <t>大分県</t>
  </si>
  <si>
    <t>国家公務員共済組合連合会新別府病院</t>
  </si>
  <si>
    <t>大分大学医学部附属病院</t>
  </si>
  <si>
    <t>大分市医師会立アルメイダ病院</t>
  </si>
  <si>
    <t>大分県立病院</t>
  </si>
  <si>
    <t>宮崎県</t>
  </si>
  <si>
    <t>県立宮崎病院</t>
  </si>
  <si>
    <t>県立延岡病院</t>
  </si>
  <si>
    <t>宮崎大学医学部附属病院</t>
  </si>
  <si>
    <t>鹿児島県</t>
  </si>
  <si>
    <t>数値で見る福岡県の医療</t>
    <phoneticPr fontId="5"/>
  </si>
  <si>
    <t>日医総研データ(福岡県２次医療圏)   略</t>
    <rPh sb="0" eb="2">
      <t>ニチイ</t>
    </rPh>
    <rPh sb="2" eb="4">
      <t>ソウケン</t>
    </rPh>
    <rPh sb="8" eb="11">
      <t>フクオカケン</t>
    </rPh>
    <rPh sb="12" eb="13">
      <t>ジ</t>
    </rPh>
    <rPh sb="13" eb="15">
      <t>イリョウ</t>
    </rPh>
    <rPh sb="15" eb="16">
      <t>ケン</t>
    </rPh>
    <rPh sb="20" eb="21">
      <t>リャク</t>
    </rPh>
    <phoneticPr fontId="5"/>
  </si>
</sst>
</file>

<file path=xl/styles.xml><?xml version="1.0" encoding="utf-8"?>
<styleSheet xmlns="http://schemas.openxmlformats.org/spreadsheetml/2006/main">
  <numFmts count="29">
    <numFmt numFmtId="176" formatCode="0.0_ "/>
    <numFmt numFmtId="177" formatCode="#,##0.0_ "/>
    <numFmt numFmtId="178" formatCode="#,##0_ "/>
    <numFmt numFmtId="179" formatCode="0_ "/>
    <numFmt numFmtId="180" formatCode="0_);[Red]\(0\)"/>
    <numFmt numFmtId="181" formatCode="0.0_);[Red]\(0.0\)"/>
    <numFmt numFmtId="182" formatCode="0.00_ "/>
    <numFmt numFmtId="183" formatCode="0.0;&quot;△ &quot;0.0"/>
    <numFmt numFmtId="184" formatCode="0.00_);[Red]\(0.00\)"/>
    <numFmt numFmtId="185" formatCode="#,##0_);[Red]\(#,##0\)"/>
    <numFmt numFmtId="186" formatCode="#,##0.00_ "/>
    <numFmt numFmtId="187" formatCode="00"/>
    <numFmt numFmtId="188" formatCode="#,##0.00_ ;[Red]\-#,##0.00\ "/>
    <numFmt numFmtId="189" formatCode="#,##0.00_);[Red]\(#,##0.00\)"/>
    <numFmt numFmtId="190" formatCode="###\ ###\ ##0&quot; &quot;"/>
    <numFmt numFmtId="191" formatCode="###\ ###\ ##0"/>
    <numFmt numFmtId="192" formatCode="#,##0.0"/>
    <numFmt numFmtId="193" formatCode="0;&quot;△ &quot;0"/>
    <numFmt numFmtId="194" formatCode="#\ ###\ ##0.0&quot; &quot;"/>
    <numFmt numFmtId="195" formatCode="#,##0;&quot;△ &quot;#,##0"/>
    <numFmt numFmtId="196" formatCode="0.0"/>
    <numFmt numFmtId="197" formatCode="#\ ##0_ "/>
    <numFmt numFmtId="198" formatCode="#\ ##0.0_ "/>
    <numFmt numFmtId="199" formatCode="#\ ###\ ###\ ##0"/>
    <numFmt numFmtId="200" formatCode="#,##0.0_);[Red]\(#,##0.0\)"/>
    <numFmt numFmtId="201" formatCode="###\ ###\ ###"/>
    <numFmt numFmtId="202" formatCode="###\ ###\ ###;&quot;△&quot;###\ ###\ ###"/>
    <numFmt numFmtId="203" formatCode="###%;&quot;△&quot;###%"/>
    <numFmt numFmtId="204" formatCode="#,##0.000_ "/>
  </numFmts>
  <fonts count="59">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8"/>
      <name val="ＭＳ Ｐゴシック"/>
      <family val="3"/>
      <charset val="128"/>
    </font>
    <font>
      <sz val="9"/>
      <color indexed="8"/>
      <name val="ＭＳ Ｐゴシック"/>
      <family val="3"/>
      <charset val="128"/>
    </font>
    <font>
      <sz val="8"/>
      <color indexed="8"/>
      <name val="ＭＳ Ｐゴシック"/>
      <family val="3"/>
      <charset val="128"/>
    </font>
    <font>
      <sz val="11"/>
      <name val="ＭＳ Ｐゴシック"/>
      <family val="3"/>
      <charset val="128"/>
    </font>
    <font>
      <b/>
      <sz val="12"/>
      <name val="ＭＳ Ｐゴシック"/>
      <family val="3"/>
      <charset val="128"/>
    </font>
    <font>
      <sz val="9.9"/>
      <color indexed="8"/>
      <name val="ＭＳ Ｐゴシック"/>
      <family val="3"/>
      <charset val="128"/>
    </font>
    <font>
      <b/>
      <sz val="15.4"/>
      <color indexed="8"/>
      <name val="ＭＳ Ｐゴシック"/>
      <family val="3"/>
      <charset val="128"/>
    </font>
    <font>
      <b/>
      <sz val="13.2"/>
      <color indexed="8"/>
      <name val="ＭＳ Ｐゴシック"/>
      <family val="3"/>
      <charset val="128"/>
    </font>
    <font>
      <b/>
      <sz val="9.9"/>
      <color indexed="8"/>
      <name val="ＭＳ Ｐゴシック"/>
      <family val="3"/>
      <charset val="128"/>
    </font>
    <font>
      <sz val="10"/>
      <color indexed="8"/>
      <name val="ＭＳ Ｐゴシック"/>
      <family val="3"/>
      <charset val="128"/>
    </font>
    <font>
      <b/>
      <sz val="14"/>
      <color indexed="8"/>
      <name val="ＭＳ Ｐ明朝"/>
      <family val="1"/>
      <charset val="128"/>
    </font>
    <font>
      <sz val="9"/>
      <color indexed="8"/>
      <name val="ＭＳ Ｐ明朝"/>
      <family val="1"/>
      <charset val="128"/>
    </font>
    <font>
      <sz val="11"/>
      <name val="ＭＳ 明朝"/>
      <family val="1"/>
      <charset val="128"/>
    </font>
    <font>
      <sz val="12"/>
      <name val="ＭＳ ゴシック"/>
      <family val="3"/>
      <charset val="128"/>
    </font>
    <font>
      <sz val="6"/>
      <name val="ＭＳ Ｐ明朝"/>
      <family val="1"/>
      <charset val="128"/>
    </font>
    <font>
      <sz val="10"/>
      <color indexed="8"/>
      <name val="ＭＳ Ｐ明朝"/>
      <family val="1"/>
      <charset val="128"/>
    </font>
    <font>
      <b/>
      <sz val="9"/>
      <color indexed="8"/>
      <name val="ＭＳ Ｐ明朝"/>
      <family val="1"/>
      <charset val="128"/>
    </font>
    <font>
      <sz val="11"/>
      <name val="ＭＳ ゴシック"/>
      <family val="3"/>
      <charset val="128"/>
    </font>
    <font>
      <sz val="9"/>
      <name val="ＭＳ Ｐゴシック"/>
      <family val="3"/>
      <charset val="128"/>
    </font>
    <font>
      <sz val="9"/>
      <color indexed="10"/>
      <name val="ＭＳ Ｐ明朝"/>
      <family val="1"/>
      <charset val="128"/>
    </font>
    <font>
      <sz val="9"/>
      <name val="ＭＳ 明朝"/>
      <family val="1"/>
      <charset val="128"/>
    </font>
    <font>
      <vertAlign val="superscript"/>
      <sz val="12"/>
      <name val="ＭＳ ゴシック"/>
      <family val="3"/>
      <charset val="128"/>
    </font>
    <font>
      <sz val="9"/>
      <color indexed="8"/>
      <name val="ＭＳ 明朝"/>
      <family val="1"/>
      <charset val="128"/>
    </font>
    <font>
      <sz val="11"/>
      <name val="明朝"/>
      <family val="1"/>
      <charset val="128"/>
    </font>
    <font>
      <b/>
      <sz val="14"/>
      <color indexed="8"/>
      <name val="ＭＳ Ｐゴシック"/>
      <family val="3"/>
      <charset val="128"/>
    </font>
    <font>
      <b/>
      <sz val="11"/>
      <name val="ＭＳ Ｐゴシック"/>
      <family val="3"/>
      <charset val="128"/>
    </font>
    <font>
      <u/>
      <sz val="11"/>
      <color indexed="12"/>
      <name val="ＭＳ Ｐゴシック"/>
      <family val="3"/>
      <charset val="128"/>
    </font>
    <font>
      <b/>
      <sz val="11"/>
      <color indexed="30"/>
      <name val="ＭＳ Ｐゴシック"/>
      <family val="3"/>
      <charset val="128"/>
    </font>
    <font>
      <sz val="8.8000000000000007"/>
      <color indexed="8"/>
      <name val="ＭＳ Ｐゴシック"/>
      <family val="3"/>
      <charset val="128"/>
    </font>
    <font>
      <vertAlign val="superscript"/>
      <sz val="9"/>
      <name val="ＭＳ 明朝"/>
      <family val="1"/>
      <charset val="128"/>
    </font>
    <font>
      <b/>
      <sz val="16"/>
      <color indexed="8"/>
      <name val="ＭＳ Ｐゴシック"/>
      <family val="3"/>
      <charset val="128"/>
    </font>
    <font>
      <sz val="9"/>
      <color indexed="8"/>
      <name val="ＭＳ Ｐゴシック"/>
      <family val="3"/>
      <charset val="128"/>
    </font>
    <font>
      <sz val="9"/>
      <color indexed="8"/>
      <name val="ＭＳ Ｐゴシック"/>
      <family val="3"/>
      <charset val="128"/>
    </font>
    <font>
      <sz val="11"/>
      <color indexed="8"/>
      <name val="ＭＳ Ｐゴシック"/>
      <family val="3"/>
      <charset val="128"/>
    </font>
    <font>
      <sz val="10"/>
      <color indexed="8"/>
      <name val="HGSｺﾞｼｯｸM"/>
      <family val="3"/>
      <charset val="128"/>
    </font>
    <font>
      <sz val="11"/>
      <color indexed="8"/>
      <name val="ＭＳ 明朝"/>
      <family val="1"/>
      <charset val="128"/>
    </font>
    <font>
      <sz val="6"/>
      <name val="ＭＳ 明朝"/>
      <family val="1"/>
      <charset val="128"/>
    </font>
    <font>
      <sz val="11"/>
      <color indexed="8"/>
      <name val="Times New Roman"/>
      <family val="1"/>
    </font>
    <font>
      <sz val="9"/>
      <color indexed="8"/>
      <name val="Times New Roman"/>
      <family val="1"/>
    </font>
    <font>
      <sz val="14"/>
      <color indexed="8"/>
      <name val="ＭＳ ゴシック"/>
      <family val="3"/>
      <charset val="128"/>
    </font>
    <font>
      <sz val="10"/>
      <color indexed="8"/>
      <name val="ＭＳ 明朝"/>
      <family val="1"/>
      <charset val="128"/>
    </font>
    <font>
      <b/>
      <sz val="20"/>
      <color indexed="8"/>
      <name val="ＭＳ Ｐゴシック"/>
      <family val="3"/>
      <charset val="128"/>
    </font>
    <font>
      <b/>
      <sz val="11"/>
      <color indexed="63"/>
      <name val="ＭＳ Ｐゴシック"/>
      <family val="3"/>
      <charset val="128"/>
    </font>
    <font>
      <sz val="11"/>
      <color indexed="63"/>
      <name val="ＭＳ Ｐゴシック"/>
      <family val="3"/>
      <charset val="128"/>
    </font>
    <font>
      <sz val="8.8000000000000007"/>
      <color indexed="63"/>
      <name val="ＭＳ Ｐゴシック"/>
      <family val="3"/>
      <charset val="128"/>
    </font>
    <font>
      <sz val="10"/>
      <name val="ＭＳ 明朝"/>
      <family val="1"/>
      <charset val="128"/>
    </font>
    <font>
      <sz val="8"/>
      <name val="ＭＳ ゴシック"/>
      <family val="3"/>
      <charset val="128"/>
    </font>
    <font>
      <b/>
      <sz val="9"/>
      <name val="ＭＳ 明朝"/>
      <family val="1"/>
      <charset val="128"/>
    </font>
    <font>
      <b/>
      <sz val="11"/>
      <color indexed="8"/>
      <name val="ＭＳ Ｐゴシック"/>
      <family val="3"/>
      <charset val="128"/>
    </font>
    <font>
      <sz val="12"/>
      <color indexed="8"/>
      <name val="ＭＳ Ｐゴシック"/>
      <family val="3"/>
      <charset val="128"/>
    </font>
    <font>
      <sz val="14"/>
      <color indexed="8"/>
      <name val="ＭＳ Ｐゴシック"/>
      <family val="3"/>
      <charset val="128"/>
    </font>
    <font>
      <sz val="9"/>
      <name val="ＭＳ ゴシック"/>
      <family val="3"/>
      <charset val="128"/>
    </font>
    <font>
      <sz val="11"/>
      <color indexed="8"/>
      <name val="ＭＳ ゴシック"/>
      <family val="3"/>
      <charset val="128"/>
    </font>
  </fonts>
  <fills count="4">
    <fill>
      <patternFill patternType="none"/>
    </fill>
    <fill>
      <patternFill patternType="gray125"/>
    </fill>
    <fill>
      <patternFill patternType="solid">
        <fgColor indexed="9"/>
        <bgColor indexed="64"/>
      </patternFill>
    </fill>
    <fill>
      <patternFill patternType="solid">
        <fgColor indexed="27"/>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double">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double">
        <color indexed="64"/>
      </left>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medium">
        <color indexed="64"/>
      </top>
      <bottom/>
      <diagonal/>
    </border>
    <border>
      <left/>
      <right style="thin">
        <color indexed="64"/>
      </right>
      <top/>
      <bottom/>
      <diagonal/>
    </border>
    <border>
      <left/>
      <right style="thin">
        <color indexed="64"/>
      </right>
      <top/>
      <bottom style="thin">
        <color indexed="64"/>
      </bottom>
      <diagonal/>
    </border>
    <border>
      <left style="medium">
        <color indexed="22"/>
      </left>
      <right style="medium">
        <color indexed="22"/>
      </right>
      <top style="medium">
        <color indexed="22"/>
      </top>
      <bottom style="medium">
        <color indexed="22"/>
      </bottom>
      <diagonal/>
    </border>
    <border>
      <left style="thin">
        <color indexed="8"/>
      </left>
      <right style="dotted">
        <color indexed="8"/>
      </right>
      <top style="dotted">
        <color indexed="8"/>
      </top>
      <bottom style="dotted">
        <color indexed="8"/>
      </bottom>
      <diagonal/>
    </border>
    <border>
      <left/>
      <right style="dotted">
        <color indexed="8"/>
      </right>
      <top style="dotted">
        <color indexed="8"/>
      </top>
      <bottom style="dotted">
        <color indexed="8"/>
      </bottom>
      <diagonal/>
    </border>
    <border>
      <left/>
      <right/>
      <top style="dotted">
        <color indexed="8"/>
      </top>
      <bottom/>
      <diagonal/>
    </border>
    <border>
      <left/>
      <right/>
      <top/>
      <bottom style="dotted">
        <color indexed="8"/>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double">
        <color indexed="64"/>
      </right>
      <top style="thin">
        <color indexed="64"/>
      </top>
      <bottom style="thin">
        <color indexed="64"/>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double">
        <color indexed="8"/>
      </right>
      <top style="double">
        <color indexed="64"/>
      </top>
      <bottom/>
      <diagonal/>
    </border>
    <border>
      <left/>
      <right style="thin">
        <color indexed="64"/>
      </right>
      <top style="medium">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medium">
        <color indexed="22"/>
      </left>
      <right style="medium">
        <color indexed="22"/>
      </right>
      <top style="medium">
        <color indexed="22"/>
      </top>
      <bottom/>
      <diagonal/>
    </border>
    <border>
      <left style="medium">
        <color indexed="22"/>
      </left>
      <right style="medium">
        <color indexed="22"/>
      </right>
      <top/>
      <bottom/>
      <diagonal/>
    </border>
    <border>
      <left style="medium">
        <color indexed="22"/>
      </left>
      <right style="medium">
        <color indexed="22"/>
      </right>
      <top/>
      <bottom style="medium">
        <color indexed="22"/>
      </bottom>
      <diagonal/>
    </border>
    <border>
      <left/>
      <right/>
      <top/>
      <bottom style="medium">
        <color indexed="22"/>
      </bottom>
      <diagonal/>
    </border>
    <border>
      <left/>
      <right/>
      <top style="medium">
        <color indexed="22"/>
      </top>
      <bottom/>
      <diagonal/>
    </border>
  </borders>
  <cellStyleXfs count="24">
    <xf numFmtId="0" fontId="0" fillId="0" borderId="0">
      <alignment vertical="center"/>
    </xf>
    <xf numFmtId="0" fontId="32" fillId="0" borderId="0" applyNumberFormat="0" applyFill="0" applyBorder="0" applyAlignment="0" applyProtection="0">
      <alignment vertical="top"/>
      <protection locked="0"/>
    </xf>
    <xf numFmtId="38" fontId="39" fillId="0" borderId="0" applyFont="0" applyFill="0" applyBorder="0" applyAlignment="0" applyProtection="0">
      <alignment vertical="center"/>
    </xf>
    <xf numFmtId="38" fontId="51"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51" fillId="0" borderId="0"/>
    <xf numFmtId="0" fontId="51" fillId="0" borderId="0">
      <alignment vertical="center"/>
    </xf>
    <xf numFmtId="0" fontId="40" fillId="0" borderId="0">
      <alignment vertical="center"/>
    </xf>
    <xf numFmtId="0" fontId="9" fillId="0" borderId="0">
      <alignment vertical="center"/>
    </xf>
    <xf numFmtId="0" fontId="9" fillId="0" borderId="0">
      <alignment vertical="center"/>
    </xf>
    <xf numFmtId="0" fontId="51" fillId="0" borderId="0" applyNumberFormat="0" applyFont="0" applyFill="0" applyBorder="0" applyProtection="0">
      <alignment vertical="center"/>
    </xf>
    <xf numFmtId="0" fontId="18" fillId="0" borderId="0"/>
    <xf numFmtId="0" fontId="4" fillId="0" borderId="0"/>
    <xf numFmtId="0" fontId="4" fillId="0" borderId="0"/>
    <xf numFmtId="0" fontId="2" fillId="0" borderId="0"/>
    <xf numFmtId="0" fontId="52" fillId="0" borderId="0"/>
    <xf numFmtId="0" fontId="2" fillId="0" borderId="0"/>
    <xf numFmtId="0" fontId="2" fillId="0" borderId="0"/>
    <xf numFmtId="0" fontId="9" fillId="0" borderId="0">
      <alignment vertical="center"/>
    </xf>
    <xf numFmtId="0" fontId="29" fillId="0" borderId="0"/>
    <xf numFmtId="0" fontId="9" fillId="0" borderId="0">
      <alignment vertical="center"/>
    </xf>
  </cellStyleXfs>
  <cellXfs count="547">
    <xf numFmtId="0" fontId="0" fillId="0" borderId="0" xfId="0">
      <alignment vertical="center"/>
    </xf>
    <xf numFmtId="0" fontId="0" fillId="0" borderId="1" xfId="0" applyBorder="1" applyAlignment="1">
      <alignment horizontal="center" vertical="center"/>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176" fontId="0" fillId="0" borderId="1" xfId="0" applyNumberFormat="1" applyBorder="1">
      <alignment vertical="center"/>
    </xf>
    <xf numFmtId="177" fontId="0" fillId="0" borderId="1" xfId="0" applyNumberFormat="1" applyBorder="1">
      <alignment vertical="center"/>
    </xf>
    <xf numFmtId="178" fontId="0" fillId="0" borderId="1" xfId="0" applyNumberFormat="1" applyBorder="1">
      <alignment vertical="center"/>
    </xf>
    <xf numFmtId="179" fontId="0" fillId="0" borderId="1" xfId="0" applyNumberFormat="1" applyBorder="1" applyAlignment="1">
      <alignment horizontal="center" vertical="center"/>
    </xf>
    <xf numFmtId="0" fontId="6" fillId="0" borderId="0" xfId="0" applyFont="1">
      <alignment vertical="center"/>
    </xf>
    <xf numFmtId="180" fontId="0" fillId="0" borderId="0" xfId="0" applyNumberFormat="1" applyAlignment="1">
      <alignment horizontal="center" vertical="center"/>
    </xf>
    <xf numFmtId="179" fontId="0" fillId="0" borderId="5" xfId="0" applyNumberFormat="1" applyBorder="1" applyAlignment="1">
      <alignment horizontal="center" vertical="center"/>
    </xf>
    <xf numFmtId="0" fontId="0" fillId="0" borderId="0" xfId="0" applyBorder="1">
      <alignment vertical="center"/>
    </xf>
    <xf numFmtId="3" fontId="0" fillId="0" borderId="0" xfId="0" applyNumberFormat="1">
      <alignment vertical="center"/>
    </xf>
    <xf numFmtId="0" fontId="7" fillId="0" borderId="0" xfId="0" applyFont="1">
      <alignment vertical="center"/>
    </xf>
    <xf numFmtId="0" fontId="7" fillId="0" borderId="4" xfId="0" applyFont="1" applyBorder="1">
      <alignment vertical="center"/>
    </xf>
    <xf numFmtId="181" fontId="0" fillId="0" borderId="1" xfId="0" applyNumberFormat="1" applyBorder="1">
      <alignment vertical="center"/>
    </xf>
    <xf numFmtId="0" fontId="10" fillId="0" borderId="0" xfId="23" applyFont="1">
      <alignment vertical="center"/>
    </xf>
    <xf numFmtId="0" fontId="9" fillId="0" borderId="0" xfId="23">
      <alignment vertical="center"/>
    </xf>
    <xf numFmtId="0" fontId="9" fillId="0" borderId="1" xfId="23" applyBorder="1">
      <alignment vertical="center"/>
    </xf>
    <xf numFmtId="38" fontId="9" fillId="0" borderId="1" xfId="23" applyNumberFormat="1" applyBorder="1">
      <alignment vertical="center"/>
    </xf>
    <xf numFmtId="178" fontId="9" fillId="0" borderId="1" xfId="23" applyNumberFormat="1" applyBorder="1">
      <alignment vertical="center"/>
    </xf>
    <xf numFmtId="177" fontId="9" fillId="0" borderId="1" xfId="23" applyNumberFormat="1" applyBorder="1">
      <alignment vertical="center"/>
    </xf>
    <xf numFmtId="183" fontId="9" fillId="0" borderId="1" xfId="23" applyNumberFormat="1" applyBorder="1">
      <alignment vertical="center"/>
    </xf>
    <xf numFmtId="176" fontId="9" fillId="0" borderId="1" xfId="23" applyNumberFormat="1" applyBorder="1">
      <alignment vertical="center"/>
    </xf>
    <xf numFmtId="177" fontId="9" fillId="0" borderId="0" xfId="23" applyNumberFormat="1">
      <alignment vertical="center"/>
    </xf>
    <xf numFmtId="0" fontId="11" fillId="0" borderId="0" xfId="0" applyFont="1">
      <alignment vertical="center"/>
    </xf>
    <xf numFmtId="0" fontId="12" fillId="0" borderId="0" xfId="0" applyFont="1">
      <alignment vertical="center"/>
    </xf>
    <xf numFmtId="0" fontId="13" fillId="0" borderId="0" xfId="0" applyFont="1">
      <alignment vertical="center"/>
    </xf>
    <xf numFmtId="0" fontId="11" fillId="0" borderId="6" xfId="0" applyFont="1" applyBorder="1" applyAlignment="1">
      <alignment vertical="center" wrapText="1"/>
    </xf>
    <xf numFmtId="0" fontId="14" fillId="0" borderId="0" xfId="0" applyFont="1">
      <alignment vertical="center"/>
    </xf>
    <xf numFmtId="0" fontId="15" fillId="0" borderId="6" xfId="0" applyFont="1" applyBorder="1" applyAlignment="1">
      <alignment horizontal="center" vertical="center" wrapText="1"/>
    </xf>
    <xf numFmtId="0" fontId="15" fillId="0" borderId="7" xfId="0" applyFont="1" applyBorder="1" applyAlignment="1">
      <alignment vertical="center" wrapText="1"/>
    </xf>
    <xf numFmtId="0" fontId="15" fillId="0" borderId="8" xfId="0" applyFont="1" applyBorder="1" applyAlignment="1">
      <alignment vertical="center" wrapText="1"/>
    </xf>
    <xf numFmtId="0" fontId="15" fillId="0" borderId="9" xfId="0" applyFont="1" applyBorder="1" applyAlignment="1">
      <alignment vertical="center" wrapText="1"/>
    </xf>
    <xf numFmtId="0" fontId="15" fillId="0" borderId="0" xfId="0" applyFont="1">
      <alignment vertical="center"/>
    </xf>
    <xf numFmtId="0" fontId="11" fillId="0" borderId="0" xfId="0" applyFont="1" applyAlignment="1">
      <alignment horizontal="left" vertical="center"/>
    </xf>
    <xf numFmtId="0" fontId="9" fillId="0" borderId="0" xfId="12">
      <alignment vertical="center"/>
    </xf>
    <xf numFmtId="0" fontId="9" fillId="0" borderId="1" xfId="12" applyBorder="1">
      <alignment vertical="center"/>
    </xf>
    <xf numFmtId="185" fontId="9" fillId="0" borderId="0" xfId="12" applyNumberFormat="1">
      <alignment vertical="center"/>
    </xf>
    <xf numFmtId="184" fontId="9" fillId="0" borderId="0" xfId="12" applyNumberFormat="1">
      <alignment vertical="center"/>
    </xf>
    <xf numFmtId="178" fontId="9" fillId="0" borderId="0" xfId="12" applyNumberFormat="1">
      <alignment vertical="center"/>
    </xf>
    <xf numFmtId="0" fontId="9" fillId="0" borderId="0" xfId="11" applyAlignment="1">
      <alignment horizontal="center" vertical="center"/>
    </xf>
    <xf numFmtId="0" fontId="17" fillId="0" borderId="0" xfId="11" applyNumberFormat="1" applyFont="1" applyFill="1" applyBorder="1" applyAlignment="1">
      <alignment horizontal="right" vertical="center"/>
    </xf>
    <xf numFmtId="0" fontId="18" fillId="0" borderId="0" xfId="11" applyFont="1" applyFill="1" applyBorder="1" applyAlignment="1">
      <alignment vertical="center"/>
    </xf>
    <xf numFmtId="187" fontId="21" fillId="0" borderId="0" xfId="16" applyNumberFormat="1" applyFont="1" applyFill="1" applyBorder="1" applyAlignment="1">
      <alignment horizontal="left" vertical="center"/>
    </xf>
    <xf numFmtId="0" fontId="17" fillId="0" borderId="0" xfId="11" applyFont="1" applyFill="1" applyBorder="1" applyAlignment="1">
      <alignment vertical="center"/>
    </xf>
    <xf numFmtId="49" fontId="22" fillId="0" borderId="0" xfId="16" applyNumberFormat="1" applyFont="1" applyFill="1" applyBorder="1" applyAlignment="1">
      <alignment horizontal="left" vertical="center"/>
    </xf>
    <xf numFmtId="49" fontId="16" fillId="0" borderId="0" xfId="16" applyNumberFormat="1" applyFont="1" applyFill="1" applyBorder="1" applyAlignment="1">
      <alignment horizontal="left" vertical="center"/>
    </xf>
    <xf numFmtId="0" fontId="18" fillId="0" borderId="0" xfId="11" applyFont="1" applyFill="1" applyBorder="1" applyAlignment="1">
      <alignment horizontal="center" vertical="center"/>
    </xf>
    <xf numFmtId="0" fontId="23" fillId="2" borderId="0" xfId="11" applyFont="1" applyFill="1" applyAlignment="1">
      <alignment horizontal="left" vertical="center"/>
    </xf>
    <xf numFmtId="0" fontId="23" fillId="0" borderId="0" xfId="11" applyFont="1" applyFill="1" applyAlignment="1">
      <alignment horizontal="center" vertical="center"/>
    </xf>
    <xf numFmtId="0" fontId="23" fillId="0" borderId="0" xfId="11" applyFont="1" applyFill="1" applyAlignment="1">
      <alignment horizontal="right" vertical="center"/>
    </xf>
    <xf numFmtId="0" fontId="17" fillId="0" borderId="10" xfId="15" applyFont="1" applyFill="1" applyBorder="1" applyAlignment="1">
      <alignment horizontal="center" vertical="center" wrapText="1"/>
    </xf>
    <xf numFmtId="0" fontId="17" fillId="0" borderId="11" xfId="15" applyFont="1" applyFill="1" applyBorder="1" applyAlignment="1">
      <alignment horizontal="center" vertical="center" wrapText="1"/>
    </xf>
    <xf numFmtId="0" fontId="17" fillId="0" borderId="0" xfId="15" applyFont="1" applyFill="1" applyBorder="1" applyAlignment="1">
      <alignment horizontal="center" vertical="center" wrapText="1"/>
    </xf>
    <xf numFmtId="0" fontId="26" fillId="0" borderId="0" xfId="11" applyFont="1" applyFill="1" applyBorder="1" applyAlignment="1">
      <alignment vertical="center" wrapText="1"/>
    </xf>
    <xf numFmtId="0" fontId="23" fillId="2" borderId="12" xfId="11" applyFont="1" applyFill="1" applyBorder="1">
      <alignment vertical="center"/>
    </xf>
    <xf numFmtId="187" fontId="17" fillId="0" borderId="13" xfId="15" applyNumberFormat="1" applyFont="1" applyFill="1" applyBorder="1" applyAlignment="1">
      <alignment horizontal="center" vertical="center"/>
    </xf>
    <xf numFmtId="0" fontId="17" fillId="0" borderId="0" xfId="15" applyFont="1" applyFill="1" applyBorder="1" applyAlignment="1">
      <alignment vertical="center"/>
    </xf>
    <xf numFmtId="186" fontId="17" fillId="0" borderId="0" xfId="15" applyNumberFormat="1" applyFont="1" applyFill="1" applyBorder="1" applyAlignment="1">
      <alignment horizontal="center" vertical="center" wrapText="1"/>
    </xf>
    <xf numFmtId="0" fontId="19" fillId="0" borderId="12" xfId="11" applyFont="1" applyFill="1" applyBorder="1" applyAlignment="1">
      <alignment vertical="center"/>
    </xf>
    <xf numFmtId="0" fontId="19" fillId="0" borderId="13" xfId="11" applyFont="1" applyFill="1" applyBorder="1" applyAlignment="1">
      <alignment vertical="center"/>
    </xf>
    <xf numFmtId="0" fontId="19" fillId="0" borderId="14" xfId="11" applyFont="1" applyFill="1" applyBorder="1" applyAlignment="1">
      <alignment vertical="center"/>
    </xf>
    <xf numFmtId="0" fontId="19" fillId="0" borderId="15" xfId="11" applyFont="1" applyFill="1" applyBorder="1" applyAlignment="1">
      <alignment vertical="center"/>
    </xf>
    <xf numFmtId="0" fontId="4" fillId="0" borderId="0" xfId="11" applyFont="1" applyAlignment="1">
      <alignment horizontal="center" vertical="center" wrapText="1"/>
    </xf>
    <xf numFmtId="0" fontId="19" fillId="0" borderId="5" xfId="11" applyFont="1" applyFill="1" applyBorder="1" applyAlignment="1">
      <alignment horizontal="center" vertical="center"/>
    </xf>
    <xf numFmtId="0" fontId="23" fillId="0" borderId="16" xfId="11" applyFont="1" applyFill="1" applyBorder="1" applyAlignment="1">
      <alignment horizontal="center" vertical="center"/>
    </xf>
    <xf numFmtId="0" fontId="19" fillId="0" borderId="0" xfId="11" applyFont="1" applyFill="1" applyBorder="1" applyAlignment="1">
      <alignment horizontal="center" vertical="center"/>
    </xf>
    <xf numFmtId="0" fontId="19" fillId="0" borderId="17" xfId="11" applyFont="1" applyFill="1" applyBorder="1" applyAlignment="1">
      <alignment horizontal="center" vertical="center"/>
    </xf>
    <xf numFmtId="187" fontId="17" fillId="0" borderId="0" xfId="11" applyNumberFormat="1" applyFont="1" applyFill="1" applyBorder="1" applyAlignment="1">
      <alignment vertical="center" wrapText="1"/>
    </xf>
    <xf numFmtId="0" fontId="17" fillId="0" borderId="0" xfId="11" applyFont="1" applyFill="1" applyBorder="1" applyAlignment="1">
      <alignment horizontal="left" vertical="center" wrapText="1"/>
    </xf>
    <xf numFmtId="0" fontId="23" fillId="2" borderId="18" xfId="11" applyFont="1" applyFill="1" applyBorder="1" applyAlignment="1">
      <alignment horizontal="center" vertical="center"/>
    </xf>
    <xf numFmtId="0" fontId="19" fillId="0" borderId="18" xfId="11" applyFont="1" applyFill="1" applyBorder="1" applyAlignment="1">
      <alignment horizontal="center" vertical="center"/>
    </xf>
    <xf numFmtId="0" fontId="23" fillId="0" borderId="19" xfId="11" applyFont="1" applyFill="1" applyBorder="1" applyAlignment="1">
      <alignment horizontal="center" vertical="center"/>
    </xf>
    <xf numFmtId="0" fontId="19" fillId="0" borderId="20" xfId="11" applyFont="1" applyFill="1" applyBorder="1" applyAlignment="1">
      <alignment horizontal="center" vertical="center"/>
    </xf>
    <xf numFmtId="0" fontId="19" fillId="0" borderId="21" xfId="11" applyFont="1" applyFill="1" applyBorder="1" applyAlignment="1">
      <alignment horizontal="center" vertical="center"/>
    </xf>
    <xf numFmtId="186" fontId="17" fillId="0" borderId="0" xfId="11" applyNumberFormat="1" applyFont="1" applyFill="1" applyBorder="1" applyAlignment="1" applyProtection="1">
      <alignment vertical="center"/>
    </xf>
    <xf numFmtId="192" fontId="17" fillId="0" borderId="0" xfId="11" applyNumberFormat="1" applyFont="1" applyFill="1" applyBorder="1" applyAlignment="1">
      <alignment horizontal="center" vertical="center"/>
    </xf>
    <xf numFmtId="178" fontId="26" fillId="0" borderId="0" xfId="11" applyNumberFormat="1" applyFont="1" applyFill="1" applyBorder="1" applyAlignment="1">
      <alignment vertical="center" wrapText="1"/>
    </xf>
    <xf numFmtId="38" fontId="26" fillId="0" borderId="0" xfId="11" applyNumberFormat="1" applyFont="1" applyFill="1" applyBorder="1" applyAlignment="1">
      <alignment vertical="center" wrapText="1"/>
    </xf>
    <xf numFmtId="190" fontId="26" fillId="0" borderId="0" xfId="11" applyNumberFormat="1" applyFont="1" applyFill="1" applyBorder="1" applyAlignment="1">
      <alignment vertical="center" wrapText="1"/>
    </xf>
    <xf numFmtId="177" fontId="26" fillId="0" borderId="0" xfId="11" applyNumberFormat="1" applyFont="1" applyFill="1" applyBorder="1" applyAlignment="1">
      <alignment vertical="center" wrapText="1"/>
    </xf>
    <xf numFmtId="176" fontId="26" fillId="0" borderId="0" xfId="11" applyNumberFormat="1" applyFont="1" applyFill="1" applyBorder="1" applyAlignment="1">
      <alignment vertical="center" wrapText="1"/>
    </xf>
    <xf numFmtId="190" fontId="19" fillId="0" borderId="1" xfId="11" applyNumberFormat="1" applyFont="1" applyFill="1" applyBorder="1" applyAlignment="1">
      <alignment horizontal="right" vertical="center"/>
    </xf>
    <xf numFmtId="176" fontId="19" fillId="0" borderId="22" xfId="11" applyNumberFormat="1" applyFont="1" applyFill="1" applyBorder="1" applyAlignment="1">
      <alignment horizontal="right" vertical="center"/>
    </xf>
    <xf numFmtId="176" fontId="19" fillId="0" borderId="1" xfId="11" applyNumberFormat="1" applyFont="1" applyFill="1" applyBorder="1" applyAlignment="1">
      <alignment horizontal="right" vertical="center"/>
    </xf>
    <xf numFmtId="187" fontId="21" fillId="0" borderId="0" xfId="11" applyNumberFormat="1" applyFont="1" applyBorder="1" applyAlignment="1">
      <alignment horizontal="right" vertical="center"/>
    </xf>
    <xf numFmtId="49" fontId="28" fillId="0" borderId="0" xfId="15" applyNumberFormat="1" applyFont="1" applyFill="1" applyBorder="1" applyAlignment="1">
      <alignment horizontal="left" vertical="center" indent="1"/>
    </xf>
    <xf numFmtId="192" fontId="17" fillId="0" borderId="0" xfId="15" applyNumberFormat="1" applyFont="1" applyFill="1" applyBorder="1" applyAlignment="1">
      <alignment horizontal="center" vertical="center"/>
    </xf>
    <xf numFmtId="190" fontId="19" fillId="0" borderId="23" xfId="11" applyNumberFormat="1" applyFont="1" applyFill="1" applyBorder="1" applyAlignment="1">
      <alignment horizontal="right" vertical="center"/>
    </xf>
    <xf numFmtId="190" fontId="19" fillId="0" borderId="5" xfId="11" applyNumberFormat="1" applyFont="1" applyFill="1" applyBorder="1" applyAlignment="1">
      <alignment horizontal="right" vertical="center"/>
    </xf>
    <xf numFmtId="176" fontId="19" fillId="0" borderId="24" xfId="11" applyNumberFormat="1" applyFont="1" applyFill="1" applyBorder="1" applyAlignment="1">
      <alignment horizontal="right" vertical="center"/>
    </xf>
    <xf numFmtId="176" fontId="19" fillId="0" borderId="23" xfId="11" applyNumberFormat="1" applyFont="1" applyFill="1" applyBorder="1" applyAlignment="1">
      <alignment horizontal="right" vertical="center"/>
    </xf>
    <xf numFmtId="0" fontId="28" fillId="0" borderId="0" xfId="11" applyFont="1" applyFill="1" applyBorder="1" applyAlignment="1">
      <alignment horizontal="left" vertical="center" indent="1"/>
    </xf>
    <xf numFmtId="192" fontId="17" fillId="0" borderId="0" xfId="11" applyNumberFormat="1" applyFont="1" applyFill="1" applyBorder="1" applyAlignment="1" applyProtection="1">
      <alignment horizontal="center" vertical="center"/>
    </xf>
    <xf numFmtId="190" fontId="19" fillId="0" borderId="19" xfId="11" applyNumberFormat="1" applyFont="1" applyFill="1" applyBorder="1" applyAlignment="1">
      <alignment horizontal="right" vertical="center"/>
    </xf>
    <xf numFmtId="190" fontId="19" fillId="0" borderId="18" xfId="11" applyNumberFormat="1" applyFont="1" applyFill="1" applyBorder="1" applyAlignment="1">
      <alignment horizontal="right" vertical="center"/>
    </xf>
    <xf numFmtId="176" fontId="19" fillId="0" borderId="25" xfId="11" applyNumberFormat="1" applyFont="1" applyFill="1" applyBorder="1" applyAlignment="1">
      <alignment horizontal="right" vertical="center"/>
    </xf>
    <xf numFmtId="176" fontId="19" fillId="0" borderId="19" xfId="11" applyNumberFormat="1" applyFont="1" applyFill="1" applyBorder="1" applyAlignment="1">
      <alignment horizontal="right" vertical="center"/>
    </xf>
    <xf numFmtId="188" fontId="17" fillId="0" borderId="0" xfId="11" applyNumberFormat="1" applyFont="1" applyFill="1" applyBorder="1" applyAlignment="1" applyProtection="1">
      <alignment vertical="center"/>
    </xf>
    <xf numFmtId="186" fontId="28" fillId="0" borderId="0" xfId="11" applyNumberFormat="1" applyFont="1" applyFill="1" applyBorder="1" applyAlignment="1">
      <alignment horizontal="left" vertical="center" indent="1"/>
    </xf>
    <xf numFmtId="189" fontId="17" fillId="0" borderId="0" xfId="11" applyNumberFormat="1" applyFont="1" applyFill="1" applyBorder="1" applyAlignment="1" applyProtection="1">
      <alignment vertical="center"/>
    </xf>
    <xf numFmtId="176" fontId="23" fillId="0" borderId="23" xfId="11" applyNumberFormat="1" applyFont="1" applyFill="1" applyBorder="1" applyAlignment="1">
      <alignment horizontal="right" vertical="center"/>
    </xf>
    <xf numFmtId="176" fontId="23" fillId="0" borderId="19" xfId="11" applyNumberFormat="1" applyFont="1" applyFill="1" applyBorder="1" applyAlignment="1">
      <alignment horizontal="right" vertical="center"/>
    </xf>
    <xf numFmtId="0" fontId="28" fillId="0" borderId="0" xfId="15" applyFont="1" applyFill="1" applyBorder="1" applyAlignment="1">
      <alignment horizontal="left" vertical="center" indent="1"/>
    </xf>
    <xf numFmtId="0" fontId="17" fillId="0" borderId="0" xfId="15" applyFont="1" applyFill="1" applyBorder="1" applyAlignment="1">
      <alignment horizontal="left" vertical="center" indent="1"/>
    </xf>
    <xf numFmtId="189" fontId="28" fillId="0" borderId="0" xfId="11" applyNumberFormat="1" applyFont="1" applyFill="1" applyBorder="1" applyAlignment="1">
      <alignment vertical="center" wrapText="1"/>
    </xf>
    <xf numFmtId="0" fontId="23" fillId="2" borderId="0" xfId="11" applyFont="1" applyFill="1">
      <alignment vertical="center"/>
    </xf>
    <xf numFmtId="191" fontId="23" fillId="0" borderId="0" xfId="11" applyNumberFormat="1" applyFont="1" applyFill="1">
      <alignment vertical="center"/>
    </xf>
    <xf numFmtId="0" fontId="23" fillId="0" borderId="0" xfId="11" applyFont="1" applyFill="1">
      <alignment vertical="center"/>
    </xf>
    <xf numFmtId="0" fontId="17" fillId="0" borderId="0" xfId="15" applyFont="1" applyFill="1" applyBorder="1" applyAlignment="1">
      <alignment horizontal="left" vertical="center" wrapText="1" indent="2"/>
    </xf>
    <xf numFmtId="187" fontId="17" fillId="0" borderId="0" xfId="15" applyNumberFormat="1" applyFont="1" applyFill="1" applyBorder="1" applyAlignment="1">
      <alignment horizontal="center" vertical="center"/>
    </xf>
    <xf numFmtId="0" fontId="17" fillId="0" borderId="0" xfId="15" applyFont="1" applyFill="1" applyBorder="1" applyAlignment="1">
      <alignment horizontal="center" vertical="center"/>
    </xf>
    <xf numFmtId="187" fontId="28" fillId="0" borderId="26" xfId="15" applyNumberFormat="1" applyFont="1" applyFill="1" applyBorder="1" applyAlignment="1">
      <alignment horizontal="center" vertical="center"/>
    </xf>
    <xf numFmtId="0" fontId="28" fillId="0" borderId="26" xfId="15" applyFont="1" applyFill="1" applyBorder="1" applyAlignment="1">
      <alignment horizontal="center" vertical="center"/>
    </xf>
    <xf numFmtId="0" fontId="28" fillId="0" borderId="0" xfId="15" applyFont="1" applyFill="1" applyBorder="1" applyAlignment="1">
      <alignment horizontal="center" vertical="center"/>
    </xf>
    <xf numFmtId="187" fontId="26" fillId="0" borderId="0" xfId="15" applyNumberFormat="1" applyFont="1" applyFill="1" applyBorder="1" applyAlignment="1">
      <alignment horizontal="center" vertical="center"/>
    </xf>
    <xf numFmtId="0" fontId="26" fillId="0" borderId="0" xfId="15" applyFont="1" applyFill="1" applyBorder="1" applyAlignment="1">
      <alignment horizontal="center" vertical="center"/>
    </xf>
    <xf numFmtId="187" fontId="26" fillId="0" borderId="0" xfId="11" applyNumberFormat="1" applyFont="1" applyFill="1" applyBorder="1" applyAlignment="1">
      <alignment vertical="center"/>
    </xf>
    <xf numFmtId="0" fontId="26" fillId="0" borderId="0" xfId="11" applyFont="1" applyFill="1" applyBorder="1" applyAlignment="1">
      <alignment vertical="center"/>
    </xf>
    <xf numFmtId="0" fontId="23" fillId="2" borderId="5" xfId="11" applyFont="1" applyFill="1" applyBorder="1" applyAlignment="1">
      <alignment horizontal="center" vertical="center"/>
    </xf>
    <xf numFmtId="0" fontId="19" fillId="2" borderId="12" xfId="11" applyFont="1" applyFill="1" applyBorder="1" applyAlignment="1">
      <alignment horizontal="centerContinuous" vertical="center"/>
    </xf>
    <xf numFmtId="0" fontId="19" fillId="2" borderId="5" xfId="11" applyFont="1" applyFill="1" applyBorder="1" applyAlignment="1">
      <alignment horizontal="centerContinuous" vertical="center"/>
    </xf>
    <xf numFmtId="0" fontId="19" fillId="2" borderId="18" xfId="11" applyFont="1" applyFill="1" applyBorder="1" applyAlignment="1">
      <alignment horizontal="centerContinuous" vertical="center"/>
    </xf>
    <xf numFmtId="0" fontId="19" fillId="2" borderId="16" xfId="11" applyFont="1" applyFill="1" applyBorder="1" applyAlignment="1">
      <alignment horizontal="centerContinuous" vertical="center"/>
    </xf>
    <xf numFmtId="0" fontId="19" fillId="2" borderId="23" xfId="11" applyFont="1" applyFill="1" applyBorder="1" applyAlignment="1">
      <alignment horizontal="centerContinuous" vertical="center"/>
    </xf>
    <xf numFmtId="0" fontId="19" fillId="2" borderId="19" xfId="11" applyFont="1" applyFill="1" applyBorder="1" applyAlignment="1">
      <alignment horizontal="centerContinuous" vertical="center"/>
    </xf>
    <xf numFmtId="0" fontId="9" fillId="0" borderId="1" xfId="12" applyFont="1" applyBorder="1">
      <alignment vertical="center"/>
    </xf>
    <xf numFmtId="0" fontId="9" fillId="0" borderId="1" xfId="12" applyFont="1" applyBorder="1" applyAlignment="1">
      <alignment vertical="top" wrapText="1"/>
    </xf>
    <xf numFmtId="182" fontId="9" fillId="0" borderId="1" xfId="12" applyNumberFormat="1" applyBorder="1">
      <alignment vertical="center"/>
    </xf>
    <xf numFmtId="0" fontId="9" fillId="0" borderId="1" xfId="12" applyBorder="1" applyAlignment="1">
      <alignment horizontal="center" vertical="center"/>
    </xf>
    <xf numFmtId="0" fontId="11" fillId="0" borderId="6" xfId="0" applyFont="1" applyBorder="1" applyAlignment="1">
      <alignment horizontal="center" vertical="center" wrapText="1"/>
    </xf>
    <xf numFmtId="0" fontId="0" fillId="0" borderId="0" xfId="0" applyBorder="1" applyAlignment="1">
      <alignment vertical="top" wrapText="1"/>
    </xf>
    <xf numFmtId="180" fontId="11" fillId="0" borderId="6" xfId="0" applyNumberFormat="1" applyFont="1" applyBorder="1" applyAlignment="1">
      <alignment horizontal="right" vertical="center" wrapText="1" indent="2"/>
    </xf>
    <xf numFmtId="0" fontId="0" fillId="0" borderId="12" xfId="0" applyBorder="1" applyAlignment="1">
      <alignment horizontal="center" vertical="center"/>
    </xf>
    <xf numFmtId="180" fontId="0" fillId="0" borderId="14" xfId="0" applyNumberFormat="1" applyBorder="1" applyAlignment="1">
      <alignment horizontal="center" vertical="center"/>
    </xf>
    <xf numFmtId="0" fontId="0" fillId="0" borderId="5" xfId="0" applyBorder="1" applyAlignment="1">
      <alignment horizontal="center" vertical="center"/>
    </xf>
    <xf numFmtId="180" fontId="0" fillId="0" borderId="27" xfId="0" applyNumberFormat="1" applyBorder="1" applyAlignment="1">
      <alignment horizontal="center" vertical="center"/>
    </xf>
    <xf numFmtId="0" fontId="0" fillId="0" borderId="18" xfId="0" applyBorder="1">
      <alignment vertical="center"/>
    </xf>
    <xf numFmtId="180" fontId="0" fillId="0" borderId="28" xfId="0" applyNumberFormat="1" applyBorder="1" applyAlignment="1">
      <alignment horizontal="center" vertical="center"/>
    </xf>
    <xf numFmtId="0" fontId="0" fillId="0" borderId="18" xfId="0" applyBorder="1" applyAlignment="1">
      <alignment horizontal="center" vertical="center"/>
    </xf>
    <xf numFmtId="0" fontId="0" fillId="0" borderId="5" xfId="0" applyBorder="1">
      <alignment vertical="center"/>
    </xf>
    <xf numFmtId="180" fontId="0" fillId="0" borderId="27" xfId="0" applyNumberFormat="1" applyFill="1" applyBorder="1" applyAlignment="1">
      <alignment horizontal="center" vertical="center"/>
    </xf>
    <xf numFmtId="180" fontId="0" fillId="0" borderId="28" xfId="0" applyNumberFormat="1" applyFill="1" applyBorder="1" applyAlignment="1">
      <alignment horizontal="center" vertical="center"/>
    </xf>
    <xf numFmtId="179" fontId="0" fillId="0" borderId="18" xfId="0" applyNumberFormat="1" applyBorder="1" applyAlignment="1">
      <alignment horizontal="center" vertical="center"/>
    </xf>
    <xf numFmtId="0" fontId="0" fillId="0" borderId="14" xfId="0" applyBorder="1">
      <alignment vertical="center"/>
    </xf>
    <xf numFmtId="0" fontId="0" fillId="0" borderId="28" xfId="0" applyBorder="1">
      <alignment vertical="center"/>
    </xf>
    <xf numFmtId="0" fontId="8" fillId="0" borderId="0" xfId="0" applyFont="1">
      <alignment vertical="center"/>
    </xf>
    <xf numFmtId="0" fontId="9" fillId="0" borderId="0" xfId="23" applyBorder="1">
      <alignment vertical="center"/>
    </xf>
    <xf numFmtId="38" fontId="9" fillId="0" borderId="0" xfId="23" applyNumberFormat="1" applyBorder="1">
      <alignment vertical="center"/>
    </xf>
    <xf numFmtId="178" fontId="9" fillId="0" borderId="0" xfId="23" applyNumberFormat="1" applyBorder="1">
      <alignment vertical="center"/>
    </xf>
    <xf numFmtId="177" fontId="9" fillId="0" borderId="0" xfId="23" applyNumberFormat="1" applyBorder="1">
      <alignment vertical="center"/>
    </xf>
    <xf numFmtId="183" fontId="9" fillId="0" borderId="0" xfId="23" applyNumberFormat="1" applyBorder="1">
      <alignment vertical="center"/>
    </xf>
    <xf numFmtId="0" fontId="9" fillId="0" borderId="0" xfId="23" applyFont="1">
      <alignment vertical="center"/>
    </xf>
    <xf numFmtId="176" fontId="9" fillId="0" borderId="0" xfId="23" applyNumberFormat="1" applyAlignment="1">
      <alignment horizontal="center" vertical="center"/>
    </xf>
    <xf numFmtId="0" fontId="9" fillId="0" borderId="1" xfId="23" applyFont="1" applyBorder="1">
      <alignment vertical="center"/>
    </xf>
    <xf numFmtId="0" fontId="29" fillId="0" borderId="0" xfId="22"/>
    <xf numFmtId="0" fontId="29" fillId="0" borderId="0" xfId="22" applyFont="1" applyAlignment="1">
      <alignment vertical="center"/>
    </xf>
    <xf numFmtId="0" fontId="29" fillId="0" borderId="0" xfId="22" applyAlignment="1">
      <alignment vertical="center"/>
    </xf>
    <xf numFmtId="0" fontId="29" fillId="0" borderId="0" xfId="22" applyFont="1"/>
    <xf numFmtId="176" fontId="0" fillId="0" borderId="0" xfId="0" applyNumberFormat="1">
      <alignment vertical="center"/>
    </xf>
    <xf numFmtId="194" fontId="29" fillId="0" borderId="0" xfId="22" applyNumberFormat="1" applyAlignment="1">
      <alignment vertical="center"/>
    </xf>
    <xf numFmtId="176" fontId="9" fillId="0" borderId="0" xfId="23" applyNumberFormat="1">
      <alignment vertical="center"/>
    </xf>
    <xf numFmtId="0" fontId="17" fillId="0" borderId="0" xfId="11" applyFont="1" applyFill="1" applyBorder="1" applyAlignment="1">
      <alignment horizontal="center" vertical="center"/>
    </xf>
    <xf numFmtId="0" fontId="15" fillId="0" borderId="2" xfId="0" applyFont="1" applyBorder="1">
      <alignment vertical="center"/>
    </xf>
    <xf numFmtId="0" fontId="15" fillId="0" borderId="3" xfId="0" applyFont="1" applyBorder="1">
      <alignment vertical="center"/>
    </xf>
    <xf numFmtId="0" fontId="30" fillId="0" borderId="0" xfId="0" applyFont="1">
      <alignment vertical="center"/>
    </xf>
    <xf numFmtId="10" fontId="0" fillId="0" borderId="0" xfId="0" applyNumberFormat="1">
      <alignment vertical="center"/>
    </xf>
    <xf numFmtId="0" fontId="31" fillId="0" borderId="0" xfId="23" applyFont="1">
      <alignment vertical="center"/>
    </xf>
    <xf numFmtId="0" fontId="32" fillId="0" borderId="0" xfId="1" applyAlignment="1" applyProtection="1">
      <alignment vertical="center"/>
    </xf>
    <xf numFmtId="0" fontId="32" fillId="0" borderId="0" xfId="1" applyFont="1" applyAlignment="1" applyProtection="1">
      <alignment vertical="center"/>
    </xf>
    <xf numFmtId="0" fontId="0" fillId="0" borderId="0" xfId="0" applyAlignment="1">
      <alignment vertical="center" wrapText="1"/>
    </xf>
    <xf numFmtId="0" fontId="0" fillId="0" borderId="0" xfId="0" applyAlignment="1">
      <alignment vertical="top" wrapText="1"/>
    </xf>
    <xf numFmtId="0" fontId="34" fillId="0" borderId="0" xfId="0" applyFont="1" applyAlignment="1">
      <alignment vertical="center" wrapText="1"/>
    </xf>
    <xf numFmtId="0" fontId="8" fillId="3" borderId="29" xfId="0" applyFont="1" applyFill="1" applyBorder="1" applyAlignment="1">
      <alignment horizontal="center" vertical="center" wrapText="1"/>
    </xf>
    <xf numFmtId="0" fontId="8" fillId="0" borderId="29" xfId="0" applyFont="1" applyBorder="1" applyAlignment="1">
      <alignment horizontal="center" vertical="top" wrapText="1"/>
    </xf>
    <xf numFmtId="0" fontId="8" fillId="0" borderId="29" xfId="0" applyFont="1" applyBorder="1" applyAlignment="1">
      <alignment horizontal="left" vertical="top" wrapText="1"/>
    </xf>
    <xf numFmtId="0" fontId="11" fillId="0" borderId="30" xfId="0" applyFont="1" applyBorder="1" applyAlignment="1">
      <alignment horizontal="center" vertical="center" wrapText="1"/>
    </xf>
    <xf numFmtId="193" fontId="11" fillId="0" borderId="30" xfId="0" applyNumberFormat="1" applyFont="1" applyBorder="1" applyAlignment="1">
      <alignment horizontal="right" vertical="center" wrapText="1" indent="2"/>
    </xf>
    <xf numFmtId="0" fontId="0" fillId="0" borderId="31" xfId="0" applyBorder="1">
      <alignment vertical="center"/>
    </xf>
    <xf numFmtId="0" fontId="0" fillId="0" borderId="32" xfId="0" applyBorder="1">
      <alignment vertical="center"/>
    </xf>
    <xf numFmtId="0" fontId="0" fillId="0" borderId="33" xfId="0" applyBorder="1">
      <alignment vertical="center"/>
    </xf>
    <xf numFmtId="49" fontId="26" fillId="0" borderId="0" xfId="11" applyNumberFormat="1" applyFont="1" applyFill="1" applyBorder="1" applyAlignment="1">
      <alignment vertical="center" wrapText="1"/>
    </xf>
    <xf numFmtId="186" fontId="26" fillId="0" borderId="0" xfId="11" applyNumberFormat="1" applyFont="1" applyFill="1" applyBorder="1" applyAlignment="1">
      <alignment vertical="center" wrapText="1"/>
    </xf>
    <xf numFmtId="186" fontId="0" fillId="0" borderId="1" xfId="0" applyNumberFormat="1" applyBorder="1">
      <alignment vertical="center"/>
    </xf>
    <xf numFmtId="0" fontId="0" fillId="0" borderId="12" xfId="0" applyBorder="1">
      <alignment vertical="center"/>
    </xf>
    <xf numFmtId="0" fontId="0" fillId="0" borderId="13" xfId="0" applyBorder="1">
      <alignment vertical="center"/>
    </xf>
    <xf numFmtId="0" fontId="0" fillId="0" borderId="27" xfId="0" applyBorder="1">
      <alignment vertical="center"/>
    </xf>
    <xf numFmtId="0" fontId="7" fillId="0" borderId="0" xfId="0" applyNumberFormat="1" applyFont="1" applyBorder="1">
      <alignment vertical="center"/>
    </xf>
    <xf numFmtId="3" fontId="0" fillId="0" borderId="5" xfId="0" applyNumberFormat="1" applyBorder="1">
      <alignment vertical="center"/>
    </xf>
    <xf numFmtId="0" fontId="0" fillId="0" borderId="20" xfId="0" applyBorder="1">
      <alignment vertical="center"/>
    </xf>
    <xf numFmtId="0" fontId="0" fillId="0" borderId="4" xfId="0" applyBorder="1" applyAlignment="1">
      <alignment horizontal="center" vertical="center"/>
    </xf>
    <xf numFmtId="178" fontId="0" fillId="0" borderId="4" xfId="0" applyNumberFormat="1" applyBorder="1">
      <alignment vertical="center"/>
    </xf>
    <xf numFmtId="195" fontId="0" fillId="0" borderId="1" xfId="0" applyNumberFormat="1" applyBorder="1">
      <alignment vertical="center"/>
    </xf>
    <xf numFmtId="176" fontId="0" fillId="0" borderId="1" xfId="0" applyNumberFormat="1" applyBorder="1" applyAlignment="1">
      <alignment horizontal="center" vertical="center"/>
    </xf>
    <xf numFmtId="0" fontId="24" fillId="0" borderId="0" xfId="0" applyFont="1">
      <alignment vertical="center"/>
    </xf>
    <xf numFmtId="182" fontId="0" fillId="0" borderId="1" xfId="0" applyNumberFormat="1" applyBorder="1">
      <alignment vertical="center"/>
    </xf>
    <xf numFmtId="182" fontId="0" fillId="0" borderId="1" xfId="0" applyNumberFormat="1" applyBorder="1" applyAlignment="1">
      <alignment horizontal="center" vertical="center"/>
    </xf>
    <xf numFmtId="0" fontId="15" fillId="0" borderId="2" xfId="0" applyFont="1" applyBorder="1" applyAlignment="1">
      <alignment horizontal="left" vertical="center" indent="1"/>
    </xf>
    <xf numFmtId="0" fontId="15" fillId="0" borderId="4" xfId="0" applyFont="1" applyBorder="1" applyAlignment="1">
      <alignment horizontal="left" vertical="center" indent="1"/>
    </xf>
    <xf numFmtId="0" fontId="7" fillId="0" borderId="2" xfId="0" applyFont="1" applyBorder="1" applyAlignment="1">
      <alignment horizontal="left" vertical="center" indent="1"/>
    </xf>
    <xf numFmtId="0" fontId="24" fillId="0" borderId="1" xfId="0" applyFont="1" applyBorder="1" applyAlignment="1">
      <alignment horizontal="center" vertical="center"/>
    </xf>
    <xf numFmtId="0" fontId="9" fillId="0" borderId="0" xfId="12" applyFont="1">
      <alignment vertical="center"/>
    </xf>
    <xf numFmtId="181" fontId="9" fillId="0" borderId="0" xfId="12" applyNumberFormat="1">
      <alignment vertical="center"/>
    </xf>
    <xf numFmtId="181" fontId="9" fillId="0" borderId="1" xfId="12" applyNumberFormat="1" applyBorder="1">
      <alignment vertical="center"/>
    </xf>
    <xf numFmtId="0" fontId="36" fillId="0" borderId="0" xfId="0" applyFont="1">
      <alignment vertical="center"/>
    </xf>
    <xf numFmtId="0" fontId="9" fillId="0" borderId="2" xfId="23" applyBorder="1" applyAlignment="1">
      <alignment horizontal="center" vertical="center"/>
    </xf>
    <xf numFmtId="0" fontId="37" fillId="0" borderId="0" xfId="0" applyFont="1">
      <alignment vertical="center"/>
    </xf>
    <xf numFmtId="0" fontId="38" fillId="0" borderId="0" xfId="0" applyFont="1" applyBorder="1">
      <alignment vertical="center"/>
    </xf>
    <xf numFmtId="177" fontId="9" fillId="0" borderId="1" xfId="23" applyNumberFormat="1" applyBorder="1" applyAlignment="1">
      <alignment horizontal="center" vertical="center"/>
    </xf>
    <xf numFmtId="177" fontId="31" fillId="0" borderId="1" xfId="23" applyNumberFormat="1" applyFont="1" applyBorder="1" applyAlignment="1">
      <alignment horizontal="center" vertical="center"/>
    </xf>
    <xf numFmtId="177" fontId="9" fillId="0" borderId="1" xfId="23" applyNumberFormat="1" applyFont="1" applyBorder="1" applyAlignment="1">
      <alignment horizontal="center" vertical="center"/>
    </xf>
    <xf numFmtId="49" fontId="41" fillId="0" borderId="0" xfId="14" applyNumberFormat="1" applyFont="1" applyFill="1" applyBorder="1" applyAlignment="1"/>
    <xf numFmtId="0" fontId="41" fillId="0" borderId="0" xfId="14" applyFont="1" applyFill="1"/>
    <xf numFmtId="0" fontId="41" fillId="0" borderId="0" xfId="21" applyFont="1" applyFill="1">
      <alignment vertical="center"/>
    </xf>
    <xf numFmtId="0" fontId="9" fillId="0" borderId="0" xfId="21">
      <alignment vertical="center"/>
    </xf>
    <xf numFmtId="0" fontId="40" fillId="0" borderId="0" xfId="10" applyFont="1">
      <alignment vertical="center"/>
    </xf>
    <xf numFmtId="49" fontId="43" fillId="0" borderId="0" xfId="14" applyNumberFormat="1" applyFont="1" applyFill="1" applyBorder="1" applyAlignment="1"/>
    <xf numFmtId="0" fontId="43" fillId="0" borderId="0" xfId="14" applyFont="1" applyFill="1"/>
    <xf numFmtId="0" fontId="43" fillId="0" borderId="0" xfId="21" applyFont="1" applyFill="1">
      <alignment vertical="center"/>
    </xf>
    <xf numFmtId="49" fontId="44" fillId="0" borderId="0" xfId="14" applyNumberFormat="1" applyFont="1" applyFill="1" applyBorder="1" applyAlignment="1"/>
    <xf numFmtId="0" fontId="45" fillId="0" borderId="0" xfId="10" applyFont="1" applyAlignment="1">
      <alignment horizontal="center" vertical="center"/>
    </xf>
    <xf numFmtId="49" fontId="28" fillId="0" borderId="13" xfId="14" applyNumberFormat="1" applyFont="1" applyFill="1" applyBorder="1" applyAlignment="1">
      <alignment vertical="top"/>
    </xf>
    <xf numFmtId="49" fontId="28" fillId="0" borderId="14" xfId="14" applyNumberFormat="1" applyFont="1" applyFill="1" applyBorder="1" applyAlignment="1">
      <alignment vertical="top"/>
    </xf>
    <xf numFmtId="49" fontId="28" fillId="0" borderId="12" xfId="14" applyNumberFormat="1" applyFont="1" applyFill="1" applyBorder="1" applyAlignment="1">
      <alignment vertical="top"/>
    </xf>
    <xf numFmtId="0" fontId="28" fillId="0" borderId="13" xfId="14" applyFont="1" applyFill="1" applyBorder="1" applyAlignment="1">
      <alignment vertical="top"/>
    </xf>
    <xf numFmtId="0" fontId="28" fillId="0" borderId="14" xfId="14" applyFont="1" applyFill="1" applyBorder="1" applyAlignment="1">
      <alignment vertical="top"/>
    </xf>
    <xf numFmtId="0" fontId="28" fillId="0" borderId="13" xfId="21" applyFont="1" applyFill="1" applyBorder="1" applyAlignment="1">
      <alignment vertical="top"/>
    </xf>
    <xf numFmtId="0" fontId="28" fillId="0" borderId="0" xfId="21" applyFont="1" applyFill="1" applyAlignment="1">
      <alignment vertical="top"/>
    </xf>
    <xf numFmtId="49" fontId="44" fillId="0" borderId="0" xfId="14" applyNumberFormat="1" applyFont="1" applyFill="1" applyBorder="1" applyAlignment="1">
      <alignment horizontal="right" vertical="top"/>
    </xf>
    <xf numFmtId="49" fontId="44" fillId="0" borderId="27" xfId="14" applyNumberFormat="1" applyFont="1" applyFill="1" applyBorder="1" applyAlignment="1">
      <alignment horizontal="right" vertical="top"/>
    </xf>
    <xf numFmtId="49" fontId="44" fillId="0" borderId="18" xfId="14" applyNumberFormat="1" applyFont="1" applyFill="1" applyBorder="1" applyAlignment="1">
      <alignment horizontal="right" vertical="top"/>
    </xf>
    <xf numFmtId="0" fontId="44" fillId="0" borderId="20" xfId="14" applyFont="1" applyFill="1" applyBorder="1" applyAlignment="1">
      <alignment horizontal="right" vertical="top"/>
    </xf>
    <xf numFmtId="0" fontId="44" fillId="0" borderId="18" xfId="14" applyNumberFormat="1" applyFont="1" applyFill="1" applyBorder="1" applyAlignment="1">
      <alignment horizontal="right" vertical="top"/>
    </xf>
    <xf numFmtId="0" fontId="44" fillId="0" borderId="28" xfId="14" applyFont="1" applyFill="1" applyBorder="1" applyAlignment="1">
      <alignment horizontal="right" vertical="top"/>
    </xf>
    <xf numFmtId="0" fontId="44" fillId="0" borderId="20" xfId="14" applyNumberFormat="1" applyFont="1" applyFill="1" applyBorder="1" applyAlignment="1">
      <alignment horizontal="right" vertical="top"/>
    </xf>
    <xf numFmtId="49" fontId="44" fillId="0" borderId="20" xfId="14" applyNumberFormat="1" applyFont="1" applyFill="1" applyBorder="1" applyAlignment="1">
      <alignment horizontal="right" vertical="top"/>
    </xf>
    <xf numFmtId="0" fontId="44" fillId="0" borderId="20" xfId="21" applyFont="1" applyFill="1" applyBorder="1" applyAlignment="1">
      <alignment horizontal="right" vertical="top"/>
    </xf>
    <xf numFmtId="0" fontId="44" fillId="0" borderId="0" xfId="21" applyFont="1" applyFill="1" applyAlignment="1">
      <alignment horizontal="right" vertical="top"/>
    </xf>
    <xf numFmtId="0" fontId="28" fillId="0" borderId="0" xfId="21" applyFont="1" applyFill="1" applyBorder="1" applyAlignment="1">
      <alignment vertical="top"/>
    </xf>
    <xf numFmtId="0" fontId="28" fillId="0" borderId="27" xfId="14" applyFont="1" applyFill="1" applyBorder="1" applyAlignment="1">
      <alignment vertical="top"/>
    </xf>
    <xf numFmtId="49" fontId="28" fillId="0" borderId="5" xfId="14" applyNumberFormat="1" applyFont="1" applyFill="1" applyBorder="1" applyAlignment="1">
      <alignment vertical="top" wrapText="1"/>
    </xf>
    <xf numFmtId="49" fontId="28" fillId="0" borderId="16" xfId="14" applyNumberFormat="1" applyFont="1" applyFill="1" applyBorder="1" applyAlignment="1">
      <alignment vertical="top" wrapText="1"/>
    </xf>
    <xf numFmtId="49" fontId="28" fillId="0" borderId="5" xfId="14" applyNumberFormat="1" applyFont="1" applyFill="1" applyBorder="1" applyAlignment="1">
      <alignment vertical="top"/>
    </xf>
    <xf numFmtId="49" fontId="28" fillId="0" borderId="0" xfId="14" applyNumberFormat="1" applyFont="1" applyFill="1" applyBorder="1" applyAlignment="1">
      <alignment vertical="top"/>
    </xf>
    <xf numFmtId="49" fontId="28" fillId="0" borderId="12" xfId="14" applyNumberFormat="1" applyFont="1" applyFill="1" applyBorder="1" applyAlignment="1">
      <alignment vertical="top" wrapText="1"/>
    </xf>
    <xf numFmtId="49" fontId="28" fillId="0" borderId="23" xfId="14" applyNumberFormat="1" applyFont="1" applyFill="1" applyBorder="1" applyAlignment="1">
      <alignment vertical="top"/>
    </xf>
    <xf numFmtId="49" fontId="28" fillId="0" borderId="16" xfId="14" applyNumberFormat="1" applyFont="1" applyFill="1" applyBorder="1" applyAlignment="1">
      <alignment vertical="top"/>
    </xf>
    <xf numFmtId="0" fontId="28" fillId="0" borderId="0" xfId="21" applyFont="1" applyFill="1" applyBorder="1" applyAlignment="1">
      <alignment horizontal="left"/>
    </xf>
    <xf numFmtId="0" fontId="44" fillId="0" borderId="14" xfId="21" applyFont="1" applyFill="1" applyBorder="1" applyAlignment="1"/>
    <xf numFmtId="38" fontId="43" fillId="0" borderId="0" xfId="2" applyFont="1" applyFill="1" applyBorder="1" applyAlignment="1">
      <alignment horizontal="right"/>
    </xf>
    <xf numFmtId="0" fontId="43" fillId="0" borderId="0" xfId="21" applyFont="1" applyFill="1" applyBorder="1" applyAlignment="1"/>
    <xf numFmtId="0" fontId="43" fillId="0" borderId="0" xfId="21" applyFont="1" applyFill="1" applyAlignment="1"/>
    <xf numFmtId="38" fontId="43" fillId="0" borderId="0" xfId="2" applyFont="1" applyFill="1" applyAlignment="1"/>
    <xf numFmtId="3" fontId="9" fillId="0" borderId="0" xfId="21" applyNumberFormat="1">
      <alignment vertical="center"/>
    </xf>
    <xf numFmtId="197" fontId="46" fillId="0" borderId="23" xfId="10" applyNumberFormat="1" applyFont="1" applyBorder="1">
      <alignment vertical="center"/>
    </xf>
    <xf numFmtId="198" fontId="46" fillId="0" borderId="34" xfId="10" applyNumberFormat="1" applyFont="1" applyBorder="1">
      <alignment vertical="center"/>
    </xf>
    <xf numFmtId="0" fontId="28" fillId="0" borderId="27" xfId="14" applyFont="1" applyFill="1" applyBorder="1" applyAlignment="1"/>
    <xf numFmtId="38" fontId="43" fillId="0" borderId="0" xfId="2" applyFont="1" applyFill="1" applyBorder="1" applyAlignment="1"/>
    <xf numFmtId="0" fontId="43" fillId="0" borderId="0" xfId="14" applyFont="1" applyFill="1" applyBorder="1" applyAlignment="1">
      <alignment horizontal="right"/>
    </xf>
    <xf numFmtId="197" fontId="46" fillId="0" borderId="23" xfId="10" applyNumberFormat="1" applyFont="1" applyBorder="1" applyAlignment="1"/>
    <xf numFmtId="198" fontId="46" fillId="0" borderId="34" xfId="10" applyNumberFormat="1" applyFont="1" applyBorder="1" applyAlignment="1"/>
    <xf numFmtId="0" fontId="43" fillId="0" borderId="0" xfId="14" applyFont="1" applyFill="1" applyBorder="1" applyAlignment="1"/>
    <xf numFmtId="196" fontId="43" fillId="0" borderId="0" xfId="14" applyNumberFormat="1" applyFont="1" applyFill="1" applyBorder="1" applyAlignment="1"/>
    <xf numFmtId="0" fontId="28" fillId="0" borderId="20" xfId="21" applyFont="1" applyFill="1" applyBorder="1" applyAlignment="1">
      <alignment horizontal="left"/>
    </xf>
    <xf numFmtId="0" fontId="28" fillId="0" borderId="28" xfId="14" applyFont="1" applyFill="1" applyBorder="1" applyAlignment="1"/>
    <xf numFmtId="38" fontId="43" fillId="0" borderId="20" xfId="2" applyFont="1" applyFill="1" applyBorder="1" applyAlignment="1"/>
    <xf numFmtId="0" fontId="43" fillId="0" borderId="20" xfId="14" applyFont="1" applyFill="1" applyBorder="1" applyAlignment="1"/>
    <xf numFmtId="0" fontId="43" fillId="0" borderId="20" xfId="21" applyFont="1" applyFill="1" applyBorder="1" applyAlignment="1"/>
    <xf numFmtId="3" fontId="9" fillId="0" borderId="20" xfId="21" applyNumberFormat="1" applyBorder="1">
      <alignment vertical="center"/>
    </xf>
    <xf numFmtId="0" fontId="9" fillId="0" borderId="20" xfId="21" applyBorder="1">
      <alignment vertical="center"/>
    </xf>
    <xf numFmtId="197" fontId="46" fillId="0" borderId="19" xfId="10" applyNumberFormat="1" applyFont="1" applyBorder="1">
      <alignment vertical="center"/>
    </xf>
    <xf numFmtId="198" fontId="46" fillId="0" borderId="35" xfId="10" applyNumberFormat="1" applyFont="1" applyBorder="1">
      <alignment vertical="center"/>
    </xf>
    <xf numFmtId="49" fontId="41" fillId="0" borderId="0" xfId="14" applyNumberFormat="1" applyFont="1" applyFill="1" applyBorder="1" applyAlignment="1">
      <alignment horizontal="left"/>
    </xf>
    <xf numFmtId="0" fontId="44" fillId="0" borderId="0" xfId="14" applyFont="1" applyFill="1" applyAlignment="1"/>
    <xf numFmtId="0" fontId="43" fillId="0" borderId="0" xfId="14" applyFont="1" applyFill="1" applyAlignment="1"/>
    <xf numFmtId="0" fontId="40" fillId="0" borderId="36" xfId="10" applyFont="1" applyBorder="1">
      <alignment vertical="center"/>
    </xf>
    <xf numFmtId="0" fontId="40" fillId="0" borderId="37" xfId="10" applyFont="1" applyBorder="1">
      <alignment vertical="center"/>
    </xf>
    <xf numFmtId="49" fontId="43" fillId="0" borderId="0" xfId="14" applyNumberFormat="1" applyFont="1" applyFill="1" applyBorder="1" applyAlignment="1">
      <alignment horizontal="left" vertical="center"/>
    </xf>
    <xf numFmtId="0" fontId="41" fillId="0" borderId="0" xfId="21" applyFont="1" applyFill="1" applyAlignment="1"/>
    <xf numFmtId="0" fontId="44" fillId="0" borderId="0" xfId="21" applyFont="1" applyFill="1" applyAlignment="1"/>
    <xf numFmtId="0" fontId="44" fillId="0" borderId="0" xfId="21" applyFont="1" applyFill="1">
      <alignment vertical="center"/>
    </xf>
    <xf numFmtId="0" fontId="0" fillId="0" borderId="2" xfId="0" applyBorder="1" applyAlignment="1">
      <alignment horizontal="center" vertical="center"/>
    </xf>
    <xf numFmtId="0" fontId="7" fillId="0" borderId="0" xfId="0" applyFont="1" applyFill="1" applyBorder="1">
      <alignment vertical="center"/>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177" fontId="0" fillId="0" borderId="2" xfId="0" applyNumberFormat="1" applyBorder="1">
      <alignment vertical="center"/>
    </xf>
    <xf numFmtId="177" fontId="0" fillId="0" borderId="4" xfId="0" applyNumberFormat="1" applyBorder="1">
      <alignment vertical="center"/>
    </xf>
    <xf numFmtId="181" fontId="0" fillId="0" borderId="2" xfId="0" applyNumberFormat="1" applyBorder="1">
      <alignment vertical="center"/>
    </xf>
    <xf numFmtId="181" fontId="0" fillId="0" borderId="14" xfId="0" applyNumberFormat="1" applyBorder="1" applyAlignment="1">
      <alignment vertical="center"/>
    </xf>
    <xf numFmtId="181" fontId="0" fillId="0" borderId="28" xfId="0" applyNumberFormat="1" applyBorder="1" applyAlignment="1">
      <alignment vertical="center"/>
    </xf>
    <xf numFmtId="181" fontId="0" fillId="0" borderId="4" xfId="0" applyNumberFormat="1" applyBorder="1">
      <alignment vertical="center"/>
    </xf>
    <xf numFmtId="176" fontId="0" fillId="0" borderId="2" xfId="0" applyNumberFormat="1" applyBorder="1">
      <alignment vertical="center"/>
    </xf>
    <xf numFmtId="176" fontId="0" fillId="0" borderId="4" xfId="0" applyNumberFormat="1" applyBorder="1">
      <alignment vertical="center"/>
    </xf>
    <xf numFmtId="178" fontId="0" fillId="0" borderId="2" xfId="0" applyNumberFormat="1" applyBorder="1">
      <alignment vertical="center"/>
    </xf>
    <xf numFmtId="177" fontId="7" fillId="0" borderId="4" xfId="0" applyNumberFormat="1" applyFont="1" applyBorder="1">
      <alignment vertical="center"/>
    </xf>
    <xf numFmtId="186" fontId="0" fillId="0" borderId="2" xfId="0" applyNumberFormat="1" applyBorder="1">
      <alignment vertical="center"/>
    </xf>
    <xf numFmtId="186" fontId="0" fillId="0" borderId="4" xfId="0" applyNumberFormat="1" applyBorder="1">
      <alignment vertical="center"/>
    </xf>
    <xf numFmtId="179" fontId="0" fillId="0" borderId="2" xfId="0" applyNumberFormat="1" applyBorder="1" applyAlignment="1">
      <alignment horizontal="center" vertical="center"/>
    </xf>
    <xf numFmtId="179" fontId="0" fillId="0" borderId="4" xfId="0" applyNumberFormat="1" applyBorder="1" applyAlignment="1">
      <alignment horizontal="center" vertical="center"/>
    </xf>
    <xf numFmtId="178" fontId="0" fillId="0" borderId="3" xfId="0" applyNumberFormat="1" applyBorder="1">
      <alignment vertical="center"/>
    </xf>
    <xf numFmtId="0" fontId="15" fillId="0" borderId="0" xfId="0" applyFont="1" applyBorder="1">
      <alignment vertical="center"/>
    </xf>
    <xf numFmtId="177" fontId="0" fillId="0" borderId="0" xfId="0" applyNumberFormat="1" applyBorder="1">
      <alignment vertical="center"/>
    </xf>
    <xf numFmtId="179" fontId="0" fillId="0" borderId="0" xfId="0" applyNumberFormat="1" applyBorder="1" applyAlignment="1">
      <alignment horizontal="center" vertical="center"/>
    </xf>
    <xf numFmtId="180" fontId="0" fillId="0" borderId="0" xfId="0" applyNumberFormat="1" applyBorder="1" applyAlignment="1">
      <alignment horizontal="center" vertical="center"/>
    </xf>
    <xf numFmtId="0" fontId="7" fillId="0" borderId="0" xfId="0" applyFont="1" applyBorder="1">
      <alignment vertical="center"/>
    </xf>
    <xf numFmtId="0" fontId="0" fillId="0" borderId="38" xfId="0" applyBorder="1">
      <alignment vertical="center"/>
    </xf>
    <xf numFmtId="0" fontId="0" fillId="0" borderId="39" xfId="0" applyBorder="1">
      <alignment vertical="center"/>
    </xf>
    <xf numFmtId="0" fontId="0" fillId="0" borderId="40" xfId="0" applyBorder="1">
      <alignment vertical="center"/>
    </xf>
    <xf numFmtId="0" fontId="0" fillId="0" borderId="17" xfId="0" applyBorder="1">
      <alignment vertical="center"/>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0" fillId="0" borderId="44" xfId="0" applyBorder="1">
      <alignment vertical="center"/>
    </xf>
    <xf numFmtId="0" fontId="47" fillId="0" borderId="0" xfId="0" applyFont="1" applyBorder="1">
      <alignment vertical="center"/>
    </xf>
    <xf numFmtId="0" fontId="48" fillId="0" borderId="0" xfId="0"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right" vertical="center" wrapText="1"/>
    </xf>
    <xf numFmtId="0" fontId="49" fillId="0" borderId="0" xfId="0" applyFont="1" applyAlignment="1">
      <alignment horizontal="left" vertical="center" wrapText="1"/>
    </xf>
    <xf numFmtId="199" fontId="0" fillId="0" borderId="0" xfId="0" applyNumberFormat="1">
      <alignment vertical="center"/>
    </xf>
    <xf numFmtId="1" fontId="0" fillId="0" borderId="0" xfId="0" applyNumberFormat="1">
      <alignment vertical="center"/>
    </xf>
    <xf numFmtId="196" fontId="0" fillId="0" borderId="0" xfId="0" applyNumberFormat="1">
      <alignment vertical="center"/>
    </xf>
    <xf numFmtId="200" fontId="0" fillId="0" borderId="0" xfId="0" applyNumberFormat="1">
      <alignment vertical="center"/>
    </xf>
    <xf numFmtId="49" fontId="23" fillId="0" borderId="0" xfId="18" applyNumberFormat="1" applyFont="1"/>
    <xf numFmtId="0" fontId="23" fillId="0" borderId="0" xfId="18" applyNumberFormat="1" applyFont="1"/>
    <xf numFmtId="0" fontId="51" fillId="0" borderId="0" xfId="13">
      <alignment vertical="center"/>
    </xf>
    <xf numFmtId="0" fontId="26" fillId="0" borderId="0" xfId="13" applyFont="1" applyFill="1" applyAlignment="1"/>
    <xf numFmtId="49" fontId="26" fillId="0" borderId="20" xfId="18" applyNumberFormat="1" applyFont="1" applyBorder="1"/>
    <xf numFmtId="0" fontId="26" fillId="0" borderId="20" xfId="18" applyNumberFormat="1" applyFont="1" applyBorder="1" applyAlignment="1">
      <alignment horizontal="center"/>
    </xf>
    <xf numFmtId="0" fontId="26" fillId="0" borderId="0" xfId="18" applyNumberFormat="1" applyFont="1"/>
    <xf numFmtId="49" fontId="26" fillId="0" borderId="0" xfId="18" applyNumberFormat="1" applyFont="1" applyBorder="1" applyAlignment="1">
      <alignment horizontal="centerContinuous" vertical="center" wrapText="1"/>
    </xf>
    <xf numFmtId="0" fontId="28" fillId="0" borderId="23" xfId="20" applyNumberFormat="1" applyFont="1" applyFill="1" applyBorder="1" applyAlignment="1">
      <alignment horizontal="center" vertical="top" wrapText="1"/>
    </xf>
    <xf numFmtId="49" fontId="26" fillId="0" borderId="0" xfId="18" applyNumberFormat="1" applyFont="1" applyBorder="1"/>
    <xf numFmtId="49" fontId="26" fillId="0" borderId="27" xfId="18" applyNumberFormat="1" applyFont="1" applyBorder="1" applyAlignment="1">
      <alignment horizontal="center"/>
    </xf>
    <xf numFmtId="0" fontId="28" fillId="0" borderId="23" xfId="17" applyNumberFormat="1" applyFont="1" applyFill="1" applyBorder="1" applyAlignment="1">
      <alignment horizontal="center"/>
    </xf>
    <xf numFmtId="49" fontId="26" fillId="0" borderId="27" xfId="18" applyNumberFormat="1" applyFont="1" applyBorder="1" applyAlignment="1">
      <alignment horizontal="centerContinuous" vertical="center" wrapText="1"/>
    </xf>
    <xf numFmtId="0" fontId="28" fillId="0" borderId="23" xfId="20" applyNumberFormat="1" applyFont="1" applyFill="1" applyBorder="1" applyAlignment="1">
      <alignment horizontal="right" vertical="top" wrapText="1"/>
    </xf>
    <xf numFmtId="49" fontId="26" fillId="0" borderId="28" xfId="18" applyNumberFormat="1" applyFont="1" applyBorder="1" applyAlignment="1">
      <alignment horizontal="center"/>
    </xf>
    <xf numFmtId="49" fontId="28" fillId="0" borderId="1" xfId="17" applyNumberFormat="1" applyFont="1" applyFill="1" applyBorder="1" applyAlignment="1">
      <alignment horizontal="center"/>
    </xf>
    <xf numFmtId="49" fontId="26" fillId="0" borderId="0" xfId="18" applyNumberFormat="1" applyFont="1"/>
    <xf numFmtId="49" fontId="26" fillId="0" borderId="14" xfId="18" applyNumberFormat="1" applyFont="1" applyBorder="1"/>
    <xf numFmtId="38" fontId="26" fillId="0" borderId="0" xfId="2" applyFont="1" applyAlignment="1">
      <alignment horizontal="right"/>
    </xf>
    <xf numFmtId="49" fontId="26" fillId="0" borderId="27" xfId="18" applyNumberFormat="1" applyFont="1" applyBorder="1"/>
    <xf numFmtId="3" fontId="26" fillId="0" borderId="0" xfId="18" applyNumberFormat="1" applyFont="1" applyAlignment="1">
      <alignment horizontal="right"/>
    </xf>
    <xf numFmtId="49" fontId="53" fillId="0" borderId="0" xfId="18" applyNumberFormat="1" applyFont="1"/>
    <xf numFmtId="49" fontId="53" fillId="0" borderId="27" xfId="18" applyNumberFormat="1" applyFont="1" applyBorder="1"/>
    <xf numFmtId="49" fontId="26" fillId="0" borderId="45" xfId="18" applyNumberFormat="1" applyFont="1" applyBorder="1"/>
    <xf numFmtId="49" fontId="26" fillId="0" borderId="46" xfId="18" applyNumberFormat="1" applyFont="1" applyBorder="1"/>
    <xf numFmtId="3" fontId="26" fillId="0" borderId="47" xfId="18" applyNumberFormat="1" applyFont="1" applyBorder="1" applyAlignment="1">
      <alignment horizontal="right"/>
    </xf>
    <xf numFmtId="3" fontId="26" fillId="0" borderId="45" xfId="18" applyNumberFormat="1" applyFont="1" applyBorder="1" applyAlignment="1">
      <alignment horizontal="right"/>
    </xf>
    <xf numFmtId="49" fontId="26" fillId="0" borderId="48" xfId="18" applyNumberFormat="1" applyFont="1" applyBorder="1"/>
    <xf numFmtId="3" fontId="26" fillId="0" borderId="0" xfId="18" applyNumberFormat="1" applyFont="1" applyBorder="1" applyAlignment="1">
      <alignment horizontal="right"/>
    </xf>
    <xf numFmtId="0" fontId="26" fillId="0" borderId="0" xfId="18" applyNumberFormat="1" applyFont="1" applyAlignment="1">
      <alignment horizontal="right"/>
    </xf>
    <xf numFmtId="0" fontId="28" fillId="0" borderId="23" xfId="19" applyNumberFormat="1" applyFont="1" applyFill="1" applyBorder="1" applyAlignment="1">
      <alignment horizontal="center" vertical="top" wrapText="1"/>
    </xf>
    <xf numFmtId="0" fontId="28" fillId="0" borderId="23" xfId="16" applyNumberFormat="1" applyFont="1" applyFill="1" applyBorder="1" applyAlignment="1">
      <alignment horizontal="center"/>
    </xf>
    <xf numFmtId="0" fontId="28" fillId="0" borderId="23" xfId="19" applyNumberFormat="1" applyFont="1" applyFill="1" applyBorder="1" applyAlignment="1">
      <alignment horizontal="right" vertical="top" wrapText="1"/>
    </xf>
    <xf numFmtId="49" fontId="28" fillId="0" borderId="1" xfId="16" applyNumberFormat="1" applyFont="1" applyFill="1" applyBorder="1" applyAlignment="1">
      <alignment horizontal="center"/>
    </xf>
    <xf numFmtId="0" fontId="2" fillId="0" borderId="0" xfId="7">
      <alignment vertical="center"/>
    </xf>
    <xf numFmtId="0" fontId="2" fillId="0" borderId="0" xfId="7" applyFont="1">
      <alignment vertical="center"/>
    </xf>
    <xf numFmtId="0" fontId="7" fillId="0" borderId="0" xfId="7" applyFont="1">
      <alignment vertical="center"/>
    </xf>
    <xf numFmtId="201" fontId="2" fillId="0" borderId="0" xfId="7" applyNumberFormat="1">
      <alignment vertical="center"/>
    </xf>
    <xf numFmtId="202" fontId="2" fillId="0" borderId="0" xfId="7" applyNumberFormat="1">
      <alignment vertical="center"/>
    </xf>
    <xf numFmtId="203" fontId="2" fillId="0" borderId="0" xfId="7" applyNumberFormat="1">
      <alignment vertical="center"/>
    </xf>
    <xf numFmtId="193" fontId="7" fillId="0" borderId="0" xfId="7" applyNumberFormat="1" applyFont="1">
      <alignment vertical="center"/>
    </xf>
    <xf numFmtId="0" fontId="15" fillId="0" borderId="0" xfId="7" applyFont="1">
      <alignment vertical="center"/>
    </xf>
    <xf numFmtId="196" fontId="15" fillId="0" borderId="0" xfId="7" applyNumberFormat="1" applyFont="1">
      <alignment vertical="center"/>
    </xf>
    <xf numFmtId="196" fontId="2" fillId="0" borderId="0" xfId="7" applyNumberFormat="1">
      <alignment vertical="center"/>
    </xf>
    <xf numFmtId="183" fontId="2" fillId="0" borderId="0" xfId="7" applyNumberFormat="1">
      <alignment vertical="center"/>
    </xf>
    <xf numFmtId="0" fontId="2" fillId="0" borderId="0" xfId="0" applyFont="1">
      <alignment vertical="center"/>
    </xf>
    <xf numFmtId="201" fontId="0" fillId="0" borderId="0" xfId="0" applyNumberFormat="1">
      <alignment vertical="center"/>
    </xf>
    <xf numFmtId="202" fontId="0" fillId="0" borderId="0" xfId="0" applyNumberFormat="1">
      <alignment vertical="center"/>
    </xf>
    <xf numFmtId="203" fontId="0" fillId="0" borderId="0" xfId="0" applyNumberFormat="1">
      <alignment vertical="center"/>
    </xf>
    <xf numFmtId="193" fontId="0" fillId="0" borderId="0" xfId="0" applyNumberFormat="1">
      <alignment vertical="center"/>
    </xf>
    <xf numFmtId="183" fontId="0" fillId="0" borderId="0" xfId="0" applyNumberFormat="1">
      <alignment vertical="center"/>
    </xf>
    <xf numFmtId="49" fontId="7" fillId="0" borderId="0" xfId="0" applyNumberFormat="1" applyFont="1">
      <alignment vertical="center"/>
    </xf>
    <xf numFmtId="193" fontId="2" fillId="0" borderId="0" xfId="7" applyNumberFormat="1">
      <alignment vertical="center"/>
    </xf>
    <xf numFmtId="196" fontId="15" fillId="0" borderId="0" xfId="0" applyNumberFormat="1" applyFont="1">
      <alignment vertical="center"/>
    </xf>
    <xf numFmtId="0" fontId="54" fillId="0" borderId="0" xfId="0" applyFont="1">
      <alignment vertical="center"/>
    </xf>
    <xf numFmtId="0" fontId="6" fillId="0" borderId="0" xfId="7" applyFont="1">
      <alignment vertical="center"/>
    </xf>
    <xf numFmtId="0" fontId="1" fillId="0" borderId="0" xfId="8" applyFont="1" applyFill="1" applyAlignment="1">
      <alignment vertical="center"/>
    </xf>
    <xf numFmtId="0" fontId="0" fillId="0" borderId="0" xfId="0" applyFill="1" applyBorder="1">
      <alignment vertical="center"/>
    </xf>
    <xf numFmtId="0" fontId="56" fillId="0" borderId="0" xfId="8" applyFont="1" applyFill="1" applyAlignment="1">
      <alignment vertical="center"/>
    </xf>
    <xf numFmtId="0" fontId="56" fillId="0" borderId="0" xfId="8" applyFont="1" applyFill="1" applyAlignment="1"/>
    <xf numFmtId="0" fontId="56" fillId="0" borderId="0" xfId="0" applyFont="1" applyFill="1" applyBorder="1">
      <alignment vertical="center"/>
    </xf>
    <xf numFmtId="0" fontId="55" fillId="0" borderId="12" xfId="8" applyFont="1" applyFill="1" applyBorder="1" applyAlignment="1">
      <alignment vertical="center"/>
    </xf>
    <xf numFmtId="0" fontId="55" fillId="0" borderId="14" xfId="8" applyFont="1" applyFill="1" applyBorder="1" applyAlignment="1">
      <alignment vertical="center"/>
    </xf>
    <xf numFmtId="0" fontId="56" fillId="0" borderId="0" xfId="8" applyFont="1" applyFill="1" applyAlignment="1">
      <alignment horizontal="center" vertical="center"/>
    </xf>
    <xf numFmtId="0" fontId="55" fillId="0" borderId="18" xfId="8" applyFont="1" applyFill="1" applyBorder="1" applyAlignment="1">
      <alignment horizontal="left" vertical="center"/>
    </xf>
    <xf numFmtId="0" fontId="55" fillId="0" borderId="28" xfId="8" applyFont="1" applyFill="1" applyBorder="1" applyAlignment="1">
      <alignment horizontal="left" vertical="center"/>
    </xf>
    <xf numFmtId="0" fontId="55" fillId="0" borderId="49" xfId="8" applyFont="1" applyFill="1" applyBorder="1" applyAlignment="1">
      <alignment horizontal="center" vertical="center" wrapText="1"/>
    </xf>
    <xf numFmtId="0" fontId="55" fillId="0" borderId="50" xfId="8" applyFont="1" applyFill="1" applyBorder="1" applyAlignment="1">
      <alignment horizontal="center" vertical="center" wrapText="1"/>
    </xf>
    <xf numFmtId="0" fontId="55" fillId="0" borderId="51" xfId="8" applyFont="1" applyFill="1" applyBorder="1" applyAlignment="1">
      <alignment horizontal="center" vertical="center" wrapText="1"/>
    </xf>
    <xf numFmtId="0" fontId="56" fillId="0" borderId="0" xfId="0" applyFont="1" applyFill="1" applyBorder="1" applyAlignment="1">
      <alignment horizontal="center" vertical="center"/>
    </xf>
    <xf numFmtId="0" fontId="1" fillId="0" borderId="5" xfId="8" applyFont="1" applyFill="1" applyBorder="1" applyAlignment="1">
      <alignment vertical="center"/>
    </xf>
    <xf numFmtId="0" fontId="1" fillId="0" borderId="27" xfId="8" applyFont="1" applyFill="1" applyBorder="1" applyAlignment="1">
      <alignment vertical="center"/>
    </xf>
    <xf numFmtId="38" fontId="1" fillId="0" borderId="52" xfId="5" applyFont="1" applyFill="1" applyBorder="1">
      <alignment vertical="center"/>
    </xf>
    <xf numFmtId="38" fontId="1" fillId="0" borderId="53" xfId="5" applyFont="1" applyFill="1" applyBorder="1">
      <alignment vertical="center"/>
    </xf>
    <xf numFmtId="38" fontId="1" fillId="0" borderId="54" xfId="5" applyFont="1" applyFill="1" applyBorder="1">
      <alignment vertical="center"/>
    </xf>
    <xf numFmtId="204" fontId="1" fillId="0" borderId="52" xfId="5" applyNumberFormat="1" applyFont="1" applyFill="1" applyBorder="1">
      <alignment vertical="center"/>
    </xf>
    <xf numFmtId="204" fontId="1" fillId="0" borderId="53" xfId="5" applyNumberFormat="1" applyFont="1" applyFill="1" applyBorder="1">
      <alignment vertical="center"/>
    </xf>
    <xf numFmtId="204" fontId="1" fillId="0" borderId="54" xfId="5" applyNumberFormat="1" applyFont="1" applyFill="1" applyBorder="1">
      <alignment vertical="center"/>
    </xf>
    <xf numFmtId="0" fontId="58" fillId="0" borderId="0" xfId="8" applyFont="1" applyFill="1" applyAlignment="1">
      <alignment vertical="center"/>
    </xf>
    <xf numFmtId="38" fontId="1" fillId="0" borderId="0" xfId="8" applyNumberFormat="1" applyFont="1" applyFill="1" applyAlignment="1">
      <alignment vertical="center"/>
    </xf>
    <xf numFmtId="40" fontId="1" fillId="0" borderId="0" xfId="8" applyNumberFormat="1" applyFont="1" applyFill="1" applyAlignment="1">
      <alignment vertical="center"/>
    </xf>
    <xf numFmtId="0" fontId="23" fillId="0" borderId="0" xfId="0" applyFont="1" applyFill="1" applyAlignment="1">
      <alignment vertical="center"/>
    </xf>
    <xf numFmtId="38" fontId="0" fillId="0" borderId="0" xfId="0" applyNumberFormat="1" applyFill="1" applyBorder="1">
      <alignment vertical="center"/>
    </xf>
    <xf numFmtId="40" fontId="0" fillId="0" borderId="0" xfId="0" applyNumberFormat="1" applyFill="1" applyBorder="1">
      <alignment vertical="center"/>
    </xf>
    <xf numFmtId="0" fontId="17" fillId="0" borderId="3" xfId="21" applyFont="1" applyFill="1" applyBorder="1" applyAlignment="1">
      <alignment vertical="top" wrapText="1"/>
    </xf>
    <xf numFmtId="49" fontId="28" fillId="0" borderId="55" xfId="14" applyNumberFormat="1" applyFont="1" applyFill="1" applyBorder="1" applyAlignment="1">
      <alignment vertical="top" wrapText="1"/>
    </xf>
    <xf numFmtId="49" fontId="28" fillId="0" borderId="34" xfId="14" applyNumberFormat="1" applyFont="1" applyFill="1" applyBorder="1" applyAlignment="1">
      <alignment vertical="top"/>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28" xfId="0" applyBorder="1" applyAlignment="1">
      <alignment horizontal="center" vertical="center"/>
    </xf>
    <xf numFmtId="0" fontId="0" fillId="0" borderId="5" xfId="0" applyBorder="1" applyAlignment="1">
      <alignment horizontal="center" vertical="center"/>
    </xf>
    <xf numFmtId="0" fontId="0" fillId="0" borderId="16" xfId="0" applyBorder="1" applyAlignment="1">
      <alignment horizontal="center" vertical="center"/>
    </xf>
    <xf numFmtId="0" fontId="0" fillId="0" borderId="19" xfId="0" applyBorder="1" applyAlignment="1">
      <alignment horizontal="center" vertical="center"/>
    </xf>
    <xf numFmtId="0" fontId="0" fillId="0" borderId="12" xfId="0" applyBorder="1" applyAlignment="1">
      <alignment horizontal="center" vertical="center" shrinkToFit="1"/>
    </xf>
    <xf numFmtId="0" fontId="0" fillId="0" borderId="18" xfId="0" applyBorder="1" applyAlignment="1">
      <alignment horizontal="center" vertical="center" shrinkToFit="1"/>
    </xf>
    <xf numFmtId="0" fontId="0" fillId="0" borderId="2" xfId="0" applyBorder="1" applyAlignment="1">
      <alignment horizontal="center" vertical="center"/>
    </xf>
    <xf numFmtId="0" fontId="0" fillId="0" borderId="3" xfId="0" applyBorder="1" applyAlignment="1">
      <alignment horizontal="center" vertical="center"/>
    </xf>
    <xf numFmtId="0" fontId="7" fillId="0" borderId="16" xfId="0" applyFont="1" applyBorder="1" applyAlignment="1">
      <alignment horizontal="center" vertical="center" wrapText="1"/>
    </xf>
    <xf numFmtId="0" fontId="7" fillId="0" borderId="19"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0" fillId="0" borderId="4" xfId="0" applyBorder="1" applyAlignment="1">
      <alignment horizontal="center" vertical="center"/>
    </xf>
    <xf numFmtId="0" fontId="0" fillId="0" borderId="2" xfId="0" applyBorder="1" applyAlignment="1">
      <alignment horizontal="center" vertical="center" wrapText="1"/>
    </xf>
    <xf numFmtId="0" fontId="0" fillId="0" borderId="4" xfId="0" applyBorder="1" applyAlignment="1">
      <alignment horizontal="center" vertical="center" wrapText="1"/>
    </xf>
    <xf numFmtId="180" fontId="0" fillId="0" borderId="14" xfId="0" applyNumberFormat="1" applyFill="1" applyBorder="1" applyAlignment="1">
      <alignment horizontal="center" vertical="center"/>
    </xf>
    <xf numFmtId="0" fontId="0" fillId="0" borderId="27" xfId="0" applyBorder="1" applyAlignment="1">
      <alignment horizontal="center" vertical="center"/>
    </xf>
    <xf numFmtId="181" fontId="0" fillId="0" borderId="16" xfId="0" applyNumberFormat="1" applyBorder="1" applyAlignment="1">
      <alignment vertical="center"/>
    </xf>
    <xf numFmtId="181" fontId="0" fillId="0" borderId="19" xfId="0" applyNumberFormat="1" applyBorder="1" applyAlignment="1">
      <alignment vertical="center"/>
    </xf>
    <xf numFmtId="181" fontId="0" fillId="0" borderId="12" xfId="0" applyNumberFormat="1" applyBorder="1" applyAlignment="1">
      <alignment vertical="center"/>
    </xf>
    <xf numFmtId="181" fontId="0" fillId="0" borderId="18" xfId="0" applyNumberFormat="1" applyBorder="1" applyAlignment="1">
      <alignment vertical="center"/>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8" xfId="0" applyBorder="1" applyAlignment="1">
      <alignment horizontal="left" vertical="center" wrapText="1"/>
    </xf>
    <xf numFmtId="0" fontId="0" fillId="0" borderId="20" xfId="0" applyBorder="1" applyAlignment="1">
      <alignment horizontal="left" vertical="center" wrapText="1"/>
    </xf>
    <xf numFmtId="0" fontId="0" fillId="0" borderId="28" xfId="0" applyBorder="1" applyAlignment="1">
      <alignment horizontal="left" vertical="center" wrapText="1"/>
    </xf>
    <xf numFmtId="0" fontId="15" fillId="0" borderId="65" xfId="0" applyFont="1" applyBorder="1" applyAlignment="1">
      <alignment horizontal="left" vertical="top" wrapText="1" indent="1"/>
    </xf>
    <xf numFmtId="0" fontId="15" fillId="0" borderId="66" xfId="0" applyFont="1" applyBorder="1" applyAlignment="1">
      <alignment horizontal="left" vertical="top" wrapText="1" indent="1"/>
    </xf>
    <xf numFmtId="0" fontId="15" fillId="0" borderId="67" xfId="0" applyFont="1" applyBorder="1" applyAlignment="1">
      <alignment horizontal="center" vertical="center" wrapText="1"/>
    </xf>
    <xf numFmtId="0" fontId="0" fillId="0" borderId="68" xfId="0" applyBorder="1" applyAlignment="1">
      <alignment horizontal="center" vertical="center"/>
    </xf>
    <xf numFmtId="0" fontId="15" fillId="0" borderId="65" xfId="0" applyFont="1" applyBorder="1" applyAlignment="1">
      <alignment horizontal="center" vertical="center" wrapText="1"/>
    </xf>
    <xf numFmtId="0" fontId="0" fillId="0" borderId="66" xfId="0" applyBorder="1" applyAlignment="1">
      <alignment horizontal="center" vertical="center"/>
    </xf>
    <xf numFmtId="0" fontId="15" fillId="0" borderId="56" xfId="0" applyFont="1" applyBorder="1" applyAlignment="1">
      <alignment horizontal="center" vertical="center" wrapText="1"/>
    </xf>
    <xf numFmtId="0" fontId="0" fillId="0" borderId="57" xfId="0" applyBorder="1" applyAlignment="1">
      <alignment horizontal="center" vertical="center"/>
    </xf>
    <xf numFmtId="0" fontId="15" fillId="0" borderId="56" xfId="0" applyFont="1" applyBorder="1" applyAlignment="1">
      <alignment horizontal="left" vertical="top" wrapText="1" indent="1"/>
    </xf>
    <xf numFmtId="0" fontId="15" fillId="0" borderId="57" xfId="0" applyFont="1" applyBorder="1" applyAlignment="1">
      <alignment horizontal="left" vertical="top" wrapText="1" indent="1"/>
    </xf>
    <xf numFmtId="0" fontId="15" fillId="0" borderId="7" xfId="0" applyFont="1" applyBorder="1" applyAlignment="1">
      <alignment vertical="center" wrapText="1"/>
    </xf>
    <xf numFmtId="0" fontId="15" fillId="0" borderId="8" xfId="0" applyFont="1" applyBorder="1" applyAlignment="1">
      <alignment vertical="center" wrapText="1"/>
    </xf>
    <xf numFmtId="0" fontId="15" fillId="0" borderId="9" xfId="0" applyFont="1" applyBorder="1" applyAlignment="1">
      <alignment vertical="center" wrapText="1"/>
    </xf>
    <xf numFmtId="0" fontId="15" fillId="0" borderId="58" xfId="0" applyFont="1" applyBorder="1" applyAlignment="1">
      <alignment horizontal="left" vertical="top" wrapText="1" indent="1"/>
    </xf>
    <xf numFmtId="0" fontId="15" fillId="0" borderId="59" xfId="0" applyFont="1" applyBorder="1" applyAlignment="1">
      <alignment horizontal="left" vertical="top" wrapText="1" indent="1"/>
    </xf>
    <xf numFmtId="0" fontId="15" fillId="0" borderId="58" xfId="0" applyFont="1" applyBorder="1" applyAlignment="1">
      <alignment horizontal="center" vertical="center" wrapText="1"/>
    </xf>
    <xf numFmtId="0" fontId="0" fillId="0" borderId="59" xfId="0" applyBorder="1" applyAlignment="1">
      <alignment horizontal="center" vertical="center"/>
    </xf>
    <xf numFmtId="0" fontId="15" fillId="0" borderId="68" xfId="0" applyFont="1" applyBorder="1" applyAlignment="1">
      <alignment horizontal="center" vertical="center" wrapText="1"/>
    </xf>
    <xf numFmtId="0" fontId="15" fillId="0" borderId="7" xfId="0" applyFont="1" applyBorder="1" applyAlignment="1">
      <alignment horizontal="left" vertical="top" wrapText="1" indent="1"/>
    </xf>
    <xf numFmtId="0" fontId="0" fillId="0" borderId="8" xfId="0" applyBorder="1" applyAlignment="1">
      <alignment horizontal="left" vertical="top" wrapText="1" indent="1"/>
    </xf>
    <xf numFmtId="0" fontId="0" fillId="0" borderId="9" xfId="0" applyBorder="1" applyAlignment="1">
      <alignment horizontal="left" vertical="top" wrapText="1" indent="1"/>
    </xf>
    <xf numFmtId="0" fontId="15" fillId="0" borderId="58" xfId="0" applyFont="1" applyBorder="1" applyAlignment="1">
      <alignment vertical="center" wrapText="1"/>
    </xf>
    <xf numFmtId="0" fontId="15" fillId="0" borderId="59" xfId="0" applyFont="1" applyBorder="1" applyAlignment="1">
      <alignment vertical="center" wrapText="1"/>
    </xf>
    <xf numFmtId="0" fontId="0" fillId="0" borderId="58" xfId="0" applyBorder="1" applyAlignment="1">
      <alignment vertical="center" wrapText="1"/>
    </xf>
    <xf numFmtId="0" fontId="0" fillId="0" borderId="59" xfId="0" applyBorder="1" applyAlignment="1">
      <alignment vertical="center" wrapText="1"/>
    </xf>
    <xf numFmtId="0" fontId="15" fillId="0" borderId="65" xfId="0" applyFont="1" applyBorder="1" applyAlignment="1">
      <alignment horizontal="left" vertical="center" wrapText="1" indent="1"/>
    </xf>
    <xf numFmtId="0" fontId="0" fillId="0" borderId="66" xfId="0" applyBorder="1" applyAlignment="1">
      <alignment horizontal="left" vertical="center" wrapText="1" indent="1"/>
    </xf>
    <xf numFmtId="0" fontId="15" fillId="0" borderId="58" xfId="0" applyFont="1" applyBorder="1" applyAlignment="1">
      <alignment horizontal="left" vertical="center" wrapText="1" indent="1"/>
    </xf>
    <xf numFmtId="0" fontId="0" fillId="0" borderId="59" xfId="0" applyBorder="1" applyAlignment="1">
      <alignment horizontal="left" vertical="center" wrapText="1" indent="1"/>
    </xf>
    <xf numFmtId="0" fontId="15" fillId="0" borderId="65" xfId="0" applyFont="1" applyBorder="1" applyAlignment="1">
      <alignment vertical="center" wrapText="1"/>
    </xf>
    <xf numFmtId="0" fontId="15" fillId="0" borderId="66" xfId="0" applyFont="1" applyBorder="1" applyAlignment="1">
      <alignment vertical="center" wrapText="1"/>
    </xf>
    <xf numFmtId="0" fontId="15" fillId="0" borderId="66" xfId="0" applyFont="1" applyBorder="1" applyAlignment="1">
      <alignment horizontal="left" vertical="center" wrapText="1" indent="1"/>
    </xf>
    <xf numFmtId="0" fontId="15" fillId="0" borderId="59" xfId="0" applyFont="1" applyBorder="1" applyAlignment="1">
      <alignment horizontal="left" vertical="center" wrapText="1" indent="1"/>
    </xf>
    <xf numFmtId="0" fontId="15" fillId="0" borderId="56" xfId="0" applyFont="1" applyBorder="1" applyAlignment="1">
      <alignment vertical="center" wrapText="1"/>
    </xf>
    <xf numFmtId="0" fontId="15" fillId="0" borderId="57" xfId="0" applyFont="1" applyBorder="1" applyAlignment="1">
      <alignment vertical="center" wrapText="1"/>
    </xf>
    <xf numFmtId="0" fontId="15" fillId="0" borderId="56" xfId="0" applyFont="1" applyBorder="1" applyAlignment="1">
      <alignment horizontal="left" vertical="center" wrapText="1" indent="1"/>
    </xf>
    <xf numFmtId="0" fontId="15" fillId="0" borderId="57" xfId="0" applyFont="1" applyBorder="1" applyAlignment="1">
      <alignment horizontal="left" vertical="center" wrapText="1" indent="1"/>
    </xf>
    <xf numFmtId="0" fontId="11" fillId="0" borderId="17" xfId="0" applyFont="1" applyBorder="1" applyAlignment="1">
      <alignment vertical="top" wrapText="1"/>
    </xf>
    <xf numFmtId="0" fontId="0" fillId="0" borderId="0" xfId="0" applyBorder="1" applyAlignment="1">
      <alignment vertical="top" wrapText="1"/>
    </xf>
    <xf numFmtId="0" fontId="0" fillId="0" borderId="41" xfId="0" applyBorder="1" applyAlignment="1">
      <alignment vertical="top" wrapText="1"/>
    </xf>
    <xf numFmtId="0" fontId="0" fillId="0" borderId="17" xfId="0" applyBorder="1" applyAlignment="1">
      <alignment vertical="top" wrapText="1"/>
    </xf>
    <xf numFmtId="0" fontId="0" fillId="0" borderId="42" xfId="0" applyBorder="1" applyAlignment="1">
      <alignment vertical="top" wrapText="1"/>
    </xf>
    <xf numFmtId="0" fontId="0" fillId="0" borderId="43" xfId="0" applyBorder="1" applyAlignment="1">
      <alignment vertical="top" wrapText="1"/>
    </xf>
    <xf numFmtId="0" fontId="0" fillId="0" borderId="44" xfId="0" applyBorder="1" applyAlignment="1">
      <alignment vertical="top" wrapText="1"/>
    </xf>
    <xf numFmtId="0" fontId="11" fillId="0" borderId="60" xfId="0" applyFont="1" applyBorder="1" applyAlignment="1">
      <alignment horizontal="center" vertical="center" wrapText="1"/>
    </xf>
    <xf numFmtId="0" fontId="0" fillId="0" borderId="61" xfId="0" applyBorder="1" applyAlignment="1">
      <alignment horizontal="center" vertical="center" wrapText="1"/>
    </xf>
    <xf numFmtId="0" fontId="0" fillId="0" borderId="62" xfId="0" applyBorder="1" applyAlignment="1">
      <alignment horizontal="center" vertical="center" wrapText="1"/>
    </xf>
    <xf numFmtId="0" fontId="0" fillId="0" borderId="63" xfId="0" applyBorder="1" applyAlignment="1">
      <alignment horizontal="center" vertical="center" wrapText="1"/>
    </xf>
    <xf numFmtId="0" fontId="0" fillId="0" borderId="0" xfId="0" applyBorder="1" applyAlignment="1">
      <alignment horizontal="center" vertical="center" wrapText="1"/>
    </xf>
    <xf numFmtId="0" fontId="0" fillId="0" borderId="64" xfId="0" applyBorder="1" applyAlignment="1">
      <alignment horizontal="center" vertical="center" wrapText="1"/>
    </xf>
    <xf numFmtId="0" fontId="9" fillId="0" borderId="1" xfId="23" applyBorder="1" applyAlignment="1">
      <alignment horizontal="center" vertical="center" wrapText="1"/>
    </xf>
    <xf numFmtId="0" fontId="9" fillId="0" borderId="2" xfId="23" applyBorder="1" applyAlignment="1">
      <alignment horizontal="center" vertical="center"/>
    </xf>
    <xf numFmtId="0" fontId="9" fillId="0" borderId="4" xfId="23" applyBorder="1" applyAlignment="1">
      <alignment horizontal="center" vertical="center"/>
    </xf>
    <xf numFmtId="0" fontId="11" fillId="0" borderId="38" xfId="0" applyFont="1" applyBorder="1" applyAlignment="1">
      <alignment vertical="center" wrapText="1"/>
    </xf>
    <xf numFmtId="0" fontId="0" fillId="0" borderId="39" xfId="0" applyBorder="1" applyAlignment="1">
      <alignment vertical="center" wrapText="1"/>
    </xf>
    <xf numFmtId="0" fontId="0" fillId="0" borderId="69" xfId="0" applyBorder="1" applyAlignment="1">
      <alignment vertical="center" wrapText="1"/>
    </xf>
    <xf numFmtId="0" fontId="0" fillId="0" borderId="17" xfId="0" applyBorder="1" applyAlignment="1">
      <alignment vertical="center" wrapText="1"/>
    </xf>
    <xf numFmtId="0" fontId="0" fillId="0" borderId="0" xfId="0" applyBorder="1" applyAlignment="1">
      <alignment vertical="center" wrapText="1"/>
    </xf>
    <xf numFmtId="0" fontId="0" fillId="0" borderId="64" xfId="0" applyBorder="1" applyAlignment="1">
      <alignment vertical="center" wrapText="1"/>
    </xf>
    <xf numFmtId="0" fontId="9" fillId="0" borderId="16" xfId="23" applyFont="1" applyBorder="1" applyAlignment="1">
      <alignment horizontal="center" vertical="center" wrapText="1"/>
    </xf>
    <xf numFmtId="0" fontId="0" fillId="0" borderId="19" xfId="0" applyBorder="1" applyAlignment="1">
      <alignment horizontal="center" vertical="center" wrapText="1"/>
    </xf>
    <xf numFmtId="0" fontId="9" fillId="0" borderId="1" xfId="23" applyBorder="1" applyAlignment="1">
      <alignment horizontal="center" vertical="center"/>
    </xf>
    <xf numFmtId="0" fontId="9" fillId="0" borderId="1" xfId="23" applyFont="1" applyBorder="1" applyAlignment="1">
      <alignment horizontal="center" vertical="center"/>
    </xf>
    <xf numFmtId="0" fontId="9" fillId="0" borderId="16" xfId="23" applyBorder="1" applyAlignment="1">
      <alignment horizontal="center" vertical="center" wrapText="1"/>
    </xf>
    <xf numFmtId="0" fontId="24" fillId="0" borderId="16" xfId="23" applyFont="1" applyBorder="1" applyAlignment="1">
      <alignment horizontal="center" vertical="center" wrapText="1"/>
    </xf>
    <xf numFmtId="0" fontId="0" fillId="0" borderId="23" xfId="0" applyBorder="1" applyAlignment="1">
      <alignment horizontal="center" vertical="center" wrapText="1"/>
    </xf>
    <xf numFmtId="0" fontId="9" fillId="0" borderId="2" xfId="23" applyBorder="1" applyAlignment="1">
      <alignment horizontal="center" vertical="center" wrapText="1"/>
    </xf>
    <xf numFmtId="0" fontId="48" fillId="0" borderId="0" xfId="0" applyFont="1" applyAlignment="1">
      <alignment horizontal="left" vertical="center" wrapText="1"/>
    </xf>
    <xf numFmtId="0" fontId="48" fillId="0" borderId="0" xfId="0" applyFont="1" applyAlignment="1">
      <alignment horizontal="center" vertical="center" wrapText="1"/>
    </xf>
    <xf numFmtId="0" fontId="49" fillId="0" borderId="0" xfId="0" applyFont="1" applyAlignment="1">
      <alignment horizontal="center" vertical="center" wrapText="1"/>
    </xf>
    <xf numFmtId="0" fontId="17" fillId="0" borderId="0" xfId="15" applyFont="1" applyFill="1" applyBorder="1" applyAlignment="1">
      <alignment horizontal="right" vertical="center"/>
    </xf>
    <xf numFmtId="0" fontId="17" fillId="0" borderId="11" xfId="15" applyFont="1" applyFill="1" applyBorder="1" applyAlignment="1">
      <alignment horizontal="center" vertical="center"/>
    </xf>
    <xf numFmtId="0" fontId="17" fillId="0" borderId="70" xfId="15" applyFont="1" applyFill="1" applyBorder="1" applyAlignment="1">
      <alignment horizontal="center" vertical="center"/>
    </xf>
    <xf numFmtId="0" fontId="17" fillId="0" borderId="0" xfId="11" applyFont="1" applyFill="1" applyBorder="1" applyAlignment="1">
      <alignment horizontal="center" vertical="center" wrapText="1"/>
    </xf>
    <xf numFmtId="0" fontId="4" fillId="0" borderId="0" xfId="11" applyFont="1" applyAlignment="1">
      <alignment horizontal="center" vertical="center" wrapText="1"/>
    </xf>
    <xf numFmtId="0" fontId="19" fillId="2" borderId="0" xfId="11" applyFont="1" applyFill="1" applyAlignment="1">
      <alignment horizontal="center" vertical="center"/>
    </xf>
    <xf numFmtId="0" fontId="19" fillId="0" borderId="2" xfId="11" applyFont="1" applyFill="1" applyBorder="1" applyAlignment="1">
      <alignment horizontal="center" vertical="center"/>
    </xf>
    <xf numFmtId="0" fontId="19" fillId="0" borderId="3" xfId="11" applyFont="1" applyFill="1" applyBorder="1" applyAlignment="1">
      <alignment horizontal="center" vertical="center"/>
    </xf>
    <xf numFmtId="0" fontId="19" fillId="0" borderId="71" xfId="11" applyFont="1" applyFill="1" applyBorder="1" applyAlignment="1">
      <alignment horizontal="center" vertical="center"/>
    </xf>
    <xf numFmtId="0" fontId="19" fillId="0" borderId="72" xfId="11" applyFont="1" applyFill="1" applyBorder="1" applyAlignment="1">
      <alignment horizontal="center" vertical="center"/>
    </xf>
    <xf numFmtId="0" fontId="19" fillId="0" borderId="4" xfId="11" applyFont="1" applyFill="1" applyBorder="1" applyAlignment="1">
      <alignment horizontal="center" vertical="center"/>
    </xf>
    <xf numFmtId="0" fontId="19" fillId="0" borderId="12" xfId="11" applyFont="1" applyFill="1" applyBorder="1" applyAlignment="1">
      <alignment horizontal="center" vertical="center" wrapText="1"/>
    </xf>
    <xf numFmtId="0" fontId="19" fillId="0" borderId="5" xfId="11" applyFont="1" applyFill="1" applyBorder="1" applyAlignment="1">
      <alignment horizontal="center" vertical="center"/>
    </xf>
    <xf numFmtId="0" fontId="19" fillId="0" borderId="18" xfId="11" applyFont="1" applyFill="1" applyBorder="1" applyAlignment="1">
      <alignment horizontal="center" vertical="center"/>
    </xf>
    <xf numFmtId="0" fontId="19" fillId="0" borderId="16" xfId="11" applyFont="1" applyFill="1" applyBorder="1" applyAlignment="1">
      <alignment horizontal="center" vertical="center" wrapText="1"/>
    </xf>
    <xf numFmtId="0" fontId="19" fillId="0" borderId="23" xfId="11" applyFont="1" applyFill="1" applyBorder="1" applyAlignment="1">
      <alignment horizontal="center" vertical="center"/>
    </xf>
    <xf numFmtId="0" fontId="19" fillId="0" borderId="19" xfId="11" applyFont="1" applyFill="1" applyBorder="1" applyAlignment="1">
      <alignment horizontal="center" vertical="center"/>
    </xf>
    <xf numFmtId="187" fontId="16" fillId="0" borderId="0" xfId="16" applyNumberFormat="1" applyFont="1" applyFill="1" applyBorder="1" applyAlignment="1">
      <alignment horizontal="center" vertical="center"/>
    </xf>
    <xf numFmtId="0" fontId="4" fillId="0" borderId="0" xfId="11" applyFont="1" applyAlignment="1">
      <alignment horizontal="center" vertical="center"/>
    </xf>
    <xf numFmtId="0" fontId="9" fillId="0" borderId="0" xfId="11" applyAlignment="1">
      <alignment horizontal="center" vertical="center"/>
    </xf>
    <xf numFmtId="0" fontId="55" fillId="0" borderId="12" xfId="8" applyFont="1" applyFill="1" applyBorder="1" applyAlignment="1">
      <alignment horizontal="center" vertical="center" wrapText="1"/>
    </xf>
    <xf numFmtId="0" fontId="55" fillId="0" borderId="13" xfId="8" applyFont="1" applyFill="1" applyBorder="1" applyAlignment="1">
      <alignment horizontal="center" vertical="center" wrapText="1"/>
    </xf>
    <xf numFmtId="0" fontId="55" fillId="0" borderId="14" xfId="8" applyFont="1" applyFill="1" applyBorder="1" applyAlignment="1">
      <alignment horizontal="center" vertical="center" wrapText="1"/>
    </xf>
    <xf numFmtId="0" fontId="8" fillId="0" borderId="73" xfId="0" applyFont="1" applyBorder="1" applyAlignment="1">
      <alignment horizontal="left" vertical="top" wrapText="1"/>
    </xf>
    <xf numFmtId="0" fontId="8" fillId="0" borderId="74" xfId="0" applyFont="1" applyBorder="1" applyAlignment="1">
      <alignment horizontal="left" vertical="top" wrapText="1"/>
    </xf>
    <xf numFmtId="0" fontId="8" fillId="0" borderId="75" xfId="0" applyFont="1" applyBorder="1" applyAlignment="1">
      <alignment horizontal="left" vertical="top" wrapText="1"/>
    </xf>
    <xf numFmtId="0" fontId="0" fillId="0" borderId="0" xfId="0" applyAlignment="1">
      <alignment vertical="center" wrapText="1"/>
    </xf>
    <xf numFmtId="0" fontId="0" fillId="0" borderId="77" xfId="0" applyBorder="1" applyAlignment="1">
      <alignment vertical="center" wrapText="1"/>
    </xf>
    <xf numFmtId="0" fontId="0" fillId="0" borderId="0" xfId="0" applyAlignment="1">
      <alignment horizontal="center" vertical="center" wrapText="1"/>
    </xf>
    <xf numFmtId="0" fontId="0" fillId="0" borderId="0" xfId="0" applyAlignment="1">
      <alignment vertical="top" wrapText="1"/>
    </xf>
    <xf numFmtId="0" fontId="0" fillId="0" borderId="76" xfId="0" applyBorder="1" applyAlignment="1">
      <alignment vertical="center" wrapText="1"/>
    </xf>
    <xf numFmtId="0" fontId="33" fillId="0" borderId="0" xfId="0" applyFont="1" applyAlignment="1">
      <alignment horizontal="left" vertical="center" wrapText="1" indent="1"/>
    </xf>
  </cellXfs>
  <cellStyles count="24">
    <cellStyle name="ハイパーリンク" xfId="1" builtinId="8"/>
    <cellStyle name="桁区切り" xfId="2" builtinId="6"/>
    <cellStyle name="桁区切り 2" xfId="3"/>
    <cellStyle name="桁区切り 2 2" xfId="4"/>
    <cellStyle name="桁区切り 3" xfId="5"/>
    <cellStyle name="標準" xfId="0" builtinId="0"/>
    <cellStyle name="標準 2" xfId="6"/>
    <cellStyle name="標準 2_将来推計人口　40福岡県内市町村2013推計" xfId="7"/>
    <cellStyle name="標準 3" xfId="8"/>
    <cellStyle name="標準 4" xfId="9"/>
    <cellStyle name="標準 4 2" xfId="10"/>
    <cellStyle name="標準_2013都道府県面積ichiran" xfId="11"/>
    <cellStyle name="標準_Book1" xfId="12"/>
    <cellStyle name="標準_Book1_1" xfId="13"/>
    <cellStyle name="標準_Sheet1" xfId="14"/>
    <cellStyle name="標準_Sheet2" xfId="15"/>
    <cellStyle name="標準_Sheet3" xfId="16"/>
    <cellStyle name="標準_Sheet3_市町村　人口世帯05a-1" xfId="17"/>
    <cellStyle name="標準_SSDS_ShiTemp" xfId="18"/>
    <cellStyle name="標準_掲載項目のみ (2)" xfId="19"/>
    <cellStyle name="標準_掲載項目のみ (2)_市町村　人口世帯05a-1" xfId="20"/>
    <cellStyle name="標準_都道府県別国民医療費1987-2011" xfId="21"/>
    <cellStyle name="標準_病院報告１４概況（統計表）" xfId="22"/>
    <cellStyle name="標準_福岡県２次医療圏の分析●" xfId="2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200" b="1" i="0" u="none" strike="noStrike" baseline="0">
                <a:solidFill>
                  <a:srgbClr val="000000"/>
                </a:solidFill>
                <a:latin typeface="ＭＳ Ｐゴシック"/>
                <a:ea typeface="ＭＳ Ｐゴシック"/>
                <a:cs typeface="ＭＳ Ｐゴシック"/>
              </a:defRPr>
            </a:pPr>
            <a:r>
              <a:rPr lang="ja-JP" altLang="en-US"/>
              <a:t>福岡県の主な診療科別医師数の特化係数</a:t>
            </a:r>
          </a:p>
        </c:rich>
      </c:tx>
      <c:layout>
        <c:manualLayout>
          <c:xMode val="edge"/>
          <c:yMode val="edge"/>
          <c:x val="0.31640058200994747"/>
          <c:y val="3.4188034188034185E-2"/>
        </c:manualLayout>
      </c:layout>
      <c:spPr>
        <a:noFill/>
        <a:ln w="25400">
          <a:noFill/>
        </a:ln>
      </c:spPr>
    </c:title>
    <c:plotArea>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showVal val="1"/>
          </c:dLbls>
          <c:val>
            <c:numLit>
              <c:formatCode>General</c:formatCode>
              <c:ptCount val="1"/>
              <c:pt idx="0">
                <c:v>0</c:v>
              </c:pt>
            </c:numLit>
          </c:val>
        </c:ser>
        <c:ser>
          <c:idx val="1"/>
          <c:order val="1"/>
          <c:spPr>
            <a:solidFill>
              <a:srgbClr val="993366"/>
            </a:solidFill>
            <a:ln w="12700">
              <a:solidFill>
                <a:srgbClr val="000000"/>
              </a:solidFill>
              <a:prstDash val="solid"/>
            </a:ln>
          </c:spPr>
          <c:dLbls>
            <c:spPr>
              <a:noFill/>
              <a:ln w="2540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showVal val="1"/>
          </c:dLbls>
          <c:val>
            <c:numLit>
              <c:formatCode>General</c:formatCode>
              <c:ptCount val="1"/>
              <c:pt idx="0">
                <c:v>0</c:v>
              </c:pt>
            </c:numLit>
          </c:val>
        </c:ser>
        <c:dLbls>
          <c:showVal val="1"/>
        </c:dLbls>
        <c:axId val="91134592"/>
        <c:axId val="91136768"/>
      </c:barChart>
      <c:catAx>
        <c:axId val="91134592"/>
        <c:scaling>
          <c:orientation val="minMax"/>
        </c:scaling>
        <c:axPos val="b"/>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診療科</a:t>
                </a:r>
              </a:p>
            </c:rich>
          </c:tx>
          <c:layout>
            <c:manualLayout>
              <c:xMode val="edge"/>
              <c:yMode val="edge"/>
              <c:x val="0.50217711109235075"/>
              <c:y val="0.91666862956233019"/>
            </c:manualLayout>
          </c:layout>
          <c:spPr>
            <a:noFill/>
            <a:ln w="25400">
              <a:noFill/>
            </a:ln>
          </c:spPr>
        </c:title>
        <c:numFmt formatCode="General" sourceLinked="1"/>
        <c:majorTickMark val="in"/>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91136768"/>
        <c:crosses val="autoZero"/>
        <c:auto val="1"/>
        <c:lblAlgn val="ctr"/>
        <c:lblOffset val="100"/>
        <c:tickLblSkip val="1"/>
        <c:tickMarkSkip val="1"/>
      </c:catAx>
      <c:valAx>
        <c:axId val="91136768"/>
        <c:scaling>
          <c:orientation val="minMax"/>
        </c:scaling>
        <c:axPos val="l"/>
        <c:majorGridlines>
          <c:spPr>
            <a:ln w="3175">
              <a:solidFill>
                <a:srgbClr val="000000"/>
              </a:solidFill>
              <a:prstDash val="solid"/>
            </a:ln>
          </c:spPr>
        </c:majorGridlines>
        <c:title>
          <c:tx>
            <c:rich>
              <a:bodyPr rot="0" vert="wordArtVertRtl"/>
              <a:lstStyle/>
              <a:p>
                <a:pPr algn="ctr">
                  <a:defRPr sz="825" b="0" i="0" u="none" strike="noStrike" baseline="0">
                    <a:solidFill>
                      <a:srgbClr val="000000"/>
                    </a:solidFill>
                    <a:latin typeface="ＭＳ Ｐゴシック"/>
                    <a:ea typeface="ＭＳ Ｐゴシック"/>
                    <a:cs typeface="ＭＳ Ｐゴシック"/>
                  </a:defRPr>
                </a:pPr>
                <a:r>
                  <a:rPr lang="ja-JP" altLang="en-US"/>
                  <a:t>特化係数</a:t>
                </a:r>
              </a:p>
            </c:rich>
          </c:tx>
          <c:layout>
            <c:manualLayout>
              <c:xMode val="edge"/>
              <c:yMode val="edge"/>
              <c:x val="3.0478952382100816E-2"/>
              <c:y val="0.33974358974358981"/>
            </c:manualLayout>
          </c:layout>
          <c:spPr>
            <a:noFill/>
            <a:ln w="25400">
              <a:noFill/>
            </a:ln>
          </c:spPr>
        </c:title>
        <c:numFmt formatCode="General" sourceLinked="1"/>
        <c:majorTickMark val="in"/>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91134592"/>
        <c:crosses val="autoZero"/>
        <c:crossBetween val="between"/>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将来推計人口　年齢構成比（％）　福岡県</a:t>
            </a:r>
          </a:p>
        </c:rich>
      </c:tx>
      <c:layout>
        <c:manualLayout>
          <c:xMode val="edge"/>
          <c:yMode val="edge"/>
          <c:x val="0.32603934903928594"/>
          <c:y val="3.4562211981566823E-2"/>
        </c:manualLayout>
      </c:layout>
      <c:spPr>
        <a:noFill/>
        <a:ln w="25400">
          <a:noFill/>
        </a:ln>
      </c:spPr>
    </c:title>
    <c:plotArea>
      <c:layout>
        <c:manualLayout>
          <c:layoutTarget val="inner"/>
          <c:xMode val="edge"/>
          <c:yMode val="edge"/>
          <c:x val="9.8468271334792204E-2"/>
          <c:y val="0.17741935483871046"/>
          <c:w val="0.70678336980306256"/>
          <c:h val="0.69124423963133663"/>
        </c:manualLayout>
      </c:layout>
      <c:barChart>
        <c:barDir val="col"/>
        <c:grouping val="percentStacked"/>
        <c:ser>
          <c:idx val="0"/>
          <c:order val="0"/>
          <c:tx>
            <c:strRef>
              <c:f>'将来推計人口　福岡県'!$A$29</c:f>
              <c:strCache>
                <c:ptCount val="1"/>
                <c:pt idx="0">
                  <c:v>（再掲）0～14歳</c:v>
                </c:pt>
              </c:strCache>
            </c:strRef>
          </c:tx>
          <c:spPr>
            <a:solidFill>
              <a:srgbClr val="9999FF"/>
            </a:solidFill>
            <a:ln w="12700">
              <a:solidFill>
                <a:srgbClr val="000000"/>
              </a:solidFill>
              <a:prstDash val="solid"/>
            </a:ln>
          </c:spPr>
          <c:dLbls>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Val val="1"/>
          </c:dLbls>
          <c:cat>
            <c:strRef>
              <c:f>'将来推計人口　福岡県'!$B$3:$H$3</c:f>
              <c:strCache>
                <c:ptCount val="7"/>
                <c:pt idx="0">
                  <c:v>2010年</c:v>
                </c:pt>
                <c:pt idx="1">
                  <c:v>2015年</c:v>
                </c:pt>
                <c:pt idx="2">
                  <c:v>2020年</c:v>
                </c:pt>
                <c:pt idx="3">
                  <c:v>2025年</c:v>
                </c:pt>
                <c:pt idx="4">
                  <c:v>2030年</c:v>
                </c:pt>
                <c:pt idx="5">
                  <c:v>2035年</c:v>
                </c:pt>
                <c:pt idx="6">
                  <c:v>2040年</c:v>
                </c:pt>
              </c:strCache>
            </c:strRef>
          </c:cat>
          <c:val>
            <c:numRef>
              <c:f>'将来推計人口　福岡県'!$B$29:$H$29</c:f>
              <c:numCache>
                <c:formatCode>#,##0.0_);[Red]\(#,##0.0\)</c:formatCode>
                <c:ptCount val="7"/>
                <c:pt idx="0">
                  <c:v>13.517415725020346</c:v>
                </c:pt>
                <c:pt idx="1">
                  <c:v>13.05440119993087</c:v>
                </c:pt>
                <c:pt idx="2">
                  <c:v>12.428057890640144</c:v>
                </c:pt>
                <c:pt idx="3">
                  <c:v>11.640694569954963</c:v>
                </c:pt>
                <c:pt idx="4">
                  <c:v>10.976305563574229</c:v>
                </c:pt>
                <c:pt idx="5">
                  <c:v>10.698228309797148</c:v>
                </c:pt>
                <c:pt idx="6">
                  <c:v>10.598572526547636</c:v>
                </c:pt>
              </c:numCache>
            </c:numRef>
          </c:val>
        </c:ser>
        <c:ser>
          <c:idx val="1"/>
          <c:order val="1"/>
          <c:tx>
            <c:strRef>
              <c:f>'将来推計人口　福岡県'!$A$30</c:f>
              <c:strCache>
                <c:ptCount val="1"/>
                <c:pt idx="0">
                  <c:v>（再掲）15～64歳</c:v>
                </c:pt>
              </c:strCache>
            </c:strRef>
          </c:tx>
          <c:spPr>
            <a:solidFill>
              <a:srgbClr val="993366"/>
            </a:solidFill>
            <a:ln w="12700">
              <a:solidFill>
                <a:srgbClr val="000000"/>
              </a:solidFill>
              <a:prstDash val="solid"/>
            </a:ln>
          </c:spPr>
          <c:dLbls>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Val val="1"/>
          </c:dLbls>
          <c:cat>
            <c:strRef>
              <c:f>'将来推計人口　福岡県'!$B$3:$H$3</c:f>
              <c:strCache>
                <c:ptCount val="7"/>
                <c:pt idx="0">
                  <c:v>2010年</c:v>
                </c:pt>
                <c:pt idx="1">
                  <c:v>2015年</c:v>
                </c:pt>
                <c:pt idx="2">
                  <c:v>2020年</c:v>
                </c:pt>
                <c:pt idx="3">
                  <c:v>2025年</c:v>
                </c:pt>
                <c:pt idx="4">
                  <c:v>2030年</c:v>
                </c:pt>
                <c:pt idx="5">
                  <c:v>2035年</c:v>
                </c:pt>
                <c:pt idx="6">
                  <c:v>2040年</c:v>
                </c:pt>
              </c:strCache>
            </c:strRef>
          </c:cat>
          <c:val>
            <c:numRef>
              <c:f>'将来推計人口　福岡県'!$B$30:$H$30</c:f>
              <c:numCache>
                <c:formatCode>#,##0.0_);[Red]\(#,##0.0\)</c:formatCode>
                <c:ptCount val="7"/>
                <c:pt idx="0">
                  <c:v>64.155215490318554</c:v>
                </c:pt>
                <c:pt idx="1">
                  <c:v>60.579107757534054</c:v>
                </c:pt>
                <c:pt idx="2">
                  <c:v>58.475114114028884</c:v>
                </c:pt>
                <c:pt idx="3">
                  <c:v>57.850672731810945</c:v>
                </c:pt>
                <c:pt idx="4">
                  <c:v>57.456390783344503</c:v>
                </c:pt>
                <c:pt idx="5">
                  <c:v>56.35110653590025</c:v>
                </c:pt>
                <c:pt idx="6">
                  <c:v>54.102650402353149</c:v>
                </c:pt>
              </c:numCache>
            </c:numRef>
          </c:val>
        </c:ser>
        <c:ser>
          <c:idx val="2"/>
          <c:order val="2"/>
          <c:tx>
            <c:strRef>
              <c:f>'将来推計人口　福岡県'!$A$31</c:f>
              <c:strCache>
                <c:ptCount val="1"/>
                <c:pt idx="0">
                  <c:v>（再掲）65歳以上</c:v>
                </c:pt>
              </c:strCache>
            </c:strRef>
          </c:tx>
          <c:spPr>
            <a:solidFill>
              <a:srgbClr val="FFFFCC"/>
            </a:solidFill>
            <a:ln w="12700">
              <a:solidFill>
                <a:srgbClr val="000000"/>
              </a:solidFill>
              <a:prstDash val="solid"/>
            </a:ln>
          </c:spPr>
          <c:dLbls>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Val val="1"/>
          </c:dLbls>
          <c:cat>
            <c:strRef>
              <c:f>'将来推計人口　福岡県'!$B$3:$H$3</c:f>
              <c:strCache>
                <c:ptCount val="7"/>
                <c:pt idx="0">
                  <c:v>2010年</c:v>
                </c:pt>
                <c:pt idx="1">
                  <c:v>2015年</c:v>
                </c:pt>
                <c:pt idx="2">
                  <c:v>2020年</c:v>
                </c:pt>
                <c:pt idx="3">
                  <c:v>2025年</c:v>
                </c:pt>
                <c:pt idx="4">
                  <c:v>2030年</c:v>
                </c:pt>
                <c:pt idx="5">
                  <c:v>2035年</c:v>
                </c:pt>
                <c:pt idx="6">
                  <c:v>2040年</c:v>
                </c:pt>
              </c:strCache>
            </c:strRef>
          </c:cat>
          <c:val>
            <c:numRef>
              <c:f>'将来推計人口　福岡県'!$B$31:$H$31</c:f>
              <c:numCache>
                <c:formatCode>#,##0.0_);[Red]\(#,##0.0\)</c:formatCode>
                <c:ptCount val="7"/>
                <c:pt idx="0">
                  <c:v>22.327368784661104</c:v>
                </c:pt>
                <c:pt idx="1">
                  <c:v>26.366491042535078</c:v>
                </c:pt>
                <c:pt idx="2">
                  <c:v>29.096827995330969</c:v>
                </c:pt>
                <c:pt idx="3">
                  <c:v>30.508632698234084</c:v>
                </c:pt>
                <c:pt idx="4">
                  <c:v>31.567303653081268</c:v>
                </c:pt>
                <c:pt idx="5">
                  <c:v>32.950665154302591</c:v>
                </c:pt>
                <c:pt idx="6">
                  <c:v>35.298777071099217</c:v>
                </c:pt>
              </c:numCache>
            </c:numRef>
          </c:val>
        </c:ser>
        <c:dLbls>
          <c:showVal val="1"/>
        </c:dLbls>
        <c:overlap val="100"/>
        <c:axId val="141287424"/>
        <c:axId val="141288960"/>
      </c:barChart>
      <c:catAx>
        <c:axId val="141287424"/>
        <c:scaling>
          <c:orientation val="minMax"/>
        </c:scaling>
        <c:axPos val="b"/>
        <c:numFmt formatCode="General" sourceLinked="1"/>
        <c:majorTickMark val="in"/>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41288960"/>
        <c:crosses val="autoZero"/>
        <c:auto val="1"/>
        <c:lblAlgn val="ctr"/>
        <c:lblOffset val="100"/>
        <c:tickLblSkip val="1"/>
        <c:tickMarkSkip val="1"/>
      </c:catAx>
      <c:valAx>
        <c:axId val="141288960"/>
        <c:scaling>
          <c:orientation val="minMax"/>
        </c:scaling>
        <c:axPos val="l"/>
        <c:majorGridlines>
          <c:spPr>
            <a:ln w="3175">
              <a:solidFill>
                <a:srgbClr val="000000"/>
              </a:solidFill>
              <a:prstDash val="solid"/>
            </a:ln>
          </c:spPr>
        </c:majorGridlines>
        <c:numFmt formatCode="0%" sourceLinked="1"/>
        <c:majorTickMark val="in"/>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41287424"/>
        <c:crosses val="autoZero"/>
        <c:crossBetween val="between"/>
      </c:valAx>
      <c:spPr>
        <a:solidFill>
          <a:srgbClr val="C0C0C0"/>
        </a:solidFill>
        <a:ln w="12700">
          <a:solidFill>
            <a:srgbClr val="808080"/>
          </a:solidFill>
          <a:prstDash val="solid"/>
        </a:ln>
      </c:spPr>
    </c:plotArea>
    <c:legend>
      <c:legendPos val="r"/>
      <c:layout>
        <c:manualLayout>
          <c:xMode val="edge"/>
          <c:yMode val="edge"/>
          <c:x val="0.81863728289339588"/>
          <c:y val="0.43317972350230416"/>
          <c:w val="0.16833667506253427"/>
          <c:h val="0.18202764976958527"/>
        </c:manualLayout>
      </c:layout>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125" b="0" i="0" u="none" strike="noStrike" baseline="0">
                <a:solidFill>
                  <a:srgbClr val="000000"/>
                </a:solidFill>
                <a:latin typeface="ＭＳ Ｐゴシック"/>
                <a:ea typeface="ＭＳ Ｐゴシック"/>
                <a:cs typeface="ＭＳ Ｐゴシック"/>
              </a:defRPr>
            </a:pPr>
            <a:r>
              <a:rPr lang="ja-JP" altLang="en-US"/>
              <a:t>将来推計人口　福岡・糸島</a:t>
            </a:r>
          </a:p>
        </c:rich>
      </c:tx>
      <c:layout>
        <c:manualLayout>
          <c:xMode val="edge"/>
          <c:yMode val="edge"/>
          <c:x val="0.40339024972211063"/>
          <c:y val="3.3803059100371076E-2"/>
        </c:manualLayout>
      </c:layout>
      <c:spPr>
        <a:noFill/>
        <a:ln w="25400">
          <a:noFill/>
        </a:ln>
      </c:spPr>
    </c:title>
    <c:plotArea>
      <c:layout>
        <c:manualLayout>
          <c:layoutTarget val="inner"/>
          <c:xMode val="edge"/>
          <c:yMode val="edge"/>
          <c:x val="0.10734475121904929"/>
          <c:y val="0.17464812754198891"/>
          <c:w val="0.72316463979148993"/>
          <c:h val="0.69577560488502177"/>
        </c:manualLayout>
      </c:layout>
      <c:barChart>
        <c:barDir val="col"/>
        <c:grouping val="stacked"/>
        <c:ser>
          <c:idx val="0"/>
          <c:order val="0"/>
          <c:tx>
            <c:strRef>
              <c:f>[2]福岡・糸島!$A$24</c:f>
              <c:strCache>
                <c:ptCount val="1"/>
                <c:pt idx="0">
                  <c:v>（再掲）0～14歳</c:v>
                </c:pt>
              </c:strCache>
            </c:strRef>
          </c:tx>
          <c:spPr>
            <a:solidFill>
              <a:srgbClr val="9999FF"/>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[2]福岡・糸島!$B$3:$H$3</c:f>
              <c:strCache>
                <c:ptCount val="7"/>
                <c:pt idx="0">
                  <c:v>2010年</c:v>
                </c:pt>
                <c:pt idx="1">
                  <c:v>2015年</c:v>
                </c:pt>
                <c:pt idx="2">
                  <c:v>2020年</c:v>
                </c:pt>
                <c:pt idx="3">
                  <c:v>2025年</c:v>
                </c:pt>
                <c:pt idx="4">
                  <c:v>2030年</c:v>
                </c:pt>
                <c:pt idx="5">
                  <c:v>2035年</c:v>
                </c:pt>
                <c:pt idx="6">
                  <c:v>2040年</c:v>
                </c:pt>
              </c:strCache>
            </c:strRef>
          </c:cat>
          <c:val>
            <c:numRef>
              <c:f>[2]福岡・糸島!$B$24:$H$24</c:f>
              <c:numCache>
                <c:formatCode>General</c:formatCode>
                <c:ptCount val="7"/>
                <c:pt idx="0">
                  <c:v>206802</c:v>
                </c:pt>
                <c:pt idx="1">
                  <c:v>205496</c:v>
                </c:pt>
                <c:pt idx="2">
                  <c:v>197457</c:v>
                </c:pt>
                <c:pt idx="3">
                  <c:v>183196</c:v>
                </c:pt>
                <c:pt idx="4">
                  <c:v>168418</c:v>
                </c:pt>
                <c:pt idx="5">
                  <c:v>158664</c:v>
                </c:pt>
                <c:pt idx="6">
                  <c:v>150613</c:v>
                </c:pt>
              </c:numCache>
            </c:numRef>
          </c:val>
        </c:ser>
        <c:ser>
          <c:idx val="1"/>
          <c:order val="1"/>
          <c:tx>
            <c:strRef>
              <c:f>[2]福岡・糸島!$A$25</c:f>
              <c:strCache>
                <c:ptCount val="1"/>
                <c:pt idx="0">
                  <c:v>（再掲）15～64歳</c:v>
                </c:pt>
              </c:strCache>
            </c:strRef>
          </c:tx>
          <c:spPr>
            <a:solidFill>
              <a:srgbClr val="993366"/>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[2]福岡・糸島!$B$3:$H$3</c:f>
              <c:strCache>
                <c:ptCount val="7"/>
                <c:pt idx="0">
                  <c:v>2010年</c:v>
                </c:pt>
                <c:pt idx="1">
                  <c:v>2015年</c:v>
                </c:pt>
                <c:pt idx="2">
                  <c:v>2020年</c:v>
                </c:pt>
                <c:pt idx="3">
                  <c:v>2025年</c:v>
                </c:pt>
                <c:pt idx="4">
                  <c:v>2030年</c:v>
                </c:pt>
                <c:pt idx="5">
                  <c:v>2035年</c:v>
                </c:pt>
                <c:pt idx="6">
                  <c:v>2040年</c:v>
                </c:pt>
              </c:strCache>
            </c:strRef>
          </c:cat>
          <c:val>
            <c:numRef>
              <c:f>[2]福岡・糸島!$B$25:$H$25</c:f>
              <c:numCache>
                <c:formatCode>General</c:formatCode>
                <c:ptCount val="7"/>
                <c:pt idx="0">
                  <c:v>1074744</c:v>
                </c:pt>
                <c:pt idx="1">
                  <c:v>1038906</c:v>
                </c:pt>
                <c:pt idx="2">
                  <c:v>1010158</c:v>
                </c:pt>
                <c:pt idx="3">
                  <c:v>993523</c:v>
                </c:pt>
                <c:pt idx="4">
                  <c:v>968821</c:v>
                </c:pt>
                <c:pt idx="5">
                  <c:v>923597</c:v>
                </c:pt>
                <c:pt idx="6">
                  <c:v>855763</c:v>
                </c:pt>
              </c:numCache>
            </c:numRef>
          </c:val>
        </c:ser>
        <c:ser>
          <c:idx val="2"/>
          <c:order val="2"/>
          <c:tx>
            <c:strRef>
              <c:f>[2]福岡・糸島!$A$26</c:f>
              <c:strCache>
                <c:ptCount val="1"/>
                <c:pt idx="0">
                  <c:v>（再掲）65歳以上</c:v>
                </c:pt>
              </c:strCache>
            </c:strRef>
          </c:tx>
          <c:spPr>
            <a:solidFill>
              <a:srgbClr val="FFFFCC"/>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[2]福岡・糸島!$B$3:$H$3</c:f>
              <c:strCache>
                <c:ptCount val="7"/>
                <c:pt idx="0">
                  <c:v>2010年</c:v>
                </c:pt>
                <c:pt idx="1">
                  <c:v>2015年</c:v>
                </c:pt>
                <c:pt idx="2">
                  <c:v>2020年</c:v>
                </c:pt>
                <c:pt idx="3">
                  <c:v>2025年</c:v>
                </c:pt>
                <c:pt idx="4">
                  <c:v>2030年</c:v>
                </c:pt>
                <c:pt idx="5">
                  <c:v>2035年</c:v>
                </c:pt>
                <c:pt idx="6">
                  <c:v>2040年</c:v>
                </c:pt>
              </c:strCache>
            </c:strRef>
          </c:cat>
          <c:val>
            <c:numRef>
              <c:f>[2]福岡・糸島!$B$26:$H$26</c:f>
              <c:numCache>
                <c:formatCode>General</c:formatCode>
                <c:ptCount val="7"/>
                <c:pt idx="0">
                  <c:v>280632</c:v>
                </c:pt>
                <c:pt idx="1">
                  <c:v>351852</c:v>
                </c:pt>
                <c:pt idx="2">
                  <c:v>398752</c:v>
                </c:pt>
                <c:pt idx="3">
                  <c:v>426208</c:v>
                </c:pt>
                <c:pt idx="4">
                  <c:v>450578</c:v>
                </c:pt>
                <c:pt idx="5">
                  <c:v>478748</c:v>
                </c:pt>
                <c:pt idx="6">
                  <c:v>516117</c:v>
                </c:pt>
              </c:numCache>
            </c:numRef>
          </c:val>
        </c:ser>
        <c:dLbls>
          <c:showVal val="1"/>
        </c:dLbls>
        <c:overlap val="100"/>
        <c:axId val="145973248"/>
        <c:axId val="145974784"/>
      </c:barChart>
      <c:catAx>
        <c:axId val="145973248"/>
        <c:scaling>
          <c:orientation val="minMax"/>
        </c:scaling>
        <c:axPos val="b"/>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45974784"/>
        <c:crosses val="autoZero"/>
        <c:auto val="1"/>
        <c:lblAlgn val="ctr"/>
        <c:lblOffset val="100"/>
        <c:tickLblSkip val="1"/>
        <c:tickMarkSkip val="1"/>
      </c:catAx>
      <c:valAx>
        <c:axId val="145974784"/>
        <c:scaling>
          <c:orientation val="minMax"/>
        </c:scaling>
        <c:axPos val="l"/>
        <c:majorGridlines>
          <c:spPr>
            <a:ln w="3175">
              <a:solidFill>
                <a:srgbClr val="000000"/>
              </a:solidFill>
              <a:prstDash val="solid"/>
            </a:ln>
          </c:spPr>
        </c:majorGridlines>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45973248"/>
        <c:crosses val="autoZero"/>
        <c:crossBetween val="between"/>
      </c:valAx>
      <c:spPr>
        <a:solidFill>
          <a:srgbClr val="C0C0C0"/>
        </a:solidFill>
        <a:ln w="12700">
          <a:solidFill>
            <a:srgbClr val="808080"/>
          </a:solidFill>
          <a:prstDash val="solid"/>
        </a:ln>
      </c:spPr>
    </c:plotArea>
    <c:legend>
      <c:legendPos val="r"/>
      <c:layout>
        <c:manualLayout>
          <c:xMode val="edge"/>
          <c:yMode val="edge"/>
          <c:wMode val="edge"/>
          <c:hMode val="edge"/>
          <c:x val="0.84257278954321391"/>
          <c:y val="0.43448306030711681"/>
          <c:w val="0.99002304589975021"/>
          <c:h val="0.60459800283585241"/>
        </c:manualLayout>
      </c:layout>
      <c:spPr>
        <a:solidFill>
          <a:srgbClr val="FFFFFF"/>
        </a:solidFill>
        <a:ln w="3175">
          <a:solidFill>
            <a:srgbClr val="000000"/>
          </a:solidFill>
          <a:prstDash val="solid"/>
        </a:ln>
      </c:spPr>
      <c:txPr>
        <a:bodyPr/>
        <a:lstStyle/>
        <a:p>
          <a:pPr>
            <a:defRPr sz="10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3175">
      <a:solidFill>
        <a:srgbClr val="000000"/>
      </a:solidFill>
      <a:prstDash val="solid"/>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2" r="0.750000000000002"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125" b="0" i="0" u="none" strike="noStrike" baseline="0">
                <a:solidFill>
                  <a:srgbClr val="000000"/>
                </a:solidFill>
                <a:latin typeface="ＭＳ Ｐゴシック"/>
                <a:ea typeface="ＭＳ Ｐゴシック"/>
                <a:cs typeface="ＭＳ Ｐゴシック"/>
              </a:defRPr>
            </a:pPr>
            <a:r>
              <a:rPr lang="ja-JP" altLang="en-US"/>
              <a:t>将来人口推計　粕屋</a:t>
            </a:r>
          </a:p>
        </c:rich>
      </c:tx>
      <c:layout>
        <c:manualLayout>
          <c:xMode val="edge"/>
          <c:yMode val="edge"/>
          <c:x val="0.42117677937316661"/>
          <c:y val="3.3802804095215584E-2"/>
        </c:manualLayout>
      </c:layout>
      <c:spPr>
        <a:noFill/>
        <a:ln w="25400">
          <a:noFill/>
        </a:ln>
      </c:spPr>
    </c:title>
    <c:plotArea>
      <c:layout>
        <c:manualLayout>
          <c:layoutTarget val="inner"/>
          <c:xMode val="edge"/>
          <c:yMode val="edge"/>
          <c:x val="0.1023529999730009"/>
          <c:y val="0.17464812754198891"/>
          <c:w val="0.72117688486723419"/>
          <c:h val="0.69577560488502177"/>
        </c:manualLayout>
      </c:layout>
      <c:barChart>
        <c:barDir val="col"/>
        <c:grouping val="stacked"/>
        <c:ser>
          <c:idx val="0"/>
          <c:order val="0"/>
          <c:tx>
            <c:strRef>
              <c:f>[2]粕屋!$A$24</c:f>
              <c:strCache>
                <c:ptCount val="1"/>
                <c:pt idx="0">
                  <c:v>（再掲）0～14歳</c:v>
                </c:pt>
              </c:strCache>
            </c:strRef>
          </c:tx>
          <c:spPr>
            <a:solidFill>
              <a:srgbClr val="9999FF"/>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[2]粕屋!$B$3:$H$3</c:f>
              <c:strCache>
                <c:ptCount val="7"/>
                <c:pt idx="0">
                  <c:v>2010年</c:v>
                </c:pt>
                <c:pt idx="1">
                  <c:v>2015年</c:v>
                </c:pt>
                <c:pt idx="2">
                  <c:v>2020年</c:v>
                </c:pt>
                <c:pt idx="3">
                  <c:v>2025年</c:v>
                </c:pt>
                <c:pt idx="4">
                  <c:v>2030年</c:v>
                </c:pt>
                <c:pt idx="5">
                  <c:v>2035年</c:v>
                </c:pt>
                <c:pt idx="6">
                  <c:v>2040年</c:v>
                </c:pt>
              </c:strCache>
            </c:strRef>
          </c:cat>
          <c:val>
            <c:numRef>
              <c:f>[2]粕屋!$B$24:$H$24</c:f>
              <c:numCache>
                <c:formatCode>General</c:formatCode>
                <c:ptCount val="7"/>
                <c:pt idx="0">
                  <c:v>44088</c:v>
                </c:pt>
                <c:pt idx="1">
                  <c:v>46156</c:v>
                </c:pt>
                <c:pt idx="2">
                  <c:v>45772</c:v>
                </c:pt>
                <c:pt idx="3">
                  <c:v>43456</c:v>
                </c:pt>
                <c:pt idx="4">
                  <c:v>41409</c:v>
                </c:pt>
                <c:pt idx="5">
                  <c:v>40451</c:v>
                </c:pt>
                <c:pt idx="6">
                  <c:v>40096</c:v>
                </c:pt>
              </c:numCache>
            </c:numRef>
          </c:val>
        </c:ser>
        <c:ser>
          <c:idx val="1"/>
          <c:order val="1"/>
          <c:tx>
            <c:strRef>
              <c:f>[2]粕屋!$A$25</c:f>
              <c:strCache>
                <c:ptCount val="1"/>
                <c:pt idx="0">
                  <c:v>（再掲）15～64歳</c:v>
                </c:pt>
              </c:strCache>
            </c:strRef>
          </c:tx>
          <c:spPr>
            <a:solidFill>
              <a:srgbClr val="993366"/>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[2]粕屋!$B$3:$H$3</c:f>
              <c:strCache>
                <c:ptCount val="7"/>
                <c:pt idx="0">
                  <c:v>2010年</c:v>
                </c:pt>
                <c:pt idx="1">
                  <c:v>2015年</c:v>
                </c:pt>
                <c:pt idx="2">
                  <c:v>2020年</c:v>
                </c:pt>
                <c:pt idx="3">
                  <c:v>2025年</c:v>
                </c:pt>
                <c:pt idx="4">
                  <c:v>2030年</c:v>
                </c:pt>
                <c:pt idx="5">
                  <c:v>2035年</c:v>
                </c:pt>
                <c:pt idx="6">
                  <c:v>2040年</c:v>
                </c:pt>
              </c:strCache>
            </c:strRef>
          </c:cat>
          <c:val>
            <c:numRef>
              <c:f>[2]粕屋!$B$25:$H$25</c:f>
              <c:numCache>
                <c:formatCode>General</c:formatCode>
                <c:ptCount val="7"/>
                <c:pt idx="0">
                  <c:v>178398</c:v>
                </c:pt>
                <c:pt idx="1">
                  <c:v>172486</c:v>
                </c:pt>
                <c:pt idx="2">
                  <c:v>168791</c:v>
                </c:pt>
                <c:pt idx="3">
                  <c:v>169355</c:v>
                </c:pt>
                <c:pt idx="4">
                  <c:v>170295</c:v>
                </c:pt>
                <c:pt idx="5">
                  <c:v>167913</c:v>
                </c:pt>
                <c:pt idx="6">
                  <c:v>159827</c:v>
                </c:pt>
              </c:numCache>
            </c:numRef>
          </c:val>
        </c:ser>
        <c:ser>
          <c:idx val="2"/>
          <c:order val="2"/>
          <c:tx>
            <c:strRef>
              <c:f>[2]粕屋!$A$26</c:f>
              <c:strCache>
                <c:ptCount val="1"/>
                <c:pt idx="0">
                  <c:v>（再掲）65歳以上</c:v>
                </c:pt>
              </c:strCache>
            </c:strRef>
          </c:tx>
          <c:spPr>
            <a:solidFill>
              <a:srgbClr val="FFFFCC"/>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[2]粕屋!$B$3:$H$3</c:f>
              <c:strCache>
                <c:ptCount val="7"/>
                <c:pt idx="0">
                  <c:v>2010年</c:v>
                </c:pt>
                <c:pt idx="1">
                  <c:v>2015年</c:v>
                </c:pt>
                <c:pt idx="2">
                  <c:v>2020年</c:v>
                </c:pt>
                <c:pt idx="3">
                  <c:v>2025年</c:v>
                </c:pt>
                <c:pt idx="4">
                  <c:v>2030年</c:v>
                </c:pt>
                <c:pt idx="5">
                  <c:v>2035年</c:v>
                </c:pt>
                <c:pt idx="6">
                  <c:v>2040年</c:v>
                </c:pt>
              </c:strCache>
            </c:strRef>
          </c:cat>
          <c:val>
            <c:numRef>
              <c:f>[2]粕屋!$B$26:$H$26</c:f>
              <c:numCache>
                <c:formatCode>General</c:formatCode>
                <c:ptCount val="7"/>
                <c:pt idx="0">
                  <c:v>50000</c:v>
                </c:pt>
                <c:pt idx="1">
                  <c:v>61793</c:v>
                </c:pt>
                <c:pt idx="2">
                  <c:v>69595</c:v>
                </c:pt>
                <c:pt idx="3">
                  <c:v>72944</c:v>
                </c:pt>
                <c:pt idx="4">
                  <c:v>73956</c:v>
                </c:pt>
                <c:pt idx="5">
                  <c:v>75827</c:v>
                </c:pt>
                <c:pt idx="6">
                  <c:v>81677</c:v>
                </c:pt>
              </c:numCache>
            </c:numRef>
          </c:val>
        </c:ser>
        <c:dLbls>
          <c:showVal val="1"/>
        </c:dLbls>
        <c:overlap val="100"/>
        <c:axId val="141344768"/>
        <c:axId val="141346304"/>
      </c:barChart>
      <c:catAx>
        <c:axId val="141344768"/>
        <c:scaling>
          <c:orientation val="minMax"/>
        </c:scaling>
        <c:axPos val="b"/>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41346304"/>
        <c:crosses val="autoZero"/>
        <c:auto val="1"/>
        <c:lblAlgn val="ctr"/>
        <c:lblOffset val="100"/>
        <c:tickLblSkip val="1"/>
        <c:tickMarkSkip val="1"/>
      </c:catAx>
      <c:valAx>
        <c:axId val="141346304"/>
        <c:scaling>
          <c:orientation val="minMax"/>
        </c:scaling>
        <c:axPos val="l"/>
        <c:majorGridlines>
          <c:spPr>
            <a:ln w="3175">
              <a:solidFill>
                <a:srgbClr val="000000"/>
              </a:solidFill>
              <a:prstDash val="solid"/>
            </a:ln>
          </c:spPr>
        </c:majorGridlines>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41344768"/>
        <c:crosses val="autoZero"/>
        <c:crossBetween val="between"/>
      </c:valAx>
      <c:spPr>
        <a:solidFill>
          <a:srgbClr val="C0C0C0"/>
        </a:solidFill>
        <a:ln w="12700">
          <a:solidFill>
            <a:srgbClr val="808080"/>
          </a:solidFill>
          <a:prstDash val="solid"/>
        </a:ln>
      </c:spPr>
    </c:plotArea>
    <c:legend>
      <c:legendPos val="r"/>
      <c:layout>
        <c:manualLayout>
          <c:xMode val="edge"/>
          <c:yMode val="edge"/>
          <c:wMode val="edge"/>
          <c:hMode val="edge"/>
          <c:x val="0.83529488960938714"/>
          <c:y val="0.43418165396761893"/>
          <c:w val="0.99058916164891164"/>
          <c:h val="0.60508295296806136"/>
        </c:manualLayout>
      </c:layout>
      <c:spPr>
        <a:solidFill>
          <a:srgbClr val="FFFFFF"/>
        </a:solidFill>
        <a:ln w="3175">
          <a:solidFill>
            <a:srgbClr val="000000"/>
          </a:solidFill>
          <a:prstDash val="solid"/>
        </a:ln>
      </c:spPr>
      <c:txPr>
        <a:bodyPr/>
        <a:lstStyle/>
        <a:p>
          <a:pPr>
            <a:defRPr sz="10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3175">
      <a:solidFill>
        <a:srgbClr val="000000"/>
      </a:solidFill>
      <a:prstDash val="solid"/>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2" r="0.750000000000002"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125" b="0" i="0" u="none" strike="noStrike" baseline="0">
                <a:solidFill>
                  <a:srgbClr val="000000"/>
                </a:solidFill>
                <a:latin typeface="ＭＳ Ｐゴシック"/>
                <a:ea typeface="ＭＳ Ｐゴシック"/>
                <a:cs typeface="ＭＳ Ｐゴシック"/>
              </a:defRPr>
            </a:pPr>
            <a:r>
              <a:rPr lang="ja-JP" altLang="en-US"/>
              <a:t>将来人口推計　筑紫</a:t>
            </a:r>
          </a:p>
        </c:rich>
      </c:tx>
      <c:layout>
        <c:manualLayout>
          <c:xMode val="edge"/>
          <c:yMode val="edge"/>
          <c:x val="0.42420804368000631"/>
          <c:y val="3.3802935229122845E-2"/>
        </c:manualLayout>
      </c:layout>
      <c:spPr>
        <a:noFill/>
        <a:ln w="25400">
          <a:noFill/>
        </a:ln>
      </c:spPr>
    </c:title>
    <c:plotArea>
      <c:layout>
        <c:manualLayout>
          <c:layoutTarget val="inner"/>
          <c:xMode val="edge"/>
          <c:yMode val="edge"/>
          <c:x val="9.8416289592760178E-2"/>
          <c:y val="0.17464812754198891"/>
          <c:w val="0.73190045248869251"/>
          <c:h val="0.69577560488502177"/>
        </c:manualLayout>
      </c:layout>
      <c:barChart>
        <c:barDir val="col"/>
        <c:grouping val="stacked"/>
        <c:ser>
          <c:idx val="0"/>
          <c:order val="0"/>
          <c:tx>
            <c:strRef>
              <c:f>[2]筑紫!$A$24</c:f>
              <c:strCache>
                <c:ptCount val="1"/>
                <c:pt idx="0">
                  <c:v>（再掲）0～14歳</c:v>
                </c:pt>
              </c:strCache>
            </c:strRef>
          </c:tx>
          <c:spPr>
            <a:solidFill>
              <a:srgbClr val="9999FF"/>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[2]筑紫!$B$3:$H$3</c:f>
              <c:strCache>
                <c:ptCount val="7"/>
                <c:pt idx="0">
                  <c:v>2010年</c:v>
                </c:pt>
                <c:pt idx="1">
                  <c:v>2015年</c:v>
                </c:pt>
                <c:pt idx="2">
                  <c:v>2020年</c:v>
                </c:pt>
                <c:pt idx="3">
                  <c:v>2025年</c:v>
                </c:pt>
                <c:pt idx="4">
                  <c:v>2030年</c:v>
                </c:pt>
                <c:pt idx="5">
                  <c:v>2035年</c:v>
                </c:pt>
                <c:pt idx="6">
                  <c:v>2040年</c:v>
                </c:pt>
              </c:strCache>
            </c:strRef>
          </c:cat>
          <c:val>
            <c:numRef>
              <c:f>[2]筑紫!$B$24:$H$24</c:f>
              <c:numCache>
                <c:formatCode>General</c:formatCode>
                <c:ptCount val="7"/>
                <c:pt idx="0">
                  <c:v>67348</c:v>
                </c:pt>
                <c:pt idx="1">
                  <c:v>65268</c:v>
                </c:pt>
                <c:pt idx="2">
                  <c:v>61692</c:v>
                </c:pt>
                <c:pt idx="3">
                  <c:v>57092</c:v>
                </c:pt>
                <c:pt idx="4">
                  <c:v>52907</c:v>
                </c:pt>
                <c:pt idx="5">
                  <c:v>50654</c:v>
                </c:pt>
                <c:pt idx="6">
                  <c:v>49225</c:v>
                </c:pt>
              </c:numCache>
            </c:numRef>
          </c:val>
        </c:ser>
        <c:ser>
          <c:idx val="1"/>
          <c:order val="1"/>
          <c:tx>
            <c:strRef>
              <c:f>[2]筑紫!$A$25</c:f>
              <c:strCache>
                <c:ptCount val="1"/>
                <c:pt idx="0">
                  <c:v>（再掲）15～64歳</c:v>
                </c:pt>
              </c:strCache>
            </c:strRef>
          </c:tx>
          <c:spPr>
            <a:solidFill>
              <a:srgbClr val="993366"/>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[2]筑紫!$B$3:$H$3</c:f>
              <c:strCache>
                <c:ptCount val="7"/>
                <c:pt idx="0">
                  <c:v>2010年</c:v>
                </c:pt>
                <c:pt idx="1">
                  <c:v>2015年</c:v>
                </c:pt>
                <c:pt idx="2">
                  <c:v>2020年</c:v>
                </c:pt>
                <c:pt idx="3">
                  <c:v>2025年</c:v>
                </c:pt>
                <c:pt idx="4">
                  <c:v>2030年</c:v>
                </c:pt>
                <c:pt idx="5">
                  <c:v>2035年</c:v>
                </c:pt>
                <c:pt idx="6">
                  <c:v>2040年</c:v>
                </c:pt>
              </c:strCache>
            </c:strRef>
          </c:cat>
          <c:val>
            <c:numRef>
              <c:f>[2]筑紫!$B$25:$H$25</c:f>
              <c:numCache>
                <c:formatCode>General</c:formatCode>
                <c:ptCount val="7"/>
                <c:pt idx="0">
                  <c:v>279681</c:v>
                </c:pt>
                <c:pt idx="1">
                  <c:v>268363</c:v>
                </c:pt>
                <c:pt idx="2">
                  <c:v>260375</c:v>
                </c:pt>
                <c:pt idx="3">
                  <c:v>255620</c:v>
                </c:pt>
                <c:pt idx="4">
                  <c:v>249584</c:v>
                </c:pt>
                <c:pt idx="5">
                  <c:v>238376</c:v>
                </c:pt>
                <c:pt idx="6">
                  <c:v>221582</c:v>
                </c:pt>
              </c:numCache>
            </c:numRef>
          </c:val>
        </c:ser>
        <c:ser>
          <c:idx val="2"/>
          <c:order val="2"/>
          <c:tx>
            <c:strRef>
              <c:f>[2]筑紫!$A$26</c:f>
              <c:strCache>
                <c:ptCount val="1"/>
                <c:pt idx="0">
                  <c:v>（再掲）65歳以上</c:v>
                </c:pt>
              </c:strCache>
            </c:strRef>
          </c:tx>
          <c:spPr>
            <a:solidFill>
              <a:srgbClr val="FFFFCC"/>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[2]筑紫!$B$3:$H$3</c:f>
              <c:strCache>
                <c:ptCount val="7"/>
                <c:pt idx="0">
                  <c:v>2010年</c:v>
                </c:pt>
                <c:pt idx="1">
                  <c:v>2015年</c:v>
                </c:pt>
                <c:pt idx="2">
                  <c:v>2020年</c:v>
                </c:pt>
                <c:pt idx="3">
                  <c:v>2025年</c:v>
                </c:pt>
                <c:pt idx="4">
                  <c:v>2030年</c:v>
                </c:pt>
                <c:pt idx="5">
                  <c:v>2035年</c:v>
                </c:pt>
                <c:pt idx="6">
                  <c:v>2040年</c:v>
                </c:pt>
              </c:strCache>
            </c:strRef>
          </c:cat>
          <c:val>
            <c:numRef>
              <c:f>[2]筑紫!$B$26:$H$26</c:f>
              <c:numCache>
                <c:formatCode>General</c:formatCode>
                <c:ptCount val="7"/>
                <c:pt idx="0">
                  <c:v>75273</c:v>
                </c:pt>
                <c:pt idx="1">
                  <c:v>94118</c:v>
                </c:pt>
                <c:pt idx="2">
                  <c:v>106602</c:v>
                </c:pt>
                <c:pt idx="3">
                  <c:v>113325</c:v>
                </c:pt>
                <c:pt idx="4">
                  <c:v>118193</c:v>
                </c:pt>
                <c:pt idx="5">
                  <c:v>123863</c:v>
                </c:pt>
                <c:pt idx="6">
                  <c:v>132045</c:v>
                </c:pt>
              </c:numCache>
            </c:numRef>
          </c:val>
        </c:ser>
        <c:dLbls>
          <c:showVal val="1"/>
        </c:dLbls>
        <c:overlap val="100"/>
        <c:axId val="145899520"/>
        <c:axId val="145901056"/>
      </c:barChart>
      <c:catAx>
        <c:axId val="145899520"/>
        <c:scaling>
          <c:orientation val="minMax"/>
        </c:scaling>
        <c:axPos val="b"/>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45901056"/>
        <c:crosses val="autoZero"/>
        <c:auto val="1"/>
        <c:lblAlgn val="ctr"/>
        <c:lblOffset val="100"/>
        <c:tickLblSkip val="1"/>
        <c:tickMarkSkip val="1"/>
      </c:catAx>
      <c:valAx>
        <c:axId val="145901056"/>
        <c:scaling>
          <c:orientation val="minMax"/>
        </c:scaling>
        <c:axPos val="l"/>
        <c:majorGridlines>
          <c:spPr>
            <a:ln w="3175">
              <a:solidFill>
                <a:srgbClr val="000000"/>
              </a:solidFill>
              <a:prstDash val="solid"/>
            </a:ln>
          </c:spPr>
        </c:majorGridlines>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45899520"/>
        <c:crosses val="autoZero"/>
        <c:crossBetween val="between"/>
      </c:valAx>
      <c:spPr>
        <a:solidFill>
          <a:srgbClr val="C0C0C0"/>
        </a:solidFill>
        <a:ln w="12700">
          <a:solidFill>
            <a:srgbClr val="808080"/>
          </a:solidFill>
          <a:prstDash val="solid"/>
        </a:ln>
      </c:spPr>
    </c:plotArea>
    <c:legend>
      <c:legendPos val="r"/>
      <c:layout>
        <c:manualLayout>
          <c:xMode val="edge"/>
          <c:yMode val="edge"/>
          <c:wMode val="edge"/>
          <c:hMode val="edge"/>
          <c:x val="0.84381792975444214"/>
          <c:y val="0.43487945629312891"/>
          <c:w val="0.99240795144641614"/>
          <c:h val="0.60706517645559199"/>
        </c:manualLayout>
      </c:layout>
      <c:spPr>
        <a:solidFill>
          <a:srgbClr val="FFFFFF"/>
        </a:solidFill>
        <a:ln w="3175">
          <a:solidFill>
            <a:srgbClr val="000000"/>
          </a:solidFill>
          <a:prstDash val="solid"/>
        </a:ln>
      </c:spPr>
      <c:txPr>
        <a:bodyPr/>
        <a:lstStyle/>
        <a:p>
          <a:pPr>
            <a:defRPr sz="10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3175">
      <a:solidFill>
        <a:srgbClr val="000000"/>
      </a:solidFill>
      <a:prstDash val="solid"/>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2" r="0.750000000000002"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125" b="0" i="0" u="none" strike="noStrike" baseline="0">
                <a:solidFill>
                  <a:srgbClr val="000000"/>
                </a:solidFill>
                <a:latin typeface="ＭＳ Ｐゴシック"/>
                <a:ea typeface="ＭＳ Ｐゴシック"/>
                <a:cs typeface="ＭＳ Ｐゴシック"/>
              </a:defRPr>
            </a:pPr>
            <a:r>
              <a:rPr lang="ja-JP" altLang="en-US"/>
              <a:t>将来人口推計　朝倉</a:t>
            </a:r>
          </a:p>
        </c:rich>
      </c:tx>
      <c:layout>
        <c:manualLayout>
          <c:xMode val="edge"/>
          <c:yMode val="edge"/>
          <c:x val="0.42485916914773525"/>
          <c:y val="3.370772618939874E-2"/>
        </c:manualLayout>
      </c:layout>
      <c:spPr>
        <a:noFill/>
        <a:ln w="25400">
          <a:noFill/>
        </a:ln>
      </c:spPr>
    </c:title>
    <c:plotArea>
      <c:layout>
        <c:manualLayout>
          <c:layoutTarget val="inner"/>
          <c:xMode val="edge"/>
          <c:yMode val="edge"/>
          <c:x val="9.8305193221655665E-2"/>
          <c:y val="0.17415730337078653"/>
          <c:w val="0.73220419778888568"/>
          <c:h val="0.69662921348315177"/>
        </c:manualLayout>
      </c:layout>
      <c:barChart>
        <c:barDir val="col"/>
        <c:grouping val="stacked"/>
        <c:ser>
          <c:idx val="0"/>
          <c:order val="0"/>
          <c:tx>
            <c:strRef>
              <c:f>[2]朝倉!$A$24</c:f>
              <c:strCache>
                <c:ptCount val="1"/>
                <c:pt idx="0">
                  <c:v>（再掲）0～14歳</c:v>
                </c:pt>
              </c:strCache>
            </c:strRef>
          </c:tx>
          <c:spPr>
            <a:solidFill>
              <a:srgbClr val="9999FF"/>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[2]朝倉!$B$3:$H$3</c:f>
              <c:strCache>
                <c:ptCount val="7"/>
                <c:pt idx="0">
                  <c:v>2010年</c:v>
                </c:pt>
                <c:pt idx="1">
                  <c:v>2015年</c:v>
                </c:pt>
                <c:pt idx="2">
                  <c:v>2020年</c:v>
                </c:pt>
                <c:pt idx="3">
                  <c:v>2025年</c:v>
                </c:pt>
                <c:pt idx="4">
                  <c:v>2030年</c:v>
                </c:pt>
                <c:pt idx="5">
                  <c:v>2035年</c:v>
                </c:pt>
                <c:pt idx="6">
                  <c:v>2040年</c:v>
                </c:pt>
              </c:strCache>
            </c:strRef>
          </c:cat>
          <c:val>
            <c:numRef>
              <c:f>[2]朝倉!$B$24:$H$24</c:f>
              <c:numCache>
                <c:formatCode>General</c:formatCode>
                <c:ptCount val="7"/>
                <c:pt idx="0">
                  <c:v>11578</c:v>
                </c:pt>
                <c:pt idx="1">
                  <c:v>10270</c:v>
                </c:pt>
                <c:pt idx="2">
                  <c:v>9161</c:v>
                </c:pt>
                <c:pt idx="3">
                  <c:v>8216</c:v>
                </c:pt>
                <c:pt idx="4">
                  <c:v>7424</c:v>
                </c:pt>
                <c:pt idx="5">
                  <c:v>6880</c:v>
                </c:pt>
                <c:pt idx="6">
                  <c:v>6408</c:v>
                </c:pt>
              </c:numCache>
            </c:numRef>
          </c:val>
        </c:ser>
        <c:ser>
          <c:idx val="1"/>
          <c:order val="1"/>
          <c:tx>
            <c:strRef>
              <c:f>[2]朝倉!$A$25</c:f>
              <c:strCache>
                <c:ptCount val="1"/>
                <c:pt idx="0">
                  <c:v>（再掲）15～64歳</c:v>
                </c:pt>
              </c:strCache>
            </c:strRef>
          </c:tx>
          <c:spPr>
            <a:solidFill>
              <a:srgbClr val="993366"/>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[2]朝倉!$B$3:$H$3</c:f>
              <c:strCache>
                <c:ptCount val="7"/>
                <c:pt idx="0">
                  <c:v>2010年</c:v>
                </c:pt>
                <c:pt idx="1">
                  <c:v>2015年</c:v>
                </c:pt>
                <c:pt idx="2">
                  <c:v>2020年</c:v>
                </c:pt>
                <c:pt idx="3">
                  <c:v>2025年</c:v>
                </c:pt>
                <c:pt idx="4">
                  <c:v>2030年</c:v>
                </c:pt>
                <c:pt idx="5">
                  <c:v>2035年</c:v>
                </c:pt>
                <c:pt idx="6">
                  <c:v>2040年</c:v>
                </c:pt>
              </c:strCache>
            </c:strRef>
          </c:cat>
          <c:val>
            <c:numRef>
              <c:f>[2]朝倉!$B$25:$H$25</c:f>
              <c:numCache>
                <c:formatCode>General</c:formatCode>
                <c:ptCount val="7"/>
                <c:pt idx="0">
                  <c:v>52971</c:v>
                </c:pt>
                <c:pt idx="1">
                  <c:v>48064</c:v>
                </c:pt>
                <c:pt idx="2">
                  <c:v>43715</c:v>
                </c:pt>
                <c:pt idx="3">
                  <c:v>40601</c:v>
                </c:pt>
                <c:pt idx="4">
                  <c:v>38122</c:v>
                </c:pt>
                <c:pt idx="5">
                  <c:v>35477</c:v>
                </c:pt>
                <c:pt idx="6">
                  <c:v>32271</c:v>
                </c:pt>
              </c:numCache>
            </c:numRef>
          </c:val>
        </c:ser>
        <c:ser>
          <c:idx val="2"/>
          <c:order val="2"/>
          <c:tx>
            <c:strRef>
              <c:f>[2]朝倉!$A$26</c:f>
              <c:strCache>
                <c:ptCount val="1"/>
                <c:pt idx="0">
                  <c:v>（再掲）65歳以上</c:v>
                </c:pt>
              </c:strCache>
            </c:strRef>
          </c:tx>
          <c:spPr>
            <a:solidFill>
              <a:srgbClr val="FFFFCC"/>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[2]朝倉!$B$3:$H$3</c:f>
              <c:strCache>
                <c:ptCount val="7"/>
                <c:pt idx="0">
                  <c:v>2010年</c:v>
                </c:pt>
                <c:pt idx="1">
                  <c:v>2015年</c:v>
                </c:pt>
                <c:pt idx="2">
                  <c:v>2020年</c:v>
                </c:pt>
                <c:pt idx="3">
                  <c:v>2025年</c:v>
                </c:pt>
                <c:pt idx="4">
                  <c:v>2030年</c:v>
                </c:pt>
                <c:pt idx="5">
                  <c:v>2035年</c:v>
                </c:pt>
                <c:pt idx="6">
                  <c:v>2040年</c:v>
                </c:pt>
              </c:strCache>
            </c:strRef>
          </c:cat>
          <c:val>
            <c:numRef>
              <c:f>[2]朝倉!$B$26:$H$26</c:f>
              <c:numCache>
                <c:formatCode>General</c:formatCode>
                <c:ptCount val="7"/>
                <c:pt idx="0">
                  <c:v>23393</c:v>
                </c:pt>
                <c:pt idx="1">
                  <c:v>26128</c:v>
                </c:pt>
                <c:pt idx="2">
                  <c:v>27980</c:v>
                </c:pt>
                <c:pt idx="3">
                  <c:v>28130</c:v>
                </c:pt>
                <c:pt idx="4">
                  <c:v>27331</c:v>
                </c:pt>
                <c:pt idx="5">
                  <c:v>26296</c:v>
                </c:pt>
                <c:pt idx="6">
                  <c:v>25548</c:v>
                </c:pt>
              </c:numCache>
            </c:numRef>
          </c:val>
        </c:ser>
        <c:dLbls>
          <c:showVal val="1"/>
        </c:dLbls>
        <c:overlap val="100"/>
        <c:axId val="90464256"/>
        <c:axId val="90465792"/>
      </c:barChart>
      <c:catAx>
        <c:axId val="90464256"/>
        <c:scaling>
          <c:orientation val="minMax"/>
        </c:scaling>
        <c:axPos val="b"/>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90465792"/>
        <c:crosses val="autoZero"/>
        <c:auto val="1"/>
        <c:lblAlgn val="ctr"/>
        <c:lblOffset val="100"/>
        <c:tickLblSkip val="1"/>
        <c:tickMarkSkip val="1"/>
      </c:catAx>
      <c:valAx>
        <c:axId val="90465792"/>
        <c:scaling>
          <c:orientation val="minMax"/>
        </c:scaling>
        <c:axPos val="l"/>
        <c:majorGridlines>
          <c:spPr>
            <a:ln w="3175">
              <a:solidFill>
                <a:srgbClr val="000000"/>
              </a:solidFill>
              <a:prstDash val="solid"/>
            </a:ln>
          </c:spPr>
        </c:majorGridlines>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90464256"/>
        <c:crosses val="autoZero"/>
        <c:crossBetween val="between"/>
      </c:valAx>
      <c:spPr>
        <a:solidFill>
          <a:srgbClr val="C0C0C0"/>
        </a:solidFill>
        <a:ln w="12700">
          <a:solidFill>
            <a:srgbClr val="808080"/>
          </a:solidFill>
          <a:prstDash val="solid"/>
        </a:ln>
      </c:spPr>
    </c:plotArea>
    <c:legend>
      <c:legendPos val="r"/>
      <c:layout>
        <c:manualLayout>
          <c:xMode val="edge"/>
          <c:yMode val="edge"/>
          <c:wMode val="edge"/>
          <c:hMode val="edge"/>
          <c:x val="0.84293883632909927"/>
          <c:y val="0.43820225058074636"/>
          <c:w val="0.99096165931587921"/>
          <c:h val="0.60955048722357985"/>
        </c:manualLayout>
      </c:layout>
      <c:spPr>
        <a:solidFill>
          <a:srgbClr val="FFFFFF"/>
        </a:solidFill>
        <a:ln w="3175">
          <a:solidFill>
            <a:srgbClr val="000000"/>
          </a:solidFill>
          <a:prstDash val="solid"/>
        </a:ln>
      </c:spPr>
      <c:txPr>
        <a:bodyPr/>
        <a:lstStyle/>
        <a:p>
          <a:pPr>
            <a:defRPr sz="10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3175">
      <a:solidFill>
        <a:srgbClr val="000000"/>
      </a:solidFill>
      <a:prstDash val="solid"/>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2" r="0.750000000000002"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125" b="0" i="0" u="none" strike="noStrike" baseline="0">
                <a:solidFill>
                  <a:srgbClr val="000000"/>
                </a:solidFill>
                <a:latin typeface="ＭＳ Ｐゴシック"/>
                <a:ea typeface="ＭＳ Ｐゴシック"/>
                <a:cs typeface="ＭＳ Ｐゴシック"/>
              </a:defRPr>
            </a:pPr>
            <a:r>
              <a:rPr lang="ja-JP" altLang="en-US"/>
              <a:t>将来人口推計　八女・筑後</a:t>
            </a:r>
          </a:p>
        </c:rich>
      </c:tx>
      <c:layout>
        <c:manualLayout>
          <c:xMode val="edge"/>
          <c:yMode val="edge"/>
          <c:x val="0.40271491280509675"/>
          <c:y val="3.3802931891578077E-2"/>
        </c:manualLayout>
      </c:layout>
      <c:spPr>
        <a:noFill/>
        <a:ln w="25400">
          <a:noFill/>
        </a:ln>
      </c:spPr>
    </c:title>
    <c:plotArea>
      <c:layout>
        <c:manualLayout>
          <c:layoutTarget val="inner"/>
          <c:xMode val="edge"/>
          <c:yMode val="edge"/>
          <c:x val="9.8416289592760178E-2"/>
          <c:y val="0.17464812754198891"/>
          <c:w val="0.73190045248869251"/>
          <c:h val="0.69577560488502177"/>
        </c:manualLayout>
      </c:layout>
      <c:barChart>
        <c:barDir val="col"/>
        <c:grouping val="stacked"/>
        <c:ser>
          <c:idx val="0"/>
          <c:order val="0"/>
          <c:tx>
            <c:strRef>
              <c:f>[2]八女･筑後!$A$24</c:f>
              <c:strCache>
                <c:ptCount val="1"/>
                <c:pt idx="0">
                  <c:v>（再掲）0～14歳</c:v>
                </c:pt>
              </c:strCache>
            </c:strRef>
          </c:tx>
          <c:spPr>
            <a:solidFill>
              <a:srgbClr val="9999FF"/>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[2]八女･筑後!$B$3:$H$3</c:f>
              <c:strCache>
                <c:ptCount val="7"/>
                <c:pt idx="0">
                  <c:v>2010年</c:v>
                </c:pt>
                <c:pt idx="1">
                  <c:v>2015年</c:v>
                </c:pt>
                <c:pt idx="2">
                  <c:v>2020年</c:v>
                </c:pt>
                <c:pt idx="3">
                  <c:v>2025年</c:v>
                </c:pt>
                <c:pt idx="4">
                  <c:v>2030年</c:v>
                </c:pt>
                <c:pt idx="5">
                  <c:v>2035年</c:v>
                </c:pt>
                <c:pt idx="6">
                  <c:v>2040年</c:v>
                </c:pt>
              </c:strCache>
            </c:strRef>
          </c:cat>
          <c:val>
            <c:numRef>
              <c:f>[2]八女･筑後!$B$24:$H$24</c:f>
              <c:numCache>
                <c:formatCode>General</c:formatCode>
                <c:ptCount val="7"/>
                <c:pt idx="0">
                  <c:v>18885</c:v>
                </c:pt>
                <c:pt idx="1">
                  <c:v>17221</c:v>
                </c:pt>
                <c:pt idx="2">
                  <c:v>15649</c:v>
                </c:pt>
                <c:pt idx="3">
                  <c:v>14193</c:v>
                </c:pt>
                <c:pt idx="4">
                  <c:v>12988</c:v>
                </c:pt>
                <c:pt idx="5">
                  <c:v>12267</c:v>
                </c:pt>
                <c:pt idx="6">
                  <c:v>11645</c:v>
                </c:pt>
              </c:numCache>
            </c:numRef>
          </c:val>
        </c:ser>
        <c:ser>
          <c:idx val="1"/>
          <c:order val="1"/>
          <c:tx>
            <c:strRef>
              <c:f>[2]八女･筑後!$A$25</c:f>
              <c:strCache>
                <c:ptCount val="1"/>
                <c:pt idx="0">
                  <c:v>（再掲）15～64歳</c:v>
                </c:pt>
              </c:strCache>
            </c:strRef>
          </c:tx>
          <c:spPr>
            <a:solidFill>
              <a:srgbClr val="993366"/>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[2]八女･筑後!$B$3:$H$3</c:f>
              <c:strCache>
                <c:ptCount val="7"/>
                <c:pt idx="0">
                  <c:v>2010年</c:v>
                </c:pt>
                <c:pt idx="1">
                  <c:v>2015年</c:v>
                </c:pt>
                <c:pt idx="2">
                  <c:v>2020年</c:v>
                </c:pt>
                <c:pt idx="3">
                  <c:v>2025年</c:v>
                </c:pt>
                <c:pt idx="4">
                  <c:v>2030年</c:v>
                </c:pt>
                <c:pt idx="5">
                  <c:v>2035年</c:v>
                </c:pt>
                <c:pt idx="6">
                  <c:v>2040年</c:v>
                </c:pt>
              </c:strCache>
            </c:strRef>
          </c:cat>
          <c:val>
            <c:numRef>
              <c:f>[2]八女･筑後!$B$25:$H$25</c:f>
              <c:numCache>
                <c:formatCode>General</c:formatCode>
                <c:ptCount val="7"/>
                <c:pt idx="0">
                  <c:v>82489</c:v>
                </c:pt>
                <c:pt idx="1">
                  <c:v>76466</c:v>
                </c:pt>
                <c:pt idx="2">
                  <c:v>71143</c:v>
                </c:pt>
                <c:pt idx="3">
                  <c:v>66969</c:v>
                </c:pt>
                <c:pt idx="4">
                  <c:v>63540</c:v>
                </c:pt>
                <c:pt idx="5">
                  <c:v>59508</c:v>
                </c:pt>
                <c:pt idx="6">
                  <c:v>55020</c:v>
                </c:pt>
              </c:numCache>
            </c:numRef>
          </c:val>
        </c:ser>
        <c:ser>
          <c:idx val="2"/>
          <c:order val="2"/>
          <c:tx>
            <c:strRef>
              <c:f>[2]八女･筑後!$A$26</c:f>
              <c:strCache>
                <c:ptCount val="1"/>
                <c:pt idx="0">
                  <c:v>（再掲）65歳以上</c:v>
                </c:pt>
              </c:strCache>
            </c:strRef>
          </c:tx>
          <c:spPr>
            <a:solidFill>
              <a:srgbClr val="FFFFCC"/>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[2]八女･筑後!$B$3:$H$3</c:f>
              <c:strCache>
                <c:ptCount val="7"/>
                <c:pt idx="0">
                  <c:v>2010年</c:v>
                </c:pt>
                <c:pt idx="1">
                  <c:v>2015年</c:v>
                </c:pt>
                <c:pt idx="2">
                  <c:v>2020年</c:v>
                </c:pt>
                <c:pt idx="3">
                  <c:v>2025年</c:v>
                </c:pt>
                <c:pt idx="4">
                  <c:v>2030年</c:v>
                </c:pt>
                <c:pt idx="5">
                  <c:v>2035年</c:v>
                </c:pt>
                <c:pt idx="6">
                  <c:v>2040年</c:v>
                </c:pt>
              </c:strCache>
            </c:strRef>
          </c:cat>
          <c:val>
            <c:numRef>
              <c:f>[2]八女･筑後!$B$26:$H$26</c:f>
              <c:numCache>
                <c:formatCode>General</c:formatCode>
                <c:ptCount val="7"/>
                <c:pt idx="0">
                  <c:v>36448</c:v>
                </c:pt>
                <c:pt idx="1">
                  <c:v>39930</c:v>
                </c:pt>
                <c:pt idx="2">
                  <c:v>42065</c:v>
                </c:pt>
                <c:pt idx="3">
                  <c:v>42435</c:v>
                </c:pt>
                <c:pt idx="4">
                  <c:v>41581</c:v>
                </c:pt>
                <c:pt idx="5">
                  <c:v>40742</c:v>
                </c:pt>
                <c:pt idx="6">
                  <c:v>39987</c:v>
                </c:pt>
              </c:numCache>
            </c:numRef>
          </c:val>
        </c:ser>
        <c:dLbls>
          <c:showVal val="1"/>
        </c:dLbls>
        <c:overlap val="100"/>
        <c:axId val="90517504"/>
        <c:axId val="90519040"/>
      </c:barChart>
      <c:catAx>
        <c:axId val="90517504"/>
        <c:scaling>
          <c:orientation val="minMax"/>
        </c:scaling>
        <c:axPos val="b"/>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90519040"/>
        <c:crosses val="autoZero"/>
        <c:auto val="1"/>
        <c:lblAlgn val="ctr"/>
        <c:lblOffset val="100"/>
        <c:tickLblSkip val="1"/>
        <c:tickMarkSkip val="1"/>
      </c:catAx>
      <c:valAx>
        <c:axId val="90519040"/>
        <c:scaling>
          <c:orientation val="minMax"/>
        </c:scaling>
        <c:axPos val="l"/>
        <c:majorGridlines>
          <c:spPr>
            <a:ln w="3175">
              <a:solidFill>
                <a:srgbClr val="000000"/>
              </a:solidFill>
              <a:prstDash val="solid"/>
            </a:ln>
          </c:spPr>
        </c:majorGridlines>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90517504"/>
        <c:crosses val="autoZero"/>
        <c:crossBetween val="between"/>
      </c:valAx>
      <c:spPr>
        <a:solidFill>
          <a:srgbClr val="C0C0C0"/>
        </a:solidFill>
        <a:ln w="12700">
          <a:solidFill>
            <a:srgbClr val="808080"/>
          </a:solidFill>
          <a:prstDash val="solid"/>
        </a:ln>
      </c:spPr>
    </c:plotArea>
    <c:legend>
      <c:legendPos val="r"/>
      <c:layout>
        <c:manualLayout>
          <c:xMode val="edge"/>
          <c:yMode val="edge"/>
          <c:wMode val="edge"/>
          <c:hMode val="edge"/>
          <c:x val="0.84381792975444214"/>
          <c:y val="0.43317972350230416"/>
          <c:w val="0.99240795144641614"/>
          <c:h val="0.60368663594470051"/>
        </c:manualLayout>
      </c:layout>
      <c:spPr>
        <a:solidFill>
          <a:srgbClr val="FFFFFF"/>
        </a:solidFill>
        <a:ln w="3175">
          <a:solidFill>
            <a:srgbClr val="000000"/>
          </a:solidFill>
          <a:prstDash val="solid"/>
        </a:ln>
      </c:spPr>
      <c:txPr>
        <a:bodyPr/>
        <a:lstStyle/>
        <a:p>
          <a:pPr>
            <a:defRPr sz="10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3175">
      <a:solidFill>
        <a:srgbClr val="000000"/>
      </a:solidFill>
      <a:prstDash val="solid"/>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2" r="0.750000000000002"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125" b="0" i="0" u="none" strike="noStrike" baseline="0">
                <a:solidFill>
                  <a:srgbClr val="000000"/>
                </a:solidFill>
                <a:latin typeface="ＭＳ Ｐゴシック"/>
                <a:ea typeface="ＭＳ Ｐゴシック"/>
                <a:cs typeface="ＭＳ Ｐゴシック"/>
              </a:defRPr>
            </a:pPr>
            <a:r>
              <a:rPr lang="ja-JP" altLang="en-US"/>
              <a:t>将来人口推計　久留米</a:t>
            </a:r>
          </a:p>
        </c:rich>
      </c:tx>
      <c:layout>
        <c:manualLayout>
          <c:xMode val="edge"/>
          <c:yMode val="edge"/>
          <c:x val="0.41694960800539155"/>
          <c:y val="3.3802804095215584E-2"/>
        </c:manualLayout>
      </c:layout>
      <c:spPr>
        <a:noFill/>
        <a:ln w="25400">
          <a:noFill/>
        </a:ln>
      </c:spPr>
    </c:title>
    <c:plotArea>
      <c:layout>
        <c:manualLayout>
          <c:layoutTarget val="inner"/>
          <c:xMode val="edge"/>
          <c:yMode val="edge"/>
          <c:x val="9.8305193221655665E-2"/>
          <c:y val="0.17464812754198891"/>
          <c:w val="0.73220419778888568"/>
          <c:h val="0.69577560488502177"/>
        </c:manualLayout>
      </c:layout>
      <c:barChart>
        <c:barDir val="col"/>
        <c:grouping val="stacked"/>
        <c:ser>
          <c:idx val="0"/>
          <c:order val="0"/>
          <c:tx>
            <c:strRef>
              <c:f>[2]久留米市!$A$24</c:f>
              <c:strCache>
                <c:ptCount val="1"/>
                <c:pt idx="0">
                  <c:v>（再掲）0～14歳</c:v>
                </c:pt>
              </c:strCache>
            </c:strRef>
          </c:tx>
          <c:spPr>
            <a:solidFill>
              <a:srgbClr val="9999FF"/>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[2]久留米市!$B$3:$H$3</c:f>
              <c:strCache>
                <c:ptCount val="7"/>
                <c:pt idx="0">
                  <c:v>2010年</c:v>
                </c:pt>
                <c:pt idx="1">
                  <c:v>2015年</c:v>
                </c:pt>
                <c:pt idx="2">
                  <c:v>2020年</c:v>
                </c:pt>
                <c:pt idx="3">
                  <c:v>2025年</c:v>
                </c:pt>
                <c:pt idx="4">
                  <c:v>2030年</c:v>
                </c:pt>
                <c:pt idx="5">
                  <c:v>2035年</c:v>
                </c:pt>
                <c:pt idx="6">
                  <c:v>2040年</c:v>
                </c:pt>
              </c:strCache>
            </c:strRef>
          </c:cat>
          <c:val>
            <c:numRef>
              <c:f>[2]久留米市!$B$24:$H$24</c:f>
              <c:numCache>
                <c:formatCode>General</c:formatCode>
                <c:ptCount val="7"/>
                <c:pt idx="0">
                  <c:v>64256</c:v>
                </c:pt>
                <c:pt idx="1">
                  <c:v>59332</c:v>
                </c:pt>
                <c:pt idx="2">
                  <c:v>54194</c:v>
                </c:pt>
                <c:pt idx="3">
                  <c:v>49116</c:v>
                </c:pt>
                <c:pt idx="4">
                  <c:v>44503</c:v>
                </c:pt>
                <c:pt idx="5">
                  <c:v>41517</c:v>
                </c:pt>
                <c:pt idx="6">
                  <c:v>39127</c:v>
                </c:pt>
              </c:numCache>
            </c:numRef>
          </c:val>
        </c:ser>
        <c:ser>
          <c:idx val="1"/>
          <c:order val="1"/>
          <c:tx>
            <c:strRef>
              <c:f>[2]久留米市!$A$25</c:f>
              <c:strCache>
                <c:ptCount val="1"/>
                <c:pt idx="0">
                  <c:v>（再掲）15～64歳</c:v>
                </c:pt>
              </c:strCache>
            </c:strRef>
          </c:tx>
          <c:spPr>
            <a:solidFill>
              <a:srgbClr val="993366"/>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[2]久留米市!$B$3:$H$3</c:f>
              <c:strCache>
                <c:ptCount val="7"/>
                <c:pt idx="0">
                  <c:v>2010年</c:v>
                </c:pt>
                <c:pt idx="1">
                  <c:v>2015年</c:v>
                </c:pt>
                <c:pt idx="2">
                  <c:v>2020年</c:v>
                </c:pt>
                <c:pt idx="3">
                  <c:v>2025年</c:v>
                </c:pt>
                <c:pt idx="4">
                  <c:v>2030年</c:v>
                </c:pt>
                <c:pt idx="5">
                  <c:v>2035年</c:v>
                </c:pt>
                <c:pt idx="6">
                  <c:v>2040年</c:v>
                </c:pt>
              </c:strCache>
            </c:strRef>
          </c:cat>
          <c:val>
            <c:numRef>
              <c:f>[2]久留米市!$B$25:$H$25</c:f>
              <c:numCache>
                <c:formatCode>General</c:formatCode>
                <c:ptCount val="7"/>
                <c:pt idx="0">
                  <c:v>288854</c:v>
                </c:pt>
                <c:pt idx="1">
                  <c:v>269126</c:v>
                </c:pt>
                <c:pt idx="2">
                  <c:v>253234</c:v>
                </c:pt>
                <c:pt idx="3">
                  <c:v>241320</c:v>
                </c:pt>
                <c:pt idx="4">
                  <c:v>229419</c:v>
                </c:pt>
                <c:pt idx="5">
                  <c:v>214446</c:v>
                </c:pt>
                <c:pt idx="6">
                  <c:v>196109</c:v>
                </c:pt>
              </c:numCache>
            </c:numRef>
          </c:val>
        </c:ser>
        <c:ser>
          <c:idx val="2"/>
          <c:order val="2"/>
          <c:tx>
            <c:strRef>
              <c:f>[2]久留米市!$A$26</c:f>
              <c:strCache>
                <c:ptCount val="1"/>
                <c:pt idx="0">
                  <c:v>（再掲）65歳以上</c:v>
                </c:pt>
              </c:strCache>
            </c:strRef>
          </c:tx>
          <c:spPr>
            <a:solidFill>
              <a:srgbClr val="FFFFCC"/>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[2]久留米市!$B$3:$H$3</c:f>
              <c:strCache>
                <c:ptCount val="7"/>
                <c:pt idx="0">
                  <c:v>2010年</c:v>
                </c:pt>
                <c:pt idx="1">
                  <c:v>2015年</c:v>
                </c:pt>
                <c:pt idx="2">
                  <c:v>2020年</c:v>
                </c:pt>
                <c:pt idx="3">
                  <c:v>2025年</c:v>
                </c:pt>
                <c:pt idx="4">
                  <c:v>2030年</c:v>
                </c:pt>
                <c:pt idx="5">
                  <c:v>2035年</c:v>
                </c:pt>
                <c:pt idx="6">
                  <c:v>2040年</c:v>
                </c:pt>
              </c:strCache>
            </c:strRef>
          </c:cat>
          <c:val>
            <c:numRef>
              <c:f>[2]久留米市!$B$26:$H$26</c:f>
              <c:numCache>
                <c:formatCode>General</c:formatCode>
                <c:ptCount val="7"/>
                <c:pt idx="0">
                  <c:v>106516</c:v>
                </c:pt>
                <c:pt idx="1">
                  <c:v>122243</c:v>
                </c:pt>
                <c:pt idx="2">
                  <c:v>131754</c:v>
                </c:pt>
                <c:pt idx="3">
                  <c:v>134308</c:v>
                </c:pt>
                <c:pt idx="4">
                  <c:v>134404</c:v>
                </c:pt>
                <c:pt idx="5">
                  <c:v>134478</c:v>
                </c:pt>
                <c:pt idx="6">
                  <c:v>135866</c:v>
                </c:pt>
              </c:numCache>
            </c:numRef>
          </c:val>
        </c:ser>
        <c:dLbls>
          <c:showVal val="1"/>
        </c:dLbls>
        <c:overlap val="100"/>
        <c:axId val="90578944"/>
        <c:axId val="90580480"/>
      </c:barChart>
      <c:catAx>
        <c:axId val="90578944"/>
        <c:scaling>
          <c:orientation val="minMax"/>
        </c:scaling>
        <c:axPos val="b"/>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90580480"/>
        <c:crosses val="autoZero"/>
        <c:auto val="1"/>
        <c:lblAlgn val="ctr"/>
        <c:lblOffset val="100"/>
        <c:tickLblSkip val="1"/>
        <c:tickMarkSkip val="1"/>
      </c:catAx>
      <c:valAx>
        <c:axId val="90580480"/>
        <c:scaling>
          <c:orientation val="minMax"/>
        </c:scaling>
        <c:axPos val="l"/>
        <c:majorGridlines>
          <c:spPr>
            <a:ln w="3175">
              <a:solidFill>
                <a:srgbClr val="000000"/>
              </a:solidFill>
              <a:prstDash val="solid"/>
            </a:ln>
          </c:spPr>
        </c:majorGridlines>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90578944"/>
        <c:crosses val="autoZero"/>
        <c:crossBetween val="between"/>
      </c:valAx>
      <c:spPr>
        <a:solidFill>
          <a:srgbClr val="C0C0C0"/>
        </a:solidFill>
        <a:ln w="12700">
          <a:solidFill>
            <a:srgbClr val="808080"/>
          </a:solidFill>
          <a:prstDash val="solid"/>
        </a:ln>
      </c:spPr>
    </c:plotArea>
    <c:legend>
      <c:legendPos val="r"/>
      <c:layout>
        <c:manualLayout>
          <c:xMode val="edge"/>
          <c:yMode val="edge"/>
          <c:wMode val="edge"/>
          <c:hMode val="edge"/>
          <c:x val="0.84182043604246115"/>
          <c:y val="0.43418165396761893"/>
          <c:w val="0.99024947179544054"/>
          <c:h val="0.60508295296806136"/>
        </c:manualLayout>
      </c:layout>
      <c:spPr>
        <a:solidFill>
          <a:srgbClr val="FFFFFF"/>
        </a:solidFill>
        <a:ln w="3175">
          <a:solidFill>
            <a:srgbClr val="000000"/>
          </a:solidFill>
          <a:prstDash val="solid"/>
        </a:ln>
      </c:spPr>
      <c:txPr>
        <a:bodyPr/>
        <a:lstStyle/>
        <a:p>
          <a:pPr>
            <a:defRPr sz="10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3175">
      <a:solidFill>
        <a:srgbClr val="000000"/>
      </a:solidFill>
      <a:prstDash val="solid"/>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2" r="0.750000000000002"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125" b="0" i="0" u="none" strike="noStrike" baseline="0">
                <a:solidFill>
                  <a:srgbClr val="000000"/>
                </a:solidFill>
                <a:latin typeface="ＭＳ Ｐゴシック"/>
                <a:ea typeface="ＭＳ Ｐゴシック"/>
                <a:cs typeface="ＭＳ Ｐゴシック"/>
              </a:defRPr>
            </a:pPr>
            <a:r>
              <a:rPr lang="ja-JP" altLang="en-US"/>
              <a:t>将来人口推計　有明</a:t>
            </a:r>
          </a:p>
        </c:rich>
      </c:tx>
      <c:layout>
        <c:manualLayout>
          <c:xMode val="edge"/>
          <c:yMode val="edge"/>
          <c:x val="0.42485916914773525"/>
          <c:y val="3.3802931891578077E-2"/>
        </c:manualLayout>
      </c:layout>
      <c:spPr>
        <a:noFill/>
        <a:ln w="25400">
          <a:noFill/>
        </a:ln>
      </c:spPr>
    </c:title>
    <c:plotArea>
      <c:layout>
        <c:manualLayout>
          <c:layoutTarget val="inner"/>
          <c:xMode val="edge"/>
          <c:yMode val="edge"/>
          <c:x val="9.8305193221655665E-2"/>
          <c:y val="0.17464812754198891"/>
          <c:w val="0.73220419778888568"/>
          <c:h val="0.69577560488502177"/>
        </c:manualLayout>
      </c:layout>
      <c:barChart>
        <c:barDir val="col"/>
        <c:grouping val="stacked"/>
        <c:ser>
          <c:idx val="0"/>
          <c:order val="0"/>
          <c:tx>
            <c:strRef>
              <c:f>[2]有明!$A$24</c:f>
              <c:strCache>
                <c:ptCount val="1"/>
                <c:pt idx="0">
                  <c:v>（再掲）0～14歳</c:v>
                </c:pt>
              </c:strCache>
            </c:strRef>
          </c:tx>
          <c:spPr>
            <a:solidFill>
              <a:srgbClr val="9999FF"/>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[2]有明!$B$3:$H$3</c:f>
              <c:strCache>
                <c:ptCount val="7"/>
                <c:pt idx="0">
                  <c:v>2010年</c:v>
                </c:pt>
                <c:pt idx="1">
                  <c:v>2015年</c:v>
                </c:pt>
                <c:pt idx="2">
                  <c:v>2020年</c:v>
                </c:pt>
                <c:pt idx="3">
                  <c:v>2025年</c:v>
                </c:pt>
                <c:pt idx="4">
                  <c:v>2030年</c:v>
                </c:pt>
                <c:pt idx="5">
                  <c:v>2035年</c:v>
                </c:pt>
                <c:pt idx="6">
                  <c:v>2040年</c:v>
                </c:pt>
              </c:strCache>
            </c:strRef>
          </c:cat>
          <c:val>
            <c:numRef>
              <c:f>[2]有明!$B$24:$H$24</c:f>
              <c:numCache>
                <c:formatCode>General</c:formatCode>
                <c:ptCount val="7"/>
                <c:pt idx="0">
                  <c:v>28240</c:v>
                </c:pt>
                <c:pt idx="1">
                  <c:v>24980</c:v>
                </c:pt>
                <c:pt idx="2">
                  <c:v>22010</c:v>
                </c:pt>
                <c:pt idx="3">
                  <c:v>19322</c:v>
                </c:pt>
                <c:pt idx="4">
                  <c:v>17179</c:v>
                </c:pt>
                <c:pt idx="5">
                  <c:v>15720</c:v>
                </c:pt>
                <c:pt idx="6">
                  <c:v>14448</c:v>
                </c:pt>
              </c:numCache>
            </c:numRef>
          </c:val>
        </c:ser>
        <c:ser>
          <c:idx val="1"/>
          <c:order val="1"/>
          <c:tx>
            <c:strRef>
              <c:f>[2]有明!$A$25</c:f>
              <c:strCache>
                <c:ptCount val="1"/>
                <c:pt idx="0">
                  <c:v>（再掲）15～64歳</c:v>
                </c:pt>
              </c:strCache>
            </c:strRef>
          </c:tx>
          <c:spPr>
            <a:solidFill>
              <a:srgbClr val="993366"/>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[2]有明!$B$3:$H$3</c:f>
              <c:strCache>
                <c:ptCount val="7"/>
                <c:pt idx="0">
                  <c:v>2010年</c:v>
                </c:pt>
                <c:pt idx="1">
                  <c:v>2015年</c:v>
                </c:pt>
                <c:pt idx="2">
                  <c:v>2020年</c:v>
                </c:pt>
                <c:pt idx="3">
                  <c:v>2025年</c:v>
                </c:pt>
                <c:pt idx="4">
                  <c:v>2030年</c:v>
                </c:pt>
                <c:pt idx="5">
                  <c:v>2035年</c:v>
                </c:pt>
                <c:pt idx="6">
                  <c:v>2040年</c:v>
                </c:pt>
              </c:strCache>
            </c:strRef>
          </c:cat>
          <c:val>
            <c:numRef>
              <c:f>[2]有明!$B$25:$H$25</c:f>
              <c:numCache>
                <c:formatCode>General</c:formatCode>
                <c:ptCount val="7"/>
                <c:pt idx="0">
                  <c:v>137974</c:v>
                </c:pt>
                <c:pt idx="1">
                  <c:v>122658</c:v>
                </c:pt>
                <c:pt idx="2">
                  <c:v>110582</c:v>
                </c:pt>
                <c:pt idx="3">
                  <c:v>101560</c:v>
                </c:pt>
                <c:pt idx="4">
                  <c:v>93560</c:v>
                </c:pt>
                <c:pt idx="5">
                  <c:v>85657</c:v>
                </c:pt>
                <c:pt idx="6">
                  <c:v>77127</c:v>
                </c:pt>
              </c:numCache>
            </c:numRef>
          </c:val>
        </c:ser>
        <c:ser>
          <c:idx val="2"/>
          <c:order val="2"/>
          <c:tx>
            <c:strRef>
              <c:f>[2]有明!$A$26</c:f>
              <c:strCache>
                <c:ptCount val="1"/>
                <c:pt idx="0">
                  <c:v>（再掲）65歳以上</c:v>
                </c:pt>
              </c:strCache>
            </c:strRef>
          </c:tx>
          <c:spPr>
            <a:solidFill>
              <a:srgbClr val="FFFFCC"/>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[2]有明!$B$3:$H$3</c:f>
              <c:strCache>
                <c:ptCount val="7"/>
                <c:pt idx="0">
                  <c:v>2010年</c:v>
                </c:pt>
                <c:pt idx="1">
                  <c:v>2015年</c:v>
                </c:pt>
                <c:pt idx="2">
                  <c:v>2020年</c:v>
                </c:pt>
                <c:pt idx="3">
                  <c:v>2025年</c:v>
                </c:pt>
                <c:pt idx="4">
                  <c:v>2030年</c:v>
                </c:pt>
                <c:pt idx="5">
                  <c:v>2035年</c:v>
                </c:pt>
                <c:pt idx="6">
                  <c:v>2040年</c:v>
                </c:pt>
              </c:strCache>
            </c:strRef>
          </c:cat>
          <c:val>
            <c:numRef>
              <c:f>[2]有明!$B$26:$H$26</c:f>
              <c:numCache>
                <c:formatCode>General</c:formatCode>
                <c:ptCount val="7"/>
                <c:pt idx="0">
                  <c:v>69531</c:v>
                </c:pt>
                <c:pt idx="1">
                  <c:v>74592</c:v>
                </c:pt>
                <c:pt idx="2">
                  <c:v>76443</c:v>
                </c:pt>
                <c:pt idx="3">
                  <c:v>74432</c:v>
                </c:pt>
                <c:pt idx="4">
                  <c:v>70826</c:v>
                </c:pt>
                <c:pt idx="5">
                  <c:v>66692</c:v>
                </c:pt>
                <c:pt idx="6">
                  <c:v>63032</c:v>
                </c:pt>
              </c:numCache>
            </c:numRef>
          </c:val>
        </c:ser>
        <c:dLbls>
          <c:showVal val="1"/>
        </c:dLbls>
        <c:overlap val="100"/>
        <c:axId val="90607616"/>
        <c:axId val="90609152"/>
      </c:barChart>
      <c:catAx>
        <c:axId val="90607616"/>
        <c:scaling>
          <c:orientation val="minMax"/>
        </c:scaling>
        <c:axPos val="b"/>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90609152"/>
        <c:crosses val="autoZero"/>
        <c:auto val="1"/>
        <c:lblAlgn val="ctr"/>
        <c:lblOffset val="100"/>
        <c:tickLblSkip val="1"/>
        <c:tickMarkSkip val="1"/>
      </c:catAx>
      <c:valAx>
        <c:axId val="90609152"/>
        <c:scaling>
          <c:orientation val="minMax"/>
        </c:scaling>
        <c:axPos val="l"/>
        <c:majorGridlines>
          <c:spPr>
            <a:ln w="3175">
              <a:solidFill>
                <a:srgbClr val="000000"/>
              </a:solidFill>
              <a:prstDash val="solid"/>
            </a:ln>
          </c:spPr>
        </c:majorGridlines>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90607616"/>
        <c:crosses val="autoZero"/>
        <c:crossBetween val="between"/>
      </c:valAx>
      <c:spPr>
        <a:solidFill>
          <a:srgbClr val="C0C0C0"/>
        </a:solidFill>
        <a:ln w="12700">
          <a:solidFill>
            <a:srgbClr val="808080"/>
          </a:solidFill>
          <a:prstDash val="solid"/>
        </a:ln>
      </c:spPr>
    </c:plotArea>
    <c:legend>
      <c:legendPos val="r"/>
      <c:layout>
        <c:manualLayout>
          <c:xMode val="edge"/>
          <c:yMode val="edge"/>
          <c:wMode val="edge"/>
          <c:hMode val="edge"/>
          <c:x val="0.84293883632909927"/>
          <c:y val="0.43662022085948937"/>
          <c:w val="0.99096165931587921"/>
          <c:h val="0.60845156452217675"/>
        </c:manualLayout>
      </c:layout>
      <c:spPr>
        <a:solidFill>
          <a:srgbClr val="FFFFFF"/>
        </a:solidFill>
        <a:ln w="3175">
          <a:solidFill>
            <a:srgbClr val="000000"/>
          </a:solidFill>
          <a:prstDash val="solid"/>
        </a:ln>
      </c:spPr>
      <c:txPr>
        <a:bodyPr/>
        <a:lstStyle/>
        <a:p>
          <a:pPr>
            <a:defRPr sz="10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3175">
      <a:solidFill>
        <a:srgbClr val="000000"/>
      </a:solidFill>
      <a:prstDash val="solid"/>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2" r="0.750000000000002"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125" b="0" i="0" u="none" strike="noStrike" baseline="0">
                <a:solidFill>
                  <a:srgbClr val="000000"/>
                </a:solidFill>
                <a:latin typeface="ＭＳ Ｐゴシック"/>
                <a:ea typeface="ＭＳ Ｐゴシック"/>
                <a:cs typeface="ＭＳ Ｐゴシック"/>
              </a:defRPr>
            </a:pPr>
            <a:r>
              <a:rPr lang="ja-JP" altLang="en-US"/>
              <a:t>将来人口推計　飯塚</a:t>
            </a:r>
          </a:p>
        </c:rich>
      </c:tx>
      <c:layout>
        <c:manualLayout>
          <c:xMode val="edge"/>
          <c:yMode val="edge"/>
          <c:x val="0.42485916914773525"/>
          <c:y val="3.3802931891578077E-2"/>
        </c:manualLayout>
      </c:layout>
      <c:spPr>
        <a:noFill/>
        <a:ln w="25400">
          <a:noFill/>
        </a:ln>
      </c:spPr>
    </c:title>
    <c:plotArea>
      <c:layout>
        <c:manualLayout>
          <c:layoutTarget val="inner"/>
          <c:xMode val="edge"/>
          <c:yMode val="edge"/>
          <c:x val="9.8305193221655665E-2"/>
          <c:y val="0.17464812754198891"/>
          <c:w val="0.73220419778888568"/>
          <c:h val="0.69577560488502177"/>
        </c:manualLayout>
      </c:layout>
      <c:barChart>
        <c:barDir val="col"/>
        <c:grouping val="stacked"/>
        <c:ser>
          <c:idx val="0"/>
          <c:order val="0"/>
          <c:tx>
            <c:strRef>
              <c:f>'[2] 飯塚'!$A$24</c:f>
              <c:strCache>
                <c:ptCount val="1"/>
                <c:pt idx="0">
                  <c:v>（再掲）0～14歳</c:v>
                </c:pt>
              </c:strCache>
            </c:strRef>
          </c:tx>
          <c:spPr>
            <a:solidFill>
              <a:srgbClr val="9999FF"/>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 飯塚'!$B$3:$H$3</c:f>
              <c:strCache>
                <c:ptCount val="7"/>
                <c:pt idx="0">
                  <c:v>2010年</c:v>
                </c:pt>
                <c:pt idx="1">
                  <c:v>2015年</c:v>
                </c:pt>
                <c:pt idx="2">
                  <c:v>2020年</c:v>
                </c:pt>
                <c:pt idx="3">
                  <c:v>2025年</c:v>
                </c:pt>
                <c:pt idx="4">
                  <c:v>2030年</c:v>
                </c:pt>
                <c:pt idx="5">
                  <c:v>2035年</c:v>
                </c:pt>
                <c:pt idx="6">
                  <c:v>2040年</c:v>
                </c:pt>
              </c:strCache>
            </c:strRef>
          </c:cat>
          <c:val>
            <c:numRef>
              <c:f>'[2] 飯塚'!$B$24:$H$24</c:f>
              <c:numCache>
                <c:formatCode>General</c:formatCode>
                <c:ptCount val="7"/>
                <c:pt idx="0">
                  <c:v>23735</c:v>
                </c:pt>
                <c:pt idx="1">
                  <c:v>22372</c:v>
                </c:pt>
                <c:pt idx="2">
                  <c:v>20745</c:v>
                </c:pt>
                <c:pt idx="3">
                  <c:v>18805</c:v>
                </c:pt>
                <c:pt idx="4">
                  <c:v>17152</c:v>
                </c:pt>
                <c:pt idx="5">
                  <c:v>15989</c:v>
                </c:pt>
                <c:pt idx="6">
                  <c:v>15036</c:v>
                </c:pt>
              </c:numCache>
            </c:numRef>
          </c:val>
        </c:ser>
        <c:ser>
          <c:idx val="1"/>
          <c:order val="1"/>
          <c:tx>
            <c:strRef>
              <c:f>'[2] 飯塚'!$A$25</c:f>
              <c:strCache>
                <c:ptCount val="1"/>
                <c:pt idx="0">
                  <c:v>（再掲）15～64歳</c:v>
                </c:pt>
              </c:strCache>
            </c:strRef>
          </c:tx>
          <c:spPr>
            <a:solidFill>
              <a:srgbClr val="993366"/>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 飯塚'!$B$3:$H$3</c:f>
              <c:strCache>
                <c:ptCount val="7"/>
                <c:pt idx="0">
                  <c:v>2010年</c:v>
                </c:pt>
                <c:pt idx="1">
                  <c:v>2015年</c:v>
                </c:pt>
                <c:pt idx="2">
                  <c:v>2020年</c:v>
                </c:pt>
                <c:pt idx="3">
                  <c:v>2025年</c:v>
                </c:pt>
                <c:pt idx="4">
                  <c:v>2030年</c:v>
                </c:pt>
                <c:pt idx="5">
                  <c:v>2035年</c:v>
                </c:pt>
                <c:pt idx="6">
                  <c:v>2040年</c:v>
                </c:pt>
              </c:strCache>
            </c:strRef>
          </c:cat>
          <c:val>
            <c:numRef>
              <c:f>'[2] 飯塚'!$B$25:$H$25</c:f>
              <c:numCache>
                <c:formatCode>General</c:formatCode>
                <c:ptCount val="7"/>
                <c:pt idx="0">
                  <c:v>114970</c:v>
                </c:pt>
                <c:pt idx="1">
                  <c:v>103709</c:v>
                </c:pt>
                <c:pt idx="2">
                  <c:v>94590</c:v>
                </c:pt>
                <c:pt idx="3">
                  <c:v>89342</c:v>
                </c:pt>
                <c:pt idx="4">
                  <c:v>85657</c:v>
                </c:pt>
                <c:pt idx="5">
                  <c:v>81534</c:v>
                </c:pt>
                <c:pt idx="6">
                  <c:v>75217</c:v>
                </c:pt>
              </c:numCache>
            </c:numRef>
          </c:val>
        </c:ser>
        <c:ser>
          <c:idx val="2"/>
          <c:order val="2"/>
          <c:tx>
            <c:strRef>
              <c:f>'[2] 飯塚'!$A$26</c:f>
              <c:strCache>
                <c:ptCount val="1"/>
                <c:pt idx="0">
                  <c:v>（再掲）65歳以上</c:v>
                </c:pt>
              </c:strCache>
            </c:strRef>
          </c:tx>
          <c:spPr>
            <a:solidFill>
              <a:srgbClr val="FFFFCC"/>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 飯塚'!$B$3:$H$3</c:f>
              <c:strCache>
                <c:ptCount val="7"/>
                <c:pt idx="0">
                  <c:v>2010年</c:v>
                </c:pt>
                <c:pt idx="1">
                  <c:v>2015年</c:v>
                </c:pt>
                <c:pt idx="2">
                  <c:v>2020年</c:v>
                </c:pt>
                <c:pt idx="3">
                  <c:v>2025年</c:v>
                </c:pt>
                <c:pt idx="4">
                  <c:v>2030年</c:v>
                </c:pt>
                <c:pt idx="5">
                  <c:v>2035年</c:v>
                </c:pt>
                <c:pt idx="6">
                  <c:v>2040年</c:v>
                </c:pt>
              </c:strCache>
            </c:strRef>
          </c:cat>
          <c:val>
            <c:numRef>
              <c:f>'[2] 飯塚'!$B$26:$H$26</c:f>
              <c:numCache>
                <c:formatCode>General</c:formatCode>
                <c:ptCount val="7"/>
                <c:pt idx="0">
                  <c:v>49238</c:v>
                </c:pt>
                <c:pt idx="1">
                  <c:v>55010</c:v>
                </c:pt>
                <c:pt idx="2">
                  <c:v>58641</c:v>
                </c:pt>
                <c:pt idx="3">
                  <c:v>58039</c:v>
                </c:pt>
                <c:pt idx="4">
                  <c:v>55169</c:v>
                </c:pt>
                <c:pt idx="5">
                  <c:v>51949</c:v>
                </c:pt>
                <c:pt idx="6">
                  <c:v>50357</c:v>
                </c:pt>
              </c:numCache>
            </c:numRef>
          </c:val>
        </c:ser>
        <c:dLbls>
          <c:showVal val="1"/>
        </c:dLbls>
        <c:overlap val="100"/>
        <c:axId val="90673152"/>
        <c:axId val="90674688"/>
      </c:barChart>
      <c:catAx>
        <c:axId val="90673152"/>
        <c:scaling>
          <c:orientation val="minMax"/>
        </c:scaling>
        <c:axPos val="b"/>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90674688"/>
        <c:crosses val="autoZero"/>
        <c:auto val="1"/>
        <c:lblAlgn val="ctr"/>
        <c:lblOffset val="100"/>
        <c:tickLblSkip val="1"/>
        <c:tickMarkSkip val="1"/>
      </c:catAx>
      <c:valAx>
        <c:axId val="90674688"/>
        <c:scaling>
          <c:orientation val="minMax"/>
        </c:scaling>
        <c:axPos val="l"/>
        <c:majorGridlines>
          <c:spPr>
            <a:ln w="3175">
              <a:solidFill>
                <a:srgbClr val="000000"/>
              </a:solidFill>
              <a:prstDash val="solid"/>
            </a:ln>
          </c:spPr>
        </c:majorGridlines>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90673152"/>
        <c:crosses val="autoZero"/>
        <c:crossBetween val="between"/>
      </c:valAx>
      <c:spPr>
        <a:solidFill>
          <a:srgbClr val="C0C0C0"/>
        </a:solidFill>
        <a:ln w="12700">
          <a:solidFill>
            <a:srgbClr val="808080"/>
          </a:solidFill>
          <a:prstDash val="solid"/>
        </a:ln>
      </c:spPr>
    </c:plotArea>
    <c:legend>
      <c:legendPos val="r"/>
      <c:layout>
        <c:manualLayout>
          <c:xMode val="edge"/>
          <c:yMode val="edge"/>
          <c:wMode val="edge"/>
          <c:hMode val="edge"/>
          <c:x val="0.84182043604246115"/>
          <c:y val="0.43317972350230416"/>
          <c:w val="0.99024947179544054"/>
          <c:h val="0.60368663594470051"/>
        </c:manualLayout>
      </c:layout>
      <c:spPr>
        <a:solidFill>
          <a:srgbClr val="FFFFFF"/>
        </a:solidFill>
        <a:ln w="3175">
          <a:solidFill>
            <a:srgbClr val="000000"/>
          </a:solidFill>
          <a:prstDash val="solid"/>
        </a:ln>
      </c:spPr>
      <c:txPr>
        <a:bodyPr/>
        <a:lstStyle/>
        <a:p>
          <a:pPr>
            <a:defRPr sz="10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3175">
      <a:solidFill>
        <a:srgbClr val="000000"/>
      </a:solidFill>
      <a:prstDash val="solid"/>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2" r="0.750000000000002"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125" b="0" i="0" u="none" strike="noStrike" baseline="0">
                <a:solidFill>
                  <a:srgbClr val="000000"/>
                </a:solidFill>
                <a:latin typeface="ＭＳ Ｐゴシック"/>
                <a:ea typeface="ＭＳ Ｐゴシック"/>
                <a:cs typeface="ＭＳ Ｐゴシック"/>
              </a:defRPr>
            </a:pPr>
            <a:r>
              <a:rPr lang="ja-JP" altLang="en-US"/>
              <a:t>将来人口推計　直方・鞍手</a:t>
            </a:r>
          </a:p>
        </c:rich>
      </c:tx>
      <c:layout>
        <c:manualLayout>
          <c:xMode val="edge"/>
          <c:yMode val="edge"/>
          <c:x val="0.40271491280509675"/>
          <c:y val="3.3802931891578077E-2"/>
        </c:manualLayout>
      </c:layout>
      <c:spPr>
        <a:noFill/>
        <a:ln w="25400">
          <a:noFill/>
        </a:ln>
      </c:spPr>
    </c:title>
    <c:plotArea>
      <c:layout>
        <c:manualLayout>
          <c:layoutTarget val="inner"/>
          <c:xMode val="edge"/>
          <c:yMode val="edge"/>
          <c:x val="9.8416289592760178E-2"/>
          <c:y val="0.17464812754198891"/>
          <c:w val="0.73190045248869251"/>
          <c:h val="0.69577560488502177"/>
        </c:manualLayout>
      </c:layout>
      <c:barChart>
        <c:barDir val="col"/>
        <c:grouping val="stacked"/>
        <c:ser>
          <c:idx val="0"/>
          <c:order val="0"/>
          <c:tx>
            <c:strRef>
              <c:f>'[2] 直方・鞍手'!$A$24</c:f>
              <c:strCache>
                <c:ptCount val="1"/>
                <c:pt idx="0">
                  <c:v>（再掲）0～14歳</c:v>
                </c:pt>
              </c:strCache>
            </c:strRef>
          </c:tx>
          <c:spPr>
            <a:solidFill>
              <a:srgbClr val="9999FF"/>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 直方・鞍手'!$B$3:$H$3</c:f>
              <c:strCache>
                <c:ptCount val="7"/>
                <c:pt idx="0">
                  <c:v>2010年</c:v>
                </c:pt>
                <c:pt idx="1">
                  <c:v>2015年</c:v>
                </c:pt>
                <c:pt idx="2">
                  <c:v>2020年</c:v>
                </c:pt>
                <c:pt idx="3">
                  <c:v>2025年</c:v>
                </c:pt>
                <c:pt idx="4">
                  <c:v>2030年</c:v>
                </c:pt>
                <c:pt idx="5">
                  <c:v>2035年</c:v>
                </c:pt>
                <c:pt idx="6">
                  <c:v>2040年</c:v>
                </c:pt>
              </c:strCache>
            </c:strRef>
          </c:cat>
          <c:val>
            <c:numRef>
              <c:f>'[2] 直方・鞍手'!$B$24:$H$24</c:f>
              <c:numCache>
                <c:formatCode>General</c:formatCode>
                <c:ptCount val="7"/>
                <c:pt idx="0">
                  <c:v>13998</c:v>
                </c:pt>
                <c:pt idx="1">
                  <c:v>13137</c:v>
                </c:pt>
                <c:pt idx="2">
                  <c:v>12055</c:v>
                </c:pt>
                <c:pt idx="3">
                  <c:v>10629</c:v>
                </c:pt>
                <c:pt idx="4">
                  <c:v>9645</c:v>
                </c:pt>
                <c:pt idx="5">
                  <c:v>8951</c:v>
                </c:pt>
                <c:pt idx="6">
                  <c:v>8329</c:v>
                </c:pt>
              </c:numCache>
            </c:numRef>
          </c:val>
        </c:ser>
        <c:ser>
          <c:idx val="1"/>
          <c:order val="1"/>
          <c:tx>
            <c:strRef>
              <c:f>'[2] 直方・鞍手'!$A$25</c:f>
              <c:strCache>
                <c:ptCount val="1"/>
                <c:pt idx="0">
                  <c:v>（再掲）15～64歳</c:v>
                </c:pt>
              </c:strCache>
            </c:strRef>
          </c:tx>
          <c:spPr>
            <a:solidFill>
              <a:srgbClr val="993366"/>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 直方・鞍手'!$B$3:$H$3</c:f>
              <c:strCache>
                <c:ptCount val="7"/>
                <c:pt idx="0">
                  <c:v>2010年</c:v>
                </c:pt>
                <c:pt idx="1">
                  <c:v>2015年</c:v>
                </c:pt>
                <c:pt idx="2">
                  <c:v>2020年</c:v>
                </c:pt>
                <c:pt idx="3">
                  <c:v>2025年</c:v>
                </c:pt>
                <c:pt idx="4">
                  <c:v>2030年</c:v>
                </c:pt>
                <c:pt idx="5">
                  <c:v>2035年</c:v>
                </c:pt>
                <c:pt idx="6">
                  <c:v>2040年</c:v>
                </c:pt>
              </c:strCache>
            </c:strRef>
          </c:cat>
          <c:val>
            <c:numRef>
              <c:f>'[2] 直方・鞍手'!$B$25:$H$25</c:f>
              <c:numCache>
                <c:formatCode>General</c:formatCode>
                <c:ptCount val="7"/>
                <c:pt idx="0">
                  <c:v>67263</c:v>
                </c:pt>
                <c:pt idx="1">
                  <c:v>60042</c:v>
                </c:pt>
                <c:pt idx="2">
                  <c:v>54455</c:v>
                </c:pt>
                <c:pt idx="3">
                  <c:v>51367</c:v>
                </c:pt>
                <c:pt idx="4">
                  <c:v>48756</c:v>
                </c:pt>
                <c:pt idx="5">
                  <c:v>45864</c:v>
                </c:pt>
                <c:pt idx="6">
                  <c:v>41885</c:v>
                </c:pt>
              </c:numCache>
            </c:numRef>
          </c:val>
        </c:ser>
        <c:ser>
          <c:idx val="2"/>
          <c:order val="2"/>
          <c:tx>
            <c:strRef>
              <c:f>'[2] 直方・鞍手'!$A$26</c:f>
              <c:strCache>
                <c:ptCount val="1"/>
                <c:pt idx="0">
                  <c:v>（再掲）65歳以上</c:v>
                </c:pt>
              </c:strCache>
            </c:strRef>
          </c:tx>
          <c:spPr>
            <a:solidFill>
              <a:srgbClr val="FFFFCC"/>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 直方・鞍手'!$B$3:$H$3</c:f>
              <c:strCache>
                <c:ptCount val="7"/>
                <c:pt idx="0">
                  <c:v>2010年</c:v>
                </c:pt>
                <c:pt idx="1">
                  <c:v>2015年</c:v>
                </c:pt>
                <c:pt idx="2">
                  <c:v>2020年</c:v>
                </c:pt>
                <c:pt idx="3">
                  <c:v>2025年</c:v>
                </c:pt>
                <c:pt idx="4">
                  <c:v>2030年</c:v>
                </c:pt>
                <c:pt idx="5">
                  <c:v>2035年</c:v>
                </c:pt>
                <c:pt idx="6">
                  <c:v>2040年</c:v>
                </c:pt>
              </c:strCache>
            </c:strRef>
          </c:cat>
          <c:val>
            <c:numRef>
              <c:f>'[2] 直方・鞍手'!$B$26:$H$26</c:f>
              <c:numCache>
                <c:formatCode>General</c:formatCode>
                <c:ptCount val="7"/>
                <c:pt idx="0">
                  <c:v>32196</c:v>
                </c:pt>
                <c:pt idx="1">
                  <c:v>35439</c:v>
                </c:pt>
                <c:pt idx="2">
                  <c:v>37011</c:v>
                </c:pt>
                <c:pt idx="3">
                  <c:v>36061</c:v>
                </c:pt>
                <c:pt idx="4">
                  <c:v>33985</c:v>
                </c:pt>
                <c:pt idx="5">
                  <c:v>31854</c:v>
                </c:pt>
                <c:pt idx="6">
                  <c:v>30717</c:v>
                </c:pt>
              </c:numCache>
            </c:numRef>
          </c:val>
        </c:ser>
        <c:dLbls>
          <c:showVal val="1"/>
        </c:dLbls>
        <c:overlap val="100"/>
        <c:axId val="90755072"/>
        <c:axId val="90756608"/>
      </c:barChart>
      <c:catAx>
        <c:axId val="90755072"/>
        <c:scaling>
          <c:orientation val="minMax"/>
        </c:scaling>
        <c:axPos val="b"/>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90756608"/>
        <c:crosses val="autoZero"/>
        <c:auto val="1"/>
        <c:lblAlgn val="ctr"/>
        <c:lblOffset val="100"/>
        <c:tickLblSkip val="1"/>
        <c:tickMarkSkip val="1"/>
      </c:catAx>
      <c:valAx>
        <c:axId val="90756608"/>
        <c:scaling>
          <c:orientation val="minMax"/>
        </c:scaling>
        <c:axPos val="l"/>
        <c:majorGridlines>
          <c:spPr>
            <a:ln w="3175">
              <a:solidFill>
                <a:srgbClr val="000000"/>
              </a:solidFill>
              <a:prstDash val="solid"/>
            </a:ln>
          </c:spPr>
        </c:majorGridlines>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90755072"/>
        <c:crosses val="autoZero"/>
        <c:crossBetween val="between"/>
      </c:valAx>
      <c:spPr>
        <a:solidFill>
          <a:srgbClr val="C0C0C0"/>
        </a:solidFill>
        <a:ln w="12700">
          <a:solidFill>
            <a:srgbClr val="808080"/>
          </a:solidFill>
          <a:prstDash val="solid"/>
        </a:ln>
      </c:spPr>
    </c:plotArea>
    <c:legend>
      <c:legendPos val="r"/>
      <c:layout>
        <c:manualLayout>
          <c:xMode val="edge"/>
          <c:yMode val="edge"/>
          <c:wMode val="edge"/>
          <c:hMode val="edge"/>
          <c:x val="0.84381792975444214"/>
          <c:y val="0.43317972350230416"/>
          <c:w val="0.99240795144641614"/>
          <c:h val="0.60368663594470051"/>
        </c:manualLayout>
      </c:layout>
      <c:spPr>
        <a:solidFill>
          <a:srgbClr val="FFFFFF"/>
        </a:solidFill>
        <a:ln w="3175">
          <a:solidFill>
            <a:srgbClr val="000000"/>
          </a:solidFill>
          <a:prstDash val="solid"/>
        </a:ln>
      </c:spPr>
      <c:txPr>
        <a:bodyPr/>
        <a:lstStyle/>
        <a:p>
          <a:pPr>
            <a:defRPr sz="10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3175">
      <a:solidFill>
        <a:srgbClr val="000000"/>
      </a:solidFill>
      <a:prstDash val="solid"/>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2" r="0.750000000000002"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福岡県患者数の全国患者数に対する割合（千分率）　推計　</a:t>
            </a:r>
            <a:r>
              <a:rPr lang="en-US" altLang="ja-JP" sz="1400" b="1" i="0" u="none" strike="noStrike" baseline="0">
                <a:solidFill>
                  <a:srgbClr val="000000"/>
                </a:solidFill>
                <a:latin typeface="ＭＳ Ｐゴシック"/>
                <a:ea typeface="ＭＳ Ｐゴシック"/>
              </a:rPr>
              <a:t>2011</a:t>
            </a:r>
            <a:r>
              <a:rPr lang="ja-JP" altLang="en-US" sz="1400" b="1" i="0" u="none" strike="noStrike" baseline="0">
                <a:solidFill>
                  <a:srgbClr val="000000"/>
                </a:solidFill>
                <a:latin typeface="ＭＳ Ｐゴシック"/>
                <a:ea typeface="ＭＳ Ｐゴシック"/>
              </a:rPr>
              <a:t>年 </a:t>
            </a:r>
          </a:p>
          <a:p>
            <a:pPr>
              <a:defRPr sz="1100" b="0" i="0" u="none" strike="noStrike" baseline="0">
                <a:solidFill>
                  <a:srgbClr val="000000"/>
                </a:solidFill>
                <a:latin typeface="ＭＳ Ｐゴシック"/>
                <a:ea typeface="ＭＳ Ｐゴシック"/>
                <a:cs typeface="ＭＳ Ｐゴシック"/>
              </a:defRPr>
            </a:pPr>
            <a:r>
              <a:rPr lang="ja-JP" altLang="en-US" sz="900" b="1" i="0" u="none" strike="noStrike" baseline="0">
                <a:solidFill>
                  <a:srgbClr val="000000"/>
                </a:solidFill>
                <a:latin typeface="ＭＳ Ｐゴシック"/>
                <a:ea typeface="ＭＳ Ｐゴシック"/>
              </a:rPr>
              <a:t>資料：患者調査</a:t>
            </a:r>
          </a:p>
        </c:rich>
      </c:tx>
      <c:layout>
        <c:manualLayout>
          <c:xMode val="edge"/>
          <c:yMode val="edge"/>
          <c:x val="9.5614098237720727E-2"/>
          <c:y val="3.1096494035806468E-2"/>
        </c:manualLayout>
      </c:layout>
      <c:spPr>
        <a:noFill/>
        <a:ln w="25400">
          <a:noFill/>
        </a:ln>
      </c:spPr>
    </c:title>
    <c:plotArea>
      <c:layout/>
      <c:barChart>
        <c:barDir val="col"/>
        <c:grouping val="clustered"/>
        <c:ser>
          <c:idx val="0"/>
          <c:order val="0"/>
          <c:spPr>
            <a:solidFill>
              <a:srgbClr val="9999FF"/>
            </a:solidFill>
            <a:ln w="12700">
              <a:solidFill>
                <a:srgbClr val="000000"/>
              </a:solidFill>
              <a:prstDash val="solid"/>
            </a:ln>
          </c:spPr>
          <c:dLbls>
            <c:numFmt formatCode="0_);[Red]\(0\)" sourceLinked="0"/>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Val val="1"/>
          </c:dLbls>
          <c:cat>
            <c:strRef>
              <c:f>'[1]et0119 (2)'!$A$272:$A$295</c:f>
              <c:strCache>
                <c:ptCount val="24"/>
                <c:pt idx="0">
                  <c:v>総数</c:v>
                </c:pt>
                <c:pt idx="1">
                  <c:v>Ⅰ　感染症及び寄生虫症</c:v>
                </c:pt>
                <c:pt idx="2">
                  <c:v>Ⅱ　新生物</c:v>
                </c:pt>
                <c:pt idx="3">
                  <c:v>Ⅲ　血液及び造血器の疾患並びに免疫機構の障害</c:v>
                </c:pt>
                <c:pt idx="4">
                  <c:v>Ⅳ　内分泌，栄養及び代謝疾患</c:v>
                </c:pt>
                <c:pt idx="5">
                  <c:v>Ⅴ　精神及び行動の障害</c:v>
                </c:pt>
                <c:pt idx="6">
                  <c:v>Ⅵ　神経系の疾患</c:v>
                </c:pt>
                <c:pt idx="7">
                  <c:v>Ⅶ　眼及び付属器の疾患</c:v>
                </c:pt>
                <c:pt idx="8">
                  <c:v>Ⅷ　耳及び乳様突起の疾患</c:v>
                </c:pt>
                <c:pt idx="9">
                  <c:v>Ⅸ　循環器系の疾患</c:v>
                </c:pt>
                <c:pt idx="10">
                  <c:v>Ⅹ　呼吸器系の疾患</c:v>
                </c:pt>
                <c:pt idx="11">
                  <c:v>ⅩⅠ　消化器系の疾患</c:v>
                </c:pt>
                <c:pt idx="12">
                  <c:v>ⅩⅡ　皮膚及び皮下組織の疾患</c:v>
                </c:pt>
                <c:pt idx="13">
                  <c:v>ⅩⅢ　筋骨格系及び結合組織の疾患</c:v>
                </c:pt>
                <c:pt idx="14">
                  <c:v>ⅩⅣ　腎尿路生殖器系の疾患</c:v>
                </c:pt>
                <c:pt idx="15">
                  <c:v>ⅩⅤ　妊娠，分娩及び産じょく</c:v>
                </c:pt>
                <c:pt idx="16">
                  <c:v>ⅩⅥ　周産期に発生した病態</c:v>
                </c:pt>
                <c:pt idx="17">
                  <c:v>ⅩⅦ　先天奇形，変形及び染色体異常</c:v>
                </c:pt>
                <c:pt idx="18">
                  <c:v>ⅩⅧ　症状，徴候及び異常臨床所見・異常検査所見で他に分類されないもの</c:v>
                </c:pt>
                <c:pt idx="19">
                  <c:v>ⅩⅨ　損傷，中毒及びその他の外因の影響</c:v>
                </c:pt>
                <c:pt idx="20">
                  <c:v>ⅩⅩⅠ　健康状態に影響を及ぼす要因及び保健サービスの利用</c:v>
                </c:pt>
                <c:pt idx="21">
                  <c:v>　正常妊娠・産じょくの管理</c:v>
                </c:pt>
                <c:pt idx="22">
                  <c:v>　歯の補てつ</c:v>
                </c:pt>
                <c:pt idx="23">
                  <c:v>　その他の保健サービス</c:v>
                </c:pt>
              </c:strCache>
            </c:strRef>
          </c:cat>
          <c:val>
            <c:numRef>
              <c:f>'[1]et0119 (2)'!$B$272:$B$295</c:f>
              <c:numCache>
                <c:formatCode>General</c:formatCode>
                <c:ptCount val="24"/>
                <c:pt idx="0">
                  <c:v>47.294076614543975</c:v>
                </c:pt>
                <c:pt idx="1">
                  <c:v>45.761830473218936</c:v>
                </c:pt>
                <c:pt idx="2">
                  <c:v>46.963562753036435</c:v>
                </c:pt>
                <c:pt idx="3">
                  <c:v>41.522491349480966</c:v>
                </c:pt>
                <c:pt idx="4">
                  <c:v>43.72918978912319</c:v>
                </c:pt>
                <c:pt idx="5">
                  <c:v>64.548162859980138</c:v>
                </c:pt>
                <c:pt idx="6">
                  <c:v>63.468077068379301</c:v>
                </c:pt>
                <c:pt idx="7">
                  <c:v>51.96078431372549</c:v>
                </c:pt>
                <c:pt idx="8">
                  <c:v>31.489361702127663</c:v>
                </c:pt>
                <c:pt idx="9">
                  <c:v>44.431477159053017</c:v>
                </c:pt>
                <c:pt idx="10">
                  <c:v>42.62253980193055</c:v>
                </c:pt>
                <c:pt idx="11">
                  <c:v>44.188773266891396</c:v>
                </c:pt>
                <c:pt idx="12">
                  <c:v>51.890289103039287</c:v>
                </c:pt>
                <c:pt idx="13">
                  <c:v>43.572166400600992</c:v>
                </c:pt>
                <c:pt idx="14">
                  <c:v>62.181122448979586</c:v>
                </c:pt>
                <c:pt idx="15">
                  <c:v>66.666666666666671</c:v>
                </c:pt>
                <c:pt idx="16">
                  <c:v>43.478260869565226</c:v>
                </c:pt>
                <c:pt idx="17">
                  <c:v>40.462427745664733</c:v>
                </c:pt>
                <c:pt idx="18">
                  <c:v>45.943304007820139</c:v>
                </c:pt>
                <c:pt idx="19">
                  <c:v>52.44122965641953</c:v>
                </c:pt>
                <c:pt idx="20">
                  <c:v>42.527821939586651</c:v>
                </c:pt>
                <c:pt idx="21">
                  <c:v>57.35660847880299</c:v>
                </c:pt>
                <c:pt idx="22">
                  <c:v>48.562300319488813</c:v>
                </c:pt>
                <c:pt idx="23">
                  <c:v>36.594473487677377</c:v>
                </c:pt>
              </c:numCache>
            </c:numRef>
          </c:val>
        </c:ser>
        <c:dLbls>
          <c:showVal val="1"/>
        </c:dLbls>
        <c:axId val="139465472"/>
        <c:axId val="139467392"/>
      </c:barChart>
      <c:catAx>
        <c:axId val="139465472"/>
        <c:scaling>
          <c:orientation val="minMax"/>
        </c:scaling>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傷病分類</a:t>
                </a:r>
              </a:p>
            </c:rich>
          </c:tx>
          <c:layout>
            <c:manualLayout>
              <c:xMode val="edge"/>
              <c:yMode val="edge"/>
              <c:x val="0.4918033745781778"/>
              <c:y val="0.92471530489583109"/>
            </c:manualLayout>
          </c:layout>
          <c:spPr>
            <a:noFill/>
            <a:ln w="25400">
              <a:noFill/>
            </a:ln>
          </c:spPr>
        </c:title>
        <c:numFmt formatCode="General" sourceLinked="1"/>
        <c:majorTickMark val="in"/>
        <c:tickLblPos val="nextTo"/>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139467392"/>
        <c:crosses val="autoZero"/>
        <c:auto val="1"/>
        <c:lblAlgn val="ctr"/>
        <c:lblOffset val="100"/>
        <c:tickLblSkip val="1"/>
        <c:tickMarkSkip val="1"/>
      </c:catAx>
      <c:valAx>
        <c:axId val="139467392"/>
        <c:scaling>
          <c:orientation val="minMax"/>
        </c:scaling>
        <c:axPos val="l"/>
        <c:majorGridlines>
          <c:spPr>
            <a:ln w="3175">
              <a:solidFill>
                <a:srgbClr val="000000"/>
              </a:solidFill>
              <a:prstDash val="solid"/>
            </a:ln>
          </c:spPr>
        </c:majorGridlines>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千分率（</a:t>
                </a:r>
                <a:r>
                  <a:rPr lang="en-US" altLang="ja-JP" sz="1100" b="0" i="0" u="none" strike="noStrike" baseline="0">
                    <a:solidFill>
                      <a:srgbClr val="000000"/>
                    </a:solidFill>
                    <a:latin typeface="ＭＳ Ｐゴシック"/>
                    <a:ea typeface="ＭＳ Ｐゴシック"/>
                  </a:rPr>
                  <a:t>0/00</a:t>
                </a:r>
                <a:r>
                  <a:rPr lang="ja-JP" altLang="en-US" sz="1100" b="0" i="0" u="none" strike="noStrike" baseline="0">
                    <a:solidFill>
                      <a:srgbClr val="000000"/>
                    </a:solidFill>
                    <a:latin typeface="ＭＳ Ｐゴシック"/>
                    <a:ea typeface="ＭＳ Ｐゴシック"/>
                  </a:rPr>
                  <a:t>）</a:t>
                </a:r>
              </a:p>
            </c:rich>
          </c:tx>
          <c:layout>
            <c:manualLayout>
              <c:xMode val="edge"/>
              <c:yMode val="edge"/>
              <c:x val="2.5136557930258707E-2"/>
              <c:y val="0.16939109745428171"/>
            </c:manualLayout>
          </c:layout>
          <c:spPr>
            <a:noFill/>
            <a:ln w="25400">
              <a:noFill/>
            </a:ln>
          </c:spPr>
        </c:title>
        <c:numFmt formatCode="General" sourceLinked="1"/>
        <c:majorTickMark val="in"/>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39465472"/>
        <c:crosses val="autoZero"/>
        <c:crossBetween val="between"/>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将来人口推計　田川</a:t>
            </a:r>
          </a:p>
        </c:rich>
      </c:tx>
      <c:layout>
        <c:manualLayout>
          <c:xMode val="edge"/>
          <c:yMode val="edge"/>
          <c:x val="0.41968318900484508"/>
          <c:y val="3.3766320611197484E-2"/>
        </c:manualLayout>
      </c:layout>
      <c:spPr>
        <a:noFill/>
        <a:ln w="25400">
          <a:noFill/>
        </a:ln>
      </c:spPr>
    </c:title>
    <c:plotArea>
      <c:layout>
        <c:manualLayout>
          <c:layoutTarget val="inner"/>
          <c:xMode val="edge"/>
          <c:yMode val="edge"/>
          <c:x val="9.8416289592760178E-2"/>
          <c:y val="0.16623397706216694"/>
          <c:w val="0.72624434389140269"/>
          <c:h val="0.71168921429740306"/>
        </c:manualLayout>
      </c:layout>
      <c:barChart>
        <c:barDir val="col"/>
        <c:grouping val="stacked"/>
        <c:ser>
          <c:idx val="0"/>
          <c:order val="0"/>
          <c:tx>
            <c:strRef>
              <c:f>[2]田川!$A$24</c:f>
              <c:strCache>
                <c:ptCount val="1"/>
                <c:pt idx="0">
                  <c:v>（再掲）0～14歳</c:v>
                </c:pt>
              </c:strCache>
            </c:strRef>
          </c:tx>
          <c:spPr>
            <a:solidFill>
              <a:srgbClr val="9999FF"/>
            </a:solidFill>
            <a:ln w="12700">
              <a:solidFill>
                <a:srgbClr val="000000"/>
              </a:solidFill>
              <a:prstDash val="solid"/>
            </a:ln>
          </c:spPr>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Val val="1"/>
          </c:dLbls>
          <c:cat>
            <c:strRef>
              <c:f>[2]田川!$B$3:$H$3</c:f>
              <c:strCache>
                <c:ptCount val="7"/>
                <c:pt idx="0">
                  <c:v>2010年</c:v>
                </c:pt>
                <c:pt idx="1">
                  <c:v>2015年</c:v>
                </c:pt>
                <c:pt idx="2">
                  <c:v>2020年</c:v>
                </c:pt>
                <c:pt idx="3">
                  <c:v>2025年</c:v>
                </c:pt>
                <c:pt idx="4">
                  <c:v>2030年</c:v>
                </c:pt>
                <c:pt idx="5">
                  <c:v>2035年</c:v>
                </c:pt>
                <c:pt idx="6">
                  <c:v>2040年</c:v>
                </c:pt>
              </c:strCache>
            </c:strRef>
          </c:cat>
          <c:val>
            <c:numRef>
              <c:f>[2]田川!$B$24:$H$24</c:f>
              <c:numCache>
                <c:formatCode>General</c:formatCode>
                <c:ptCount val="7"/>
                <c:pt idx="0">
                  <c:v>17213</c:v>
                </c:pt>
                <c:pt idx="1">
                  <c:v>15948</c:v>
                </c:pt>
                <c:pt idx="2">
                  <c:v>14558</c:v>
                </c:pt>
                <c:pt idx="3">
                  <c:v>13200</c:v>
                </c:pt>
                <c:pt idx="4">
                  <c:v>12073</c:v>
                </c:pt>
                <c:pt idx="5">
                  <c:v>11330</c:v>
                </c:pt>
                <c:pt idx="6">
                  <c:v>10724</c:v>
                </c:pt>
              </c:numCache>
            </c:numRef>
          </c:val>
        </c:ser>
        <c:ser>
          <c:idx val="1"/>
          <c:order val="1"/>
          <c:tx>
            <c:strRef>
              <c:f>[2]田川!$A$25</c:f>
              <c:strCache>
                <c:ptCount val="1"/>
                <c:pt idx="0">
                  <c:v>（再掲）15～64歳</c:v>
                </c:pt>
              </c:strCache>
            </c:strRef>
          </c:tx>
          <c:spPr>
            <a:solidFill>
              <a:srgbClr val="993366"/>
            </a:solidFill>
            <a:ln w="12700">
              <a:solidFill>
                <a:srgbClr val="000000"/>
              </a:solidFill>
              <a:prstDash val="solid"/>
            </a:ln>
          </c:spPr>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Val val="1"/>
          </c:dLbls>
          <c:cat>
            <c:strRef>
              <c:f>[2]田川!$B$3:$H$3</c:f>
              <c:strCache>
                <c:ptCount val="7"/>
                <c:pt idx="0">
                  <c:v>2010年</c:v>
                </c:pt>
                <c:pt idx="1">
                  <c:v>2015年</c:v>
                </c:pt>
                <c:pt idx="2">
                  <c:v>2020年</c:v>
                </c:pt>
                <c:pt idx="3">
                  <c:v>2025年</c:v>
                </c:pt>
                <c:pt idx="4">
                  <c:v>2030年</c:v>
                </c:pt>
                <c:pt idx="5">
                  <c:v>2035年</c:v>
                </c:pt>
                <c:pt idx="6">
                  <c:v>2040年</c:v>
                </c:pt>
              </c:strCache>
            </c:strRef>
          </c:cat>
          <c:val>
            <c:numRef>
              <c:f>[2]田川!$B$25:$H$25</c:f>
              <c:numCache>
                <c:formatCode>General</c:formatCode>
                <c:ptCount val="7"/>
                <c:pt idx="0">
                  <c:v>78249</c:v>
                </c:pt>
                <c:pt idx="1">
                  <c:v>69717</c:v>
                </c:pt>
                <c:pt idx="2">
                  <c:v>63069</c:v>
                </c:pt>
                <c:pt idx="3">
                  <c:v>59066</c:v>
                </c:pt>
                <c:pt idx="4">
                  <c:v>56465</c:v>
                </c:pt>
                <c:pt idx="5">
                  <c:v>53235</c:v>
                </c:pt>
                <c:pt idx="6">
                  <c:v>48900</c:v>
                </c:pt>
              </c:numCache>
            </c:numRef>
          </c:val>
        </c:ser>
        <c:ser>
          <c:idx val="2"/>
          <c:order val="2"/>
          <c:tx>
            <c:strRef>
              <c:f>[2]田川!$A$26</c:f>
              <c:strCache>
                <c:ptCount val="1"/>
                <c:pt idx="0">
                  <c:v>（再掲）65歳以上</c:v>
                </c:pt>
              </c:strCache>
            </c:strRef>
          </c:tx>
          <c:spPr>
            <a:solidFill>
              <a:srgbClr val="FFFFCC"/>
            </a:solidFill>
            <a:ln w="12700">
              <a:solidFill>
                <a:srgbClr val="000000"/>
              </a:solidFill>
              <a:prstDash val="solid"/>
            </a:ln>
          </c:spPr>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Val val="1"/>
          </c:dLbls>
          <c:cat>
            <c:strRef>
              <c:f>[2]田川!$B$3:$H$3</c:f>
              <c:strCache>
                <c:ptCount val="7"/>
                <c:pt idx="0">
                  <c:v>2010年</c:v>
                </c:pt>
                <c:pt idx="1">
                  <c:v>2015年</c:v>
                </c:pt>
                <c:pt idx="2">
                  <c:v>2020年</c:v>
                </c:pt>
                <c:pt idx="3">
                  <c:v>2025年</c:v>
                </c:pt>
                <c:pt idx="4">
                  <c:v>2030年</c:v>
                </c:pt>
                <c:pt idx="5">
                  <c:v>2035年</c:v>
                </c:pt>
                <c:pt idx="6">
                  <c:v>2040年</c:v>
                </c:pt>
              </c:strCache>
            </c:strRef>
          </c:cat>
          <c:val>
            <c:numRef>
              <c:f>[2]田川!$B$26:$H$26</c:f>
              <c:numCache>
                <c:formatCode>General</c:formatCode>
                <c:ptCount val="7"/>
                <c:pt idx="0">
                  <c:v>39086</c:v>
                </c:pt>
                <c:pt idx="1">
                  <c:v>42103</c:v>
                </c:pt>
                <c:pt idx="2">
                  <c:v>43543</c:v>
                </c:pt>
                <c:pt idx="3">
                  <c:v>42076</c:v>
                </c:pt>
                <c:pt idx="4">
                  <c:v>38957</c:v>
                </c:pt>
                <c:pt idx="5">
                  <c:v>36138</c:v>
                </c:pt>
                <c:pt idx="6">
                  <c:v>34373</c:v>
                </c:pt>
              </c:numCache>
            </c:numRef>
          </c:val>
        </c:ser>
        <c:dLbls>
          <c:showVal val="1"/>
        </c:dLbls>
        <c:overlap val="100"/>
        <c:axId val="90808320"/>
        <c:axId val="90809856"/>
      </c:barChart>
      <c:catAx>
        <c:axId val="90808320"/>
        <c:scaling>
          <c:orientation val="minMax"/>
        </c:scaling>
        <c:axPos val="b"/>
        <c:numFmt formatCode="General" sourceLinked="1"/>
        <c:majorTickMark val="in"/>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90809856"/>
        <c:crosses val="autoZero"/>
        <c:auto val="1"/>
        <c:lblAlgn val="ctr"/>
        <c:lblOffset val="100"/>
        <c:tickLblSkip val="1"/>
        <c:tickMarkSkip val="1"/>
      </c:catAx>
      <c:valAx>
        <c:axId val="90809856"/>
        <c:scaling>
          <c:orientation val="minMax"/>
        </c:scaling>
        <c:axPos val="l"/>
        <c:majorGridlines>
          <c:spPr>
            <a:ln w="3175">
              <a:solidFill>
                <a:srgbClr val="000000"/>
              </a:solidFill>
              <a:prstDash val="solid"/>
            </a:ln>
          </c:spPr>
        </c:majorGridlines>
        <c:numFmt formatCode="General" sourceLinked="1"/>
        <c:majorTickMark val="in"/>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90808320"/>
        <c:crosses val="autoZero"/>
        <c:crossBetween val="between"/>
      </c:valAx>
      <c:spPr>
        <a:solidFill>
          <a:srgbClr val="C0C0C0"/>
        </a:solidFill>
        <a:ln w="12700">
          <a:solidFill>
            <a:srgbClr val="808080"/>
          </a:solidFill>
          <a:prstDash val="solid"/>
        </a:ln>
      </c:spPr>
    </c:plotArea>
    <c:legend>
      <c:legendPos val="r"/>
      <c:layout>
        <c:manualLayout>
          <c:xMode val="edge"/>
          <c:yMode val="edge"/>
          <c:wMode val="edge"/>
          <c:hMode val="edge"/>
          <c:x val="0.83622573886507123"/>
          <c:y val="0.43736897537489339"/>
          <c:w val="0.99023875404945305"/>
          <c:h val="0.60297462817147851"/>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2" r="0.750000000000002" t="1" header="0.51200000000000001" footer="0.512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125" b="0" i="0" u="none" strike="noStrike" baseline="0">
                <a:solidFill>
                  <a:srgbClr val="000000"/>
                </a:solidFill>
                <a:latin typeface="ＭＳ Ｐゴシック"/>
                <a:ea typeface="ＭＳ Ｐゴシック"/>
                <a:cs typeface="ＭＳ Ｐゴシック"/>
              </a:defRPr>
            </a:pPr>
            <a:r>
              <a:rPr lang="ja-JP" altLang="en-US"/>
              <a:t>将来人口推計　北九州</a:t>
            </a:r>
          </a:p>
        </c:rich>
      </c:tx>
      <c:layout>
        <c:manualLayout>
          <c:xMode val="edge"/>
          <c:yMode val="edge"/>
          <c:x val="0.41796008997225187"/>
          <c:y val="3.3802931891578077E-2"/>
        </c:manualLayout>
      </c:layout>
      <c:spPr>
        <a:noFill/>
        <a:ln w="25400">
          <a:noFill/>
        </a:ln>
      </c:spPr>
    </c:title>
    <c:plotArea>
      <c:layout>
        <c:manualLayout>
          <c:layoutTarget val="inner"/>
          <c:xMode val="edge"/>
          <c:yMode val="edge"/>
          <c:x val="0.10532150776053249"/>
          <c:y val="0.17464812754198891"/>
          <c:w val="0.72838137472283759"/>
          <c:h val="0.69577560488502177"/>
        </c:manualLayout>
      </c:layout>
      <c:barChart>
        <c:barDir val="col"/>
        <c:grouping val="stacked"/>
        <c:ser>
          <c:idx val="0"/>
          <c:order val="0"/>
          <c:tx>
            <c:strRef>
              <c:f>[2]北九州!$A$24</c:f>
              <c:strCache>
                <c:ptCount val="1"/>
                <c:pt idx="0">
                  <c:v>（再掲）0～14歳</c:v>
                </c:pt>
              </c:strCache>
            </c:strRef>
          </c:tx>
          <c:spPr>
            <a:solidFill>
              <a:srgbClr val="9999FF"/>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[2]北九州!$B$3:$H$3</c:f>
              <c:strCache>
                <c:ptCount val="7"/>
                <c:pt idx="0">
                  <c:v>2010年</c:v>
                </c:pt>
                <c:pt idx="1">
                  <c:v>2015年</c:v>
                </c:pt>
                <c:pt idx="2">
                  <c:v>2020年</c:v>
                </c:pt>
                <c:pt idx="3">
                  <c:v>2025年</c:v>
                </c:pt>
                <c:pt idx="4">
                  <c:v>2030年</c:v>
                </c:pt>
                <c:pt idx="5">
                  <c:v>2035年</c:v>
                </c:pt>
                <c:pt idx="6">
                  <c:v>2040年</c:v>
                </c:pt>
              </c:strCache>
            </c:strRef>
          </c:cat>
          <c:val>
            <c:numRef>
              <c:f>[2]北九州!$B$24:$H$24</c:f>
              <c:numCache>
                <c:formatCode>General</c:formatCode>
                <c:ptCount val="7"/>
                <c:pt idx="0">
                  <c:v>144283</c:v>
                </c:pt>
                <c:pt idx="1">
                  <c:v>135823</c:v>
                </c:pt>
                <c:pt idx="2">
                  <c:v>124949</c:v>
                </c:pt>
                <c:pt idx="3">
                  <c:v>112590</c:v>
                </c:pt>
                <c:pt idx="4">
                  <c:v>101843</c:v>
                </c:pt>
                <c:pt idx="5">
                  <c:v>95024</c:v>
                </c:pt>
                <c:pt idx="6">
                  <c:v>89897</c:v>
                </c:pt>
              </c:numCache>
            </c:numRef>
          </c:val>
        </c:ser>
        <c:ser>
          <c:idx val="1"/>
          <c:order val="1"/>
          <c:tx>
            <c:strRef>
              <c:f>[2]北九州!$A$25</c:f>
              <c:strCache>
                <c:ptCount val="1"/>
                <c:pt idx="0">
                  <c:v>（再掲）15～64歳</c:v>
                </c:pt>
              </c:strCache>
            </c:strRef>
          </c:tx>
          <c:spPr>
            <a:solidFill>
              <a:srgbClr val="993366"/>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[2]北九州!$B$3:$H$3</c:f>
              <c:strCache>
                <c:ptCount val="7"/>
                <c:pt idx="0">
                  <c:v>2010年</c:v>
                </c:pt>
                <c:pt idx="1">
                  <c:v>2015年</c:v>
                </c:pt>
                <c:pt idx="2">
                  <c:v>2020年</c:v>
                </c:pt>
                <c:pt idx="3">
                  <c:v>2025年</c:v>
                </c:pt>
                <c:pt idx="4">
                  <c:v>2030年</c:v>
                </c:pt>
                <c:pt idx="5">
                  <c:v>2035年</c:v>
                </c:pt>
                <c:pt idx="6">
                  <c:v>2040年</c:v>
                </c:pt>
              </c:strCache>
            </c:strRef>
          </c:cat>
          <c:val>
            <c:numRef>
              <c:f>[2]北九州!$B$25:$H$25</c:f>
              <c:numCache>
                <c:formatCode>General</c:formatCode>
                <c:ptCount val="7"/>
                <c:pt idx="0">
                  <c:v>688721</c:v>
                </c:pt>
                <c:pt idx="1">
                  <c:v>632899</c:v>
                </c:pt>
                <c:pt idx="2">
                  <c:v>593633</c:v>
                </c:pt>
                <c:pt idx="3">
                  <c:v>567844</c:v>
                </c:pt>
                <c:pt idx="4">
                  <c:v>541740</c:v>
                </c:pt>
                <c:pt idx="5">
                  <c:v>507599</c:v>
                </c:pt>
                <c:pt idx="6">
                  <c:v>462903</c:v>
                </c:pt>
              </c:numCache>
            </c:numRef>
          </c:val>
        </c:ser>
        <c:ser>
          <c:idx val="2"/>
          <c:order val="2"/>
          <c:tx>
            <c:strRef>
              <c:f>[2]北九州!$A$26</c:f>
              <c:strCache>
                <c:ptCount val="1"/>
                <c:pt idx="0">
                  <c:v>（再掲）65歳以上</c:v>
                </c:pt>
              </c:strCache>
            </c:strRef>
          </c:tx>
          <c:spPr>
            <a:solidFill>
              <a:srgbClr val="FFFFCC"/>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[2]北九州!$B$3:$H$3</c:f>
              <c:strCache>
                <c:ptCount val="7"/>
                <c:pt idx="0">
                  <c:v>2010年</c:v>
                </c:pt>
                <c:pt idx="1">
                  <c:v>2015年</c:v>
                </c:pt>
                <c:pt idx="2">
                  <c:v>2020年</c:v>
                </c:pt>
                <c:pt idx="3">
                  <c:v>2025年</c:v>
                </c:pt>
                <c:pt idx="4">
                  <c:v>2030年</c:v>
                </c:pt>
                <c:pt idx="5">
                  <c:v>2035年</c:v>
                </c:pt>
                <c:pt idx="6">
                  <c:v>2040年</c:v>
                </c:pt>
              </c:strCache>
            </c:strRef>
          </c:cat>
          <c:val>
            <c:numRef>
              <c:f>[2]北九州!$B$26:$H$26</c:f>
              <c:numCache>
                <c:formatCode>General</c:formatCode>
                <c:ptCount val="7"/>
                <c:pt idx="0">
                  <c:v>284719</c:v>
                </c:pt>
                <c:pt idx="1">
                  <c:v>329087</c:v>
                </c:pt>
                <c:pt idx="2">
                  <c:v>348174</c:v>
                </c:pt>
                <c:pt idx="3">
                  <c:v>347240</c:v>
                </c:pt>
                <c:pt idx="4">
                  <c:v>340279</c:v>
                </c:pt>
                <c:pt idx="5">
                  <c:v>334256</c:v>
                </c:pt>
                <c:pt idx="6">
                  <c:v>335100</c:v>
                </c:pt>
              </c:numCache>
            </c:numRef>
          </c:val>
        </c:ser>
        <c:dLbls>
          <c:showVal val="1"/>
        </c:dLbls>
        <c:overlap val="100"/>
        <c:axId val="90836992"/>
        <c:axId val="90838528"/>
      </c:barChart>
      <c:catAx>
        <c:axId val="90836992"/>
        <c:scaling>
          <c:orientation val="minMax"/>
        </c:scaling>
        <c:axPos val="b"/>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90838528"/>
        <c:crosses val="autoZero"/>
        <c:auto val="1"/>
        <c:lblAlgn val="ctr"/>
        <c:lblOffset val="100"/>
        <c:tickLblSkip val="1"/>
        <c:tickMarkSkip val="1"/>
      </c:catAx>
      <c:valAx>
        <c:axId val="90838528"/>
        <c:scaling>
          <c:orientation val="minMax"/>
        </c:scaling>
        <c:axPos val="l"/>
        <c:majorGridlines>
          <c:spPr>
            <a:ln w="3175">
              <a:solidFill>
                <a:srgbClr val="000000"/>
              </a:solidFill>
              <a:prstDash val="solid"/>
            </a:ln>
          </c:spPr>
        </c:majorGridlines>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90836992"/>
        <c:crosses val="autoZero"/>
        <c:crossBetween val="between"/>
      </c:valAx>
      <c:spPr>
        <a:solidFill>
          <a:srgbClr val="C0C0C0"/>
        </a:solidFill>
        <a:ln w="12700">
          <a:solidFill>
            <a:srgbClr val="808080"/>
          </a:solidFill>
          <a:prstDash val="solid"/>
        </a:ln>
      </c:spPr>
    </c:plotArea>
    <c:legend>
      <c:legendPos val="r"/>
      <c:layout>
        <c:manualLayout>
          <c:xMode val="edge"/>
          <c:yMode val="edge"/>
          <c:wMode val="edge"/>
          <c:hMode val="edge"/>
          <c:x val="0.84589797562433411"/>
          <c:y val="0.43662022085948937"/>
          <c:w val="0.99113083224332932"/>
          <c:h val="0.60845156452217675"/>
        </c:manualLayout>
      </c:layout>
      <c:spPr>
        <a:solidFill>
          <a:srgbClr val="FFFFFF"/>
        </a:solidFill>
        <a:ln w="3175">
          <a:solidFill>
            <a:srgbClr val="000000"/>
          </a:solidFill>
          <a:prstDash val="solid"/>
        </a:ln>
      </c:spPr>
      <c:txPr>
        <a:bodyPr/>
        <a:lstStyle/>
        <a:p>
          <a:pPr>
            <a:defRPr sz="10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3175">
      <a:solidFill>
        <a:srgbClr val="000000"/>
      </a:solidFill>
      <a:prstDash val="solid"/>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2" r="0.750000000000002"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125" b="0" i="0" u="none" strike="noStrike" baseline="0">
                <a:solidFill>
                  <a:srgbClr val="000000"/>
                </a:solidFill>
                <a:latin typeface="ＭＳ Ｐゴシック"/>
                <a:ea typeface="ＭＳ Ｐゴシック"/>
                <a:cs typeface="ＭＳ Ｐゴシック"/>
              </a:defRPr>
            </a:pPr>
            <a:r>
              <a:rPr lang="ja-JP" altLang="en-US"/>
              <a:t>将来人口推計　京筑</a:t>
            </a:r>
          </a:p>
        </c:rich>
      </c:tx>
      <c:layout>
        <c:manualLayout>
          <c:xMode val="edge"/>
          <c:yMode val="edge"/>
          <c:x val="0.42420817642359926"/>
          <c:y val="3.3802931891578077E-2"/>
        </c:manualLayout>
      </c:layout>
      <c:spPr>
        <a:noFill/>
        <a:ln w="25400">
          <a:noFill/>
        </a:ln>
      </c:spPr>
    </c:title>
    <c:plotArea>
      <c:layout>
        <c:manualLayout>
          <c:layoutTarget val="inner"/>
          <c:xMode val="edge"/>
          <c:yMode val="edge"/>
          <c:x val="9.8416289592760178E-2"/>
          <c:y val="0.17464812754198891"/>
          <c:w val="0.73190045248869251"/>
          <c:h val="0.69577560488502177"/>
        </c:manualLayout>
      </c:layout>
      <c:barChart>
        <c:barDir val="col"/>
        <c:grouping val="stacked"/>
        <c:ser>
          <c:idx val="0"/>
          <c:order val="0"/>
          <c:tx>
            <c:strRef>
              <c:f>[2]京筑!$A$24</c:f>
              <c:strCache>
                <c:ptCount val="1"/>
                <c:pt idx="0">
                  <c:v>（再掲）0～14歳</c:v>
                </c:pt>
              </c:strCache>
            </c:strRef>
          </c:tx>
          <c:spPr>
            <a:solidFill>
              <a:srgbClr val="9999FF"/>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[2]京筑!$B$3:$H$3</c:f>
              <c:strCache>
                <c:ptCount val="7"/>
                <c:pt idx="0">
                  <c:v>2010年</c:v>
                </c:pt>
                <c:pt idx="1">
                  <c:v>2015年</c:v>
                </c:pt>
                <c:pt idx="2">
                  <c:v>2020年</c:v>
                </c:pt>
                <c:pt idx="3">
                  <c:v>2025年</c:v>
                </c:pt>
                <c:pt idx="4">
                  <c:v>2030年</c:v>
                </c:pt>
                <c:pt idx="5">
                  <c:v>2035年</c:v>
                </c:pt>
                <c:pt idx="6">
                  <c:v>2040年</c:v>
                </c:pt>
              </c:strCache>
            </c:strRef>
          </c:cat>
          <c:val>
            <c:numRef>
              <c:f>[2]京筑!$B$24:$H$24</c:f>
              <c:numCache>
                <c:formatCode>General</c:formatCode>
                <c:ptCount val="7"/>
                <c:pt idx="0">
                  <c:v>25270</c:v>
                </c:pt>
                <c:pt idx="1">
                  <c:v>23513</c:v>
                </c:pt>
                <c:pt idx="2">
                  <c:v>21268</c:v>
                </c:pt>
                <c:pt idx="3">
                  <c:v>19123</c:v>
                </c:pt>
                <c:pt idx="4">
                  <c:v>17329</c:v>
                </c:pt>
                <c:pt idx="5">
                  <c:v>16115</c:v>
                </c:pt>
                <c:pt idx="6">
                  <c:v>15196</c:v>
                </c:pt>
              </c:numCache>
            </c:numRef>
          </c:val>
        </c:ser>
        <c:ser>
          <c:idx val="1"/>
          <c:order val="1"/>
          <c:tx>
            <c:strRef>
              <c:f>[2]京筑!$A$25</c:f>
              <c:strCache>
                <c:ptCount val="1"/>
                <c:pt idx="0">
                  <c:v>（再掲）15～64歳</c:v>
                </c:pt>
              </c:strCache>
            </c:strRef>
          </c:tx>
          <c:spPr>
            <a:solidFill>
              <a:srgbClr val="993366"/>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[2]京筑!$B$3:$H$3</c:f>
              <c:strCache>
                <c:ptCount val="7"/>
                <c:pt idx="0">
                  <c:v>2010年</c:v>
                </c:pt>
                <c:pt idx="1">
                  <c:v>2015年</c:v>
                </c:pt>
                <c:pt idx="2">
                  <c:v>2020年</c:v>
                </c:pt>
                <c:pt idx="3">
                  <c:v>2025年</c:v>
                </c:pt>
                <c:pt idx="4">
                  <c:v>2030年</c:v>
                </c:pt>
                <c:pt idx="5">
                  <c:v>2035年</c:v>
                </c:pt>
                <c:pt idx="6">
                  <c:v>2040年</c:v>
                </c:pt>
              </c:strCache>
            </c:strRef>
          </c:cat>
          <c:val>
            <c:numRef>
              <c:f>[2]京筑!$B$25:$H$25</c:f>
              <c:numCache>
                <c:formatCode>General</c:formatCode>
                <c:ptCount val="7"/>
                <c:pt idx="0">
                  <c:v>114456</c:v>
                </c:pt>
                <c:pt idx="1">
                  <c:v>105869</c:v>
                </c:pt>
                <c:pt idx="2">
                  <c:v>98495</c:v>
                </c:pt>
                <c:pt idx="3">
                  <c:v>93246</c:v>
                </c:pt>
                <c:pt idx="4">
                  <c:v>88681</c:v>
                </c:pt>
                <c:pt idx="5">
                  <c:v>83077</c:v>
                </c:pt>
                <c:pt idx="6">
                  <c:v>75460</c:v>
                </c:pt>
              </c:numCache>
            </c:numRef>
          </c:val>
        </c:ser>
        <c:ser>
          <c:idx val="2"/>
          <c:order val="2"/>
          <c:tx>
            <c:strRef>
              <c:f>[2]京筑!$A$26</c:f>
              <c:strCache>
                <c:ptCount val="1"/>
                <c:pt idx="0">
                  <c:v>（再掲）65歳以上</c:v>
                </c:pt>
              </c:strCache>
            </c:strRef>
          </c:tx>
          <c:spPr>
            <a:solidFill>
              <a:srgbClr val="FFFFCC"/>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[2]京筑!$B$3:$H$3</c:f>
              <c:strCache>
                <c:ptCount val="7"/>
                <c:pt idx="0">
                  <c:v>2010年</c:v>
                </c:pt>
                <c:pt idx="1">
                  <c:v>2015年</c:v>
                </c:pt>
                <c:pt idx="2">
                  <c:v>2020年</c:v>
                </c:pt>
                <c:pt idx="3">
                  <c:v>2025年</c:v>
                </c:pt>
                <c:pt idx="4">
                  <c:v>2030年</c:v>
                </c:pt>
                <c:pt idx="5">
                  <c:v>2035年</c:v>
                </c:pt>
                <c:pt idx="6">
                  <c:v>2040年</c:v>
                </c:pt>
              </c:strCache>
            </c:strRef>
          </c:cat>
          <c:val>
            <c:numRef>
              <c:f>[2]京筑!$B$26:$H$26</c:f>
              <c:numCache>
                <c:formatCode>General</c:formatCode>
                <c:ptCount val="7"/>
                <c:pt idx="0">
                  <c:v>49538</c:v>
                </c:pt>
                <c:pt idx="1">
                  <c:v>55488</c:v>
                </c:pt>
                <c:pt idx="2">
                  <c:v>58304</c:v>
                </c:pt>
                <c:pt idx="3">
                  <c:v>57923</c:v>
                </c:pt>
                <c:pt idx="4">
                  <c:v>55985</c:v>
                </c:pt>
                <c:pt idx="5">
                  <c:v>54084</c:v>
                </c:pt>
                <c:pt idx="6">
                  <c:v>53720</c:v>
                </c:pt>
              </c:numCache>
            </c:numRef>
          </c:val>
        </c:ser>
        <c:dLbls>
          <c:showVal val="1"/>
        </c:dLbls>
        <c:overlap val="100"/>
        <c:axId val="90923008"/>
        <c:axId val="90924544"/>
      </c:barChart>
      <c:catAx>
        <c:axId val="90923008"/>
        <c:scaling>
          <c:orientation val="minMax"/>
        </c:scaling>
        <c:axPos val="b"/>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90924544"/>
        <c:crosses val="autoZero"/>
        <c:auto val="1"/>
        <c:lblAlgn val="ctr"/>
        <c:lblOffset val="100"/>
        <c:tickLblSkip val="1"/>
        <c:tickMarkSkip val="1"/>
      </c:catAx>
      <c:valAx>
        <c:axId val="90924544"/>
        <c:scaling>
          <c:orientation val="minMax"/>
        </c:scaling>
        <c:axPos val="l"/>
        <c:majorGridlines>
          <c:spPr>
            <a:ln w="3175">
              <a:solidFill>
                <a:srgbClr val="000000"/>
              </a:solidFill>
              <a:prstDash val="solid"/>
            </a:ln>
          </c:spPr>
        </c:majorGridlines>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90923008"/>
        <c:crosses val="autoZero"/>
        <c:crossBetween val="between"/>
      </c:valAx>
      <c:spPr>
        <a:solidFill>
          <a:srgbClr val="C0C0C0"/>
        </a:solidFill>
        <a:ln w="12700">
          <a:solidFill>
            <a:srgbClr val="808080"/>
          </a:solidFill>
          <a:prstDash val="solid"/>
        </a:ln>
      </c:spPr>
    </c:plotArea>
    <c:legend>
      <c:legendPos val="r"/>
      <c:layout>
        <c:manualLayout>
          <c:xMode val="edge"/>
          <c:yMode val="edge"/>
          <c:wMode val="edge"/>
          <c:hMode val="edge"/>
          <c:x val="0.84276018486819582"/>
          <c:y val="0.43662022085948937"/>
          <c:w val="0.9909503024078512"/>
          <c:h val="0.60845156452217675"/>
        </c:manualLayout>
      </c:layout>
      <c:spPr>
        <a:solidFill>
          <a:srgbClr val="FFFFFF"/>
        </a:solidFill>
        <a:ln w="3175">
          <a:solidFill>
            <a:srgbClr val="000000"/>
          </a:solidFill>
          <a:prstDash val="solid"/>
        </a:ln>
      </c:spPr>
      <c:txPr>
        <a:bodyPr/>
        <a:lstStyle/>
        <a:p>
          <a:pPr>
            <a:defRPr sz="10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3175">
      <a:solidFill>
        <a:srgbClr val="000000"/>
      </a:solidFill>
      <a:prstDash val="solid"/>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2" r="0.750000000000002"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125" b="0" i="0" u="none" strike="noStrike" baseline="0">
                <a:solidFill>
                  <a:srgbClr val="000000"/>
                </a:solidFill>
                <a:latin typeface="ＭＳ Ｐゴシック"/>
                <a:ea typeface="ＭＳ Ｐゴシック"/>
                <a:cs typeface="ＭＳ Ｐゴシック"/>
              </a:defRPr>
            </a:pPr>
            <a:r>
              <a:rPr lang="ja-JP" altLang="en-US"/>
              <a:t>将来人口推計　宗像</a:t>
            </a:r>
          </a:p>
        </c:rich>
      </c:tx>
      <c:layout>
        <c:manualLayout>
          <c:xMode val="edge"/>
          <c:yMode val="edge"/>
          <c:x val="0.42485916914773525"/>
          <c:y val="3.370772618939874E-2"/>
        </c:manualLayout>
      </c:layout>
      <c:spPr>
        <a:noFill/>
        <a:ln w="25400">
          <a:noFill/>
        </a:ln>
      </c:spPr>
    </c:title>
    <c:plotArea>
      <c:layout>
        <c:manualLayout>
          <c:layoutTarget val="inner"/>
          <c:xMode val="edge"/>
          <c:yMode val="edge"/>
          <c:x val="9.8305193221655665E-2"/>
          <c:y val="0.17415730337078653"/>
          <c:w val="0.73220419778888568"/>
          <c:h val="0.69662921348315177"/>
        </c:manualLayout>
      </c:layout>
      <c:barChart>
        <c:barDir val="col"/>
        <c:grouping val="stacked"/>
        <c:ser>
          <c:idx val="0"/>
          <c:order val="0"/>
          <c:tx>
            <c:strRef>
              <c:f>[2]宗像!$A$24</c:f>
              <c:strCache>
                <c:ptCount val="1"/>
                <c:pt idx="0">
                  <c:v>（再掲）0～14歳</c:v>
                </c:pt>
              </c:strCache>
            </c:strRef>
          </c:tx>
          <c:spPr>
            <a:solidFill>
              <a:srgbClr val="9999FF"/>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[2]宗像!$B$3:$H$3</c:f>
              <c:strCache>
                <c:ptCount val="7"/>
                <c:pt idx="0">
                  <c:v>2010年</c:v>
                </c:pt>
                <c:pt idx="1">
                  <c:v>2015年</c:v>
                </c:pt>
                <c:pt idx="2">
                  <c:v>2020年</c:v>
                </c:pt>
                <c:pt idx="3">
                  <c:v>2025年</c:v>
                </c:pt>
                <c:pt idx="4">
                  <c:v>2030年</c:v>
                </c:pt>
                <c:pt idx="5">
                  <c:v>2035年</c:v>
                </c:pt>
                <c:pt idx="6">
                  <c:v>2040年</c:v>
                </c:pt>
              </c:strCache>
            </c:strRef>
          </c:cat>
          <c:val>
            <c:numRef>
              <c:f>[2]宗像!$B$24:$H$24</c:f>
              <c:numCache>
                <c:formatCode>General</c:formatCode>
                <c:ptCount val="7"/>
                <c:pt idx="0">
                  <c:v>19901</c:v>
                </c:pt>
                <c:pt idx="1">
                  <c:v>19160</c:v>
                </c:pt>
                <c:pt idx="2">
                  <c:v>17923</c:v>
                </c:pt>
                <c:pt idx="3">
                  <c:v>16302</c:v>
                </c:pt>
                <c:pt idx="4">
                  <c:v>15009</c:v>
                </c:pt>
                <c:pt idx="5">
                  <c:v>14156</c:v>
                </c:pt>
                <c:pt idx="6">
                  <c:v>13419</c:v>
                </c:pt>
              </c:numCache>
            </c:numRef>
          </c:val>
        </c:ser>
        <c:ser>
          <c:idx val="1"/>
          <c:order val="1"/>
          <c:tx>
            <c:strRef>
              <c:f>[2]宗像!$A$25</c:f>
              <c:strCache>
                <c:ptCount val="1"/>
                <c:pt idx="0">
                  <c:v>（再掲）15～64歳</c:v>
                </c:pt>
              </c:strCache>
            </c:strRef>
          </c:tx>
          <c:spPr>
            <a:solidFill>
              <a:srgbClr val="993366"/>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[2]宗像!$B$3:$H$3</c:f>
              <c:strCache>
                <c:ptCount val="7"/>
                <c:pt idx="0">
                  <c:v>2010年</c:v>
                </c:pt>
                <c:pt idx="1">
                  <c:v>2015年</c:v>
                </c:pt>
                <c:pt idx="2">
                  <c:v>2020年</c:v>
                </c:pt>
                <c:pt idx="3">
                  <c:v>2025年</c:v>
                </c:pt>
                <c:pt idx="4">
                  <c:v>2030年</c:v>
                </c:pt>
                <c:pt idx="5">
                  <c:v>2035年</c:v>
                </c:pt>
                <c:pt idx="6">
                  <c:v>2040年</c:v>
                </c:pt>
              </c:strCache>
            </c:strRef>
          </c:cat>
          <c:val>
            <c:numRef>
              <c:f>[2]宗像!$B$25:$H$25</c:f>
              <c:numCache>
                <c:formatCode>General</c:formatCode>
                <c:ptCount val="7"/>
                <c:pt idx="0">
                  <c:v>95160</c:v>
                </c:pt>
                <c:pt idx="1">
                  <c:v>88289</c:v>
                </c:pt>
                <c:pt idx="2">
                  <c:v>82837</c:v>
                </c:pt>
                <c:pt idx="3">
                  <c:v>79256</c:v>
                </c:pt>
                <c:pt idx="4">
                  <c:v>76241</c:v>
                </c:pt>
                <c:pt idx="5">
                  <c:v>72689</c:v>
                </c:pt>
                <c:pt idx="6">
                  <c:v>67354</c:v>
                </c:pt>
              </c:numCache>
            </c:numRef>
          </c:val>
        </c:ser>
        <c:ser>
          <c:idx val="2"/>
          <c:order val="2"/>
          <c:tx>
            <c:strRef>
              <c:f>[2]宗像!$A$26</c:f>
              <c:strCache>
                <c:ptCount val="1"/>
                <c:pt idx="0">
                  <c:v>（再掲）65歳以上</c:v>
                </c:pt>
              </c:strCache>
            </c:strRef>
          </c:tx>
          <c:spPr>
            <a:solidFill>
              <a:srgbClr val="FFFFCC"/>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[2]宗像!$B$3:$H$3</c:f>
              <c:strCache>
                <c:ptCount val="7"/>
                <c:pt idx="0">
                  <c:v>2010年</c:v>
                </c:pt>
                <c:pt idx="1">
                  <c:v>2015年</c:v>
                </c:pt>
                <c:pt idx="2">
                  <c:v>2020年</c:v>
                </c:pt>
                <c:pt idx="3">
                  <c:v>2025年</c:v>
                </c:pt>
                <c:pt idx="4">
                  <c:v>2030年</c:v>
                </c:pt>
                <c:pt idx="5">
                  <c:v>2035年</c:v>
                </c:pt>
                <c:pt idx="6">
                  <c:v>2040年</c:v>
                </c:pt>
              </c:strCache>
            </c:strRef>
          </c:cat>
          <c:val>
            <c:numRef>
              <c:f>[2]宗像!$B$26:$H$26</c:f>
              <c:numCache>
                <c:formatCode>General</c:formatCode>
                <c:ptCount val="7"/>
                <c:pt idx="0">
                  <c:v>35871</c:v>
                </c:pt>
                <c:pt idx="1">
                  <c:v>42571</c:v>
                </c:pt>
                <c:pt idx="2">
                  <c:v>46683</c:v>
                </c:pt>
                <c:pt idx="3">
                  <c:v>48294</c:v>
                </c:pt>
                <c:pt idx="4">
                  <c:v>48150</c:v>
                </c:pt>
                <c:pt idx="5">
                  <c:v>47250</c:v>
                </c:pt>
                <c:pt idx="6">
                  <c:v>47366</c:v>
                </c:pt>
              </c:numCache>
            </c:numRef>
          </c:val>
        </c:ser>
        <c:dLbls>
          <c:showVal val="1"/>
        </c:dLbls>
        <c:overlap val="100"/>
        <c:axId val="90988544"/>
        <c:axId val="90990080"/>
      </c:barChart>
      <c:catAx>
        <c:axId val="90988544"/>
        <c:scaling>
          <c:orientation val="minMax"/>
        </c:scaling>
        <c:axPos val="b"/>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90990080"/>
        <c:crosses val="autoZero"/>
        <c:auto val="1"/>
        <c:lblAlgn val="ctr"/>
        <c:lblOffset val="100"/>
        <c:tickLblSkip val="1"/>
        <c:tickMarkSkip val="1"/>
      </c:catAx>
      <c:valAx>
        <c:axId val="90990080"/>
        <c:scaling>
          <c:orientation val="minMax"/>
        </c:scaling>
        <c:axPos val="l"/>
        <c:majorGridlines>
          <c:spPr>
            <a:ln w="3175">
              <a:solidFill>
                <a:srgbClr val="000000"/>
              </a:solidFill>
              <a:prstDash val="solid"/>
            </a:ln>
          </c:spPr>
        </c:majorGridlines>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90988544"/>
        <c:crosses val="autoZero"/>
        <c:crossBetween val="between"/>
      </c:valAx>
      <c:spPr>
        <a:solidFill>
          <a:srgbClr val="C0C0C0"/>
        </a:solidFill>
        <a:ln w="12700">
          <a:solidFill>
            <a:srgbClr val="808080"/>
          </a:solidFill>
          <a:prstDash val="solid"/>
        </a:ln>
      </c:spPr>
    </c:plotArea>
    <c:legend>
      <c:legendPos val="r"/>
      <c:layout>
        <c:manualLayout>
          <c:xMode val="edge"/>
          <c:yMode val="edge"/>
          <c:wMode val="edge"/>
          <c:hMode val="edge"/>
          <c:x val="0.84182043604246115"/>
          <c:y val="0.43678191088182944"/>
          <c:w val="0.99024947179544054"/>
          <c:h val="0.6068968534105651"/>
        </c:manualLayout>
      </c:layout>
      <c:spPr>
        <a:solidFill>
          <a:srgbClr val="FFFFFF"/>
        </a:solidFill>
        <a:ln w="3175">
          <a:solidFill>
            <a:srgbClr val="000000"/>
          </a:solidFill>
          <a:prstDash val="solid"/>
        </a:ln>
      </c:spPr>
      <c:txPr>
        <a:bodyPr/>
        <a:lstStyle/>
        <a:p>
          <a:pPr>
            <a:defRPr sz="10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3175">
      <a:solidFill>
        <a:srgbClr val="000000"/>
      </a:solidFill>
      <a:prstDash val="solid"/>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2" r="0.750000000000002"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125" b="0" i="0" u="none" strike="noStrike" baseline="0">
                <a:solidFill>
                  <a:srgbClr val="000000"/>
                </a:solidFill>
                <a:latin typeface="ＭＳ Ｐゴシック"/>
                <a:ea typeface="ＭＳ Ｐゴシック"/>
                <a:cs typeface="ＭＳ Ｐゴシック"/>
              </a:defRPr>
            </a:pPr>
            <a:r>
              <a:rPr lang="ja-JP" altLang="en-US"/>
              <a:t>将来人口推計　八女・筑後</a:t>
            </a:r>
          </a:p>
        </c:rich>
      </c:tx>
      <c:layout>
        <c:manualLayout>
          <c:xMode val="edge"/>
          <c:yMode val="edge"/>
          <c:x val="0.40271491280509675"/>
          <c:y val="3.3802931891578077E-2"/>
        </c:manualLayout>
      </c:layout>
      <c:spPr>
        <a:noFill/>
        <a:ln w="25400">
          <a:noFill/>
        </a:ln>
      </c:spPr>
    </c:title>
    <c:plotArea>
      <c:layout>
        <c:manualLayout>
          <c:layoutTarget val="inner"/>
          <c:xMode val="edge"/>
          <c:yMode val="edge"/>
          <c:x val="9.8416289592760178E-2"/>
          <c:y val="0.17464812754198891"/>
          <c:w val="0.73190045248869251"/>
          <c:h val="0.69577560488502177"/>
        </c:manualLayout>
      </c:layout>
      <c:barChart>
        <c:barDir val="col"/>
        <c:grouping val="stacked"/>
        <c:ser>
          <c:idx val="0"/>
          <c:order val="0"/>
          <c:tx>
            <c:strRef>
              <c:f>[2]八女･筑後!$A$24</c:f>
              <c:strCache>
                <c:ptCount val="1"/>
                <c:pt idx="0">
                  <c:v>（再掲）0～14歳</c:v>
                </c:pt>
              </c:strCache>
            </c:strRef>
          </c:tx>
          <c:spPr>
            <a:solidFill>
              <a:srgbClr val="9999FF"/>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[2]八女･筑後!$B$3:$H$3</c:f>
              <c:strCache>
                <c:ptCount val="7"/>
                <c:pt idx="0">
                  <c:v>2010年</c:v>
                </c:pt>
                <c:pt idx="1">
                  <c:v>2015年</c:v>
                </c:pt>
                <c:pt idx="2">
                  <c:v>2020年</c:v>
                </c:pt>
                <c:pt idx="3">
                  <c:v>2025年</c:v>
                </c:pt>
                <c:pt idx="4">
                  <c:v>2030年</c:v>
                </c:pt>
                <c:pt idx="5">
                  <c:v>2035年</c:v>
                </c:pt>
                <c:pt idx="6">
                  <c:v>2040年</c:v>
                </c:pt>
              </c:strCache>
            </c:strRef>
          </c:cat>
          <c:val>
            <c:numRef>
              <c:f>[2]八女･筑後!$B$24:$H$24</c:f>
              <c:numCache>
                <c:formatCode>General</c:formatCode>
                <c:ptCount val="7"/>
                <c:pt idx="0">
                  <c:v>18885</c:v>
                </c:pt>
                <c:pt idx="1">
                  <c:v>17221</c:v>
                </c:pt>
                <c:pt idx="2">
                  <c:v>15649</c:v>
                </c:pt>
                <c:pt idx="3">
                  <c:v>14193</c:v>
                </c:pt>
                <c:pt idx="4">
                  <c:v>12988</c:v>
                </c:pt>
                <c:pt idx="5">
                  <c:v>12267</c:v>
                </c:pt>
                <c:pt idx="6">
                  <c:v>11645</c:v>
                </c:pt>
              </c:numCache>
            </c:numRef>
          </c:val>
        </c:ser>
        <c:ser>
          <c:idx val="1"/>
          <c:order val="1"/>
          <c:tx>
            <c:strRef>
              <c:f>[2]八女･筑後!$A$25</c:f>
              <c:strCache>
                <c:ptCount val="1"/>
                <c:pt idx="0">
                  <c:v>（再掲）15～64歳</c:v>
                </c:pt>
              </c:strCache>
            </c:strRef>
          </c:tx>
          <c:spPr>
            <a:solidFill>
              <a:srgbClr val="993366"/>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[2]八女･筑後!$B$3:$H$3</c:f>
              <c:strCache>
                <c:ptCount val="7"/>
                <c:pt idx="0">
                  <c:v>2010年</c:v>
                </c:pt>
                <c:pt idx="1">
                  <c:v>2015年</c:v>
                </c:pt>
                <c:pt idx="2">
                  <c:v>2020年</c:v>
                </c:pt>
                <c:pt idx="3">
                  <c:v>2025年</c:v>
                </c:pt>
                <c:pt idx="4">
                  <c:v>2030年</c:v>
                </c:pt>
                <c:pt idx="5">
                  <c:v>2035年</c:v>
                </c:pt>
                <c:pt idx="6">
                  <c:v>2040年</c:v>
                </c:pt>
              </c:strCache>
            </c:strRef>
          </c:cat>
          <c:val>
            <c:numRef>
              <c:f>[2]八女･筑後!$B$25:$H$25</c:f>
              <c:numCache>
                <c:formatCode>General</c:formatCode>
                <c:ptCount val="7"/>
                <c:pt idx="0">
                  <c:v>82489</c:v>
                </c:pt>
                <c:pt idx="1">
                  <c:v>76466</c:v>
                </c:pt>
                <c:pt idx="2">
                  <c:v>71143</c:v>
                </c:pt>
                <c:pt idx="3">
                  <c:v>66969</c:v>
                </c:pt>
                <c:pt idx="4">
                  <c:v>63540</c:v>
                </c:pt>
                <c:pt idx="5">
                  <c:v>59508</c:v>
                </c:pt>
                <c:pt idx="6">
                  <c:v>55020</c:v>
                </c:pt>
              </c:numCache>
            </c:numRef>
          </c:val>
        </c:ser>
        <c:ser>
          <c:idx val="2"/>
          <c:order val="2"/>
          <c:tx>
            <c:strRef>
              <c:f>[2]八女･筑後!$A$26</c:f>
              <c:strCache>
                <c:ptCount val="1"/>
                <c:pt idx="0">
                  <c:v>（再掲）65歳以上</c:v>
                </c:pt>
              </c:strCache>
            </c:strRef>
          </c:tx>
          <c:spPr>
            <a:solidFill>
              <a:srgbClr val="FFFFCC"/>
            </a:solidFill>
            <a:ln w="12700">
              <a:solidFill>
                <a:srgbClr val="000000"/>
              </a:solidFill>
              <a:prstDash val="solid"/>
            </a:ln>
          </c:spPr>
          <c:dLbls>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showVal val="1"/>
          </c:dLbls>
          <c:cat>
            <c:strRef>
              <c:f>[2]八女･筑後!$B$3:$H$3</c:f>
              <c:strCache>
                <c:ptCount val="7"/>
                <c:pt idx="0">
                  <c:v>2010年</c:v>
                </c:pt>
                <c:pt idx="1">
                  <c:v>2015年</c:v>
                </c:pt>
                <c:pt idx="2">
                  <c:v>2020年</c:v>
                </c:pt>
                <c:pt idx="3">
                  <c:v>2025年</c:v>
                </c:pt>
                <c:pt idx="4">
                  <c:v>2030年</c:v>
                </c:pt>
                <c:pt idx="5">
                  <c:v>2035年</c:v>
                </c:pt>
                <c:pt idx="6">
                  <c:v>2040年</c:v>
                </c:pt>
              </c:strCache>
            </c:strRef>
          </c:cat>
          <c:val>
            <c:numRef>
              <c:f>[2]八女･筑後!$B$26:$H$26</c:f>
              <c:numCache>
                <c:formatCode>General</c:formatCode>
                <c:ptCount val="7"/>
                <c:pt idx="0">
                  <c:v>36448</c:v>
                </c:pt>
                <c:pt idx="1">
                  <c:v>39930</c:v>
                </c:pt>
                <c:pt idx="2">
                  <c:v>42065</c:v>
                </c:pt>
                <c:pt idx="3">
                  <c:v>42435</c:v>
                </c:pt>
                <c:pt idx="4">
                  <c:v>41581</c:v>
                </c:pt>
                <c:pt idx="5">
                  <c:v>40742</c:v>
                </c:pt>
                <c:pt idx="6">
                  <c:v>39987</c:v>
                </c:pt>
              </c:numCache>
            </c:numRef>
          </c:val>
        </c:ser>
        <c:dLbls>
          <c:showVal val="1"/>
        </c:dLbls>
        <c:overlap val="100"/>
        <c:axId val="91111424"/>
        <c:axId val="91112960"/>
      </c:barChart>
      <c:catAx>
        <c:axId val="91111424"/>
        <c:scaling>
          <c:orientation val="minMax"/>
        </c:scaling>
        <c:axPos val="b"/>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91112960"/>
        <c:crosses val="autoZero"/>
        <c:auto val="1"/>
        <c:lblAlgn val="ctr"/>
        <c:lblOffset val="100"/>
        <c:tickLblSkip val="1"/>
        <c:tickMarkSkip val="1"/>
      </c:catAx>
      <c:valAx>
        <c:axId val="91112960"/>
        <c:scaling>
          <c:orientation val="minMax"/>
        </c:scaling>
        <c:axPos val="l"/>
        <c:majorGridlines>
          <c:spPr>
            <a:ln w="3175">
              <a:solidFill>
                <a:srgbClr val="000000"/>
              </a:solidFill>
              <a:prstDash val="solid"/>
            </a:ln>
          </c:spPr>
        </c:majorGridlines>
        <c:numFmt formatCode="General" sourceLinked="1"/>
        <c:majorTickMark val="in"/>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91111424"/>
        <c:crosses val="autoZero"/>
        <c:crossBetween val="between"/>
      </c:valAx>
      <c:spPr>
        <a:solidFill>
          <a:srgbClr val="C0C0C0"/>
        </a:solidFill>
        <a:ln w="12700">
          <a:solidFill>
            <a:srgbClr val="808080"/>
          </a:solidFill>
          <a:prstDash val="solid"/>
        </a:ln>
      </c:spPr>
    </c:plotArea>
    <c:legend>
      <c:legendPos val="r"/>
      <c:layout>
        <c:manualLayout>
          <c:xMode val="edge"/>
          <c:yMode val="edge"/>
          <c:wMode val="edge"/>
          <c:hMode val="edge"/>
          <c:x val="0.84381792975444214"/>
          <c:y val="0.43317972350230416"/>
          <c:w val="0.99240795144641614"/>
          <c:h val="0.60368663594470051"/>
        </c:manualLayout>
      </c:layout>
      <c:spPr>
        <a:solidFill>
          <a:srgbClr val="FFFFFF"/>
        </a:solidFill>
        <a:ln w="3175">
          <a:solidFill>
            <a:srgbClr val="000000"/>
          </a:solidFill>
          <a:prstDash val="solid"/>
        </a:ln>
      </c:spPr>
      <c:txPr>
        <a:bodyPr/>
        <a:lstStyle/>
        <a:p>
          <a:pPr>
            <a:defRPr sz="10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3175">
      <a:solidFill>
        <a:srgbClr val="000000"/>
      </a:solidFill>
      <a:prstDash val="solid"/>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2" r="0.750000000000002" t="1" header="0.51200000000000001" footer="0.512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都道府県別　病院当たり可住面積と人口</a:t>
            </a:r>
          </a:p>
        </c:rich>
      </c:tx>
      <c:layout>
        <c:manualLayout>
          <c:xMode val="edge"/>
          <c:yMode val="edge"/>
          <c:x val="0.2562328687445925"/>
          <c:y val="3.3864523273333225E-2"/>
        </c:manualLayout>
      </c:layout>
      <c:spPr>
        <a:noFill/>
        <a:ln w="25400">
          <a:noFill/>
        </a:ln>
      </c:spPr>
    </c:title>
    <c:plotArea>
      <c:layout>
        <c:manualLayout>
          <c:layoutTarget val="inner"/>
          <c:xMode val="edge"/>
          <c:yMode val="edge"/>
          <c:x val="0.13711925267194044"/>
          <c:y val="0.10243419121456754"/>
          <c:w val="0.76869884073662964"/>
          <c:h val="0.81643092997749356"/>
        </c:manualLayout>
      </c:layout>
      <c:scatterChart>
        <c:scatterStyle val="lineMarker"/>
        <c:ser>
          <c:idx val="0"/>
          <c:order val="0"/>
          <c:spPr>
            <a:ln w="19050">
              <a:noFill/>
            </a:ln>
          </c:spPr>
          <c:marker>
            <c:symbol val="diamond"/>
            <c:size val="5"/>
            <c:spPr>
              <a:solidFill>
                <a:srgbClr val="000080"/>
              </a:solidFill>
              <a:ln>
                <a:solidFill>
                  <a:srgbClr val="000080"/>
                </a:solidFill>
                <a:prstDash val="solid"/>
              </a:ln>
            </c:spPr>
          </c:marker>
          <c:dLbls>
            <c:dLbl>
              <c:idx val="0"/>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全　     国</a:t>
                    </a:r>
                  </a:p>
                </c:rich>
              </c:tx>
              <c:spPr>
                <a:solidFill>
                  <a:srgbClr val="FFFFFF"/>
                </a:solidFill>
                <a:ln w="3175">
                  <a:solidFill>
                    <a:srgbClr val="000000"/>
                  </a:solidFill>
                  <a:prstDash val="solid"/>
                </a:ln>
                <a:effectLst>
                  <a:outerShdw dist="35921" dir="2700000" algn="br">
                    <a:srgbClr val="000000"/>
                  </a:outerShdw>
                </a:effectLst>
              </c:spPr>
              <c:dLblPos val="ctr"/>
            </c:dLbl>
            <c:dLbl>
              <c:idx val="1"/>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北 海 道</a:t>
                    </a:r>
                  </a:p>
                </c:rich>
              </c:tx>
              <c:spPr>
                <a:noFill/>
                <a:ln w="25400">
                  <a:noFill/>
                </a:ln>
              </c:spPr>
            </c:dLbl>
            <c:dLbl>
              <c:idx val="2"/>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青 森 県</a:t>
                    </a:r>
                  </a:p>
                </c:rich>
              </c:tx>
              <c:spPr>
                <a:noFill/>
                <a:ln w="25400">
                  <a:noFill/>
                </a:ln>
              </c:spPr>
            </c:dLbl>
            <c:dLbl>
              <c:idx val="3"/>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岩 手 県</a:t>
                    </a:r>
                  </a:p>
                </c:rich>
              </c:tx>
              <c:spPr>
                <a:noFill/>
                <a:ln w="25400">
                  <a:noFill/>
                </a:ln>
              </c:spPr>
            </c:dLbl>
            <c:dLbl>
              <c:idx val="4"/>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宮 城 県</a:t>
                    </a:r>
                  </a:p>
                </c:rich>
              </c:tx>
              <c:spPr>
                <a:noFill/>
                <a:ln w="25400">
                  <a:noFill/>
                </a:ln>
              </c:spPr>
            </c:dLbl>
            <c:dLbl>
              <c:idx val="5"/>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秋 田 県</a:t>
                    </a:r>
                  </a:p>
                </c:rich>
              </c:tx>
              <c:spPr>
                <a:noFill/>
                <a:ln w="25400">
                  <a:noFill/>
                </a:ln>
              </c:spPr>
            </c:dLbl>
            <c:dLbl>
              <c:idx val="6"/>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山 形 県</a:t>
                    </a:r>
                  </a:p>
                </c:rich>
              </c:tx>
              <c:spPr>
                <a:noFill/>
                <a:ln w="25400">
                  <a:noFill/>
                </a:ln>
              </c:spPr>
            </c:dLbl>
            <c:dLbl>
              <c:idx val="7"/>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福 島 県</a:t>
                    </a:r>
                  </a:p>
                </c:rich>
              </c:tx>
              <c:spPr>
                <a:noFill/>
                <a:ln w="25400">
                  <a:noFill/>
                </a:ln>
              </c:spPr>
            </c:dLbl>
            <c:dLbl>
              <c:idx val="8"/>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茨 城 県</a:t>
                    </a:r>
                  </a:p>
                </c:rich>
              </c:tx>
              <c:spPr>
                <a:noFill/>
                <a:ln w="25400">
                  <a:noFill/>
                </a:ln>
              </c:spPr>
            </c:dLbl>
            <c:dLbl>
              <c:idx val="9"/>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栃 木 県</a:t>
                    </a:r>
                  </a:p>
                </c:rich>
              </c:tx>
              <c:spPr>
                <a:noFill/>
                <a:ln w="25400">
                  <a:noFill/>
                </a:ln>
              </c:spPr>
            </c:dLbl>
            <c:dLbl>
              <c:idx val="10"/>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群 馬 県</a:t>
                    </a:r>
                  </a:p>
                </c:rich>
              </c:tx>
              <c:spPr>
                <a:noFill/>
                <a:ln w="25400">
                  <a:noFill/>
                </a:ln>
              </c:spPr>
            </c:dLbl>
            <c:dLbl>
              <c:idx val="11"/>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埼 玉 県</a:t>
                    </a:r>
                  </a:p>
                </c:rich>
              </c:tx>
              <c:spPr>
                <a:noFill/>
                <a:ln w="25400">
                  <a:noFill/>
                </a:ln>
              </c:spPr>
            </c:dLbl>
            <c:dLbl>
              <c:idx val="12"/>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千 葉 県</a:t>
                    </a:r>
                  </a:p>
                </c:rich>
              </c:tx>
              <c:spPr>
                <a:noFill/>
                <a:ln w="25400">
                  <a:noFill/>
                </a:ln>
              </c:spPr>
            </c:dLbl>
            <c:dLbl>
              <c:idx val="13"/>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東 京 都</a:t>
                    </a:r>
                  </a:p>
                </c:rich>
              </c:tx>
              <c:spPr>
                <a:noFill/>
                <a:ln w="25400">
                  <a:noFill/>
                </a:ln>
              </c:spPr>
            </c:dLbl>
            <c:dLbl>
              <c:idx val="14"/>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神奈川県</a:t>
                    </a:r>
                  </a:p>
                </c:rich>
              </c:tx>
              <c:spPr>
                <a:noFill/>
                <a:ln w="25400">
                  <a:noFill/>
                </a:ln>
              </c:spPr>
            </c:dLbl>
            <c:dLbl>
              <c:idx val="15"/>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新 潟 県</a:t>
                    </a:r>
                  </a:p>
                </c:rich>
              </c:tx>
              <c:spPr>
                <a:noFill/>
                <a:ln w="25400">
                  <a:noFill/>
                </a:ln>
              </c:spPr>
            </c:dLbl>
            <c:dLbl>
              <c:idx val="16"/>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富 山 県</a:t>
                    </a:r>
                  </a:p>
                </c:rich>
              </c:tx>
              <c:spPr>
                <a:noFill/>
                <a:ln w="25400">
                  <a:noFill/>
                </a:ln>
              </c:spPr>
            </c:dLbl>
            <c:dLbl>
              <c:idx val="17"/>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石 川 県</a:t>
                    </a:r>
                  </a:p>
                </c:rich>
              </c:tx>
              <c:spPr>
                <a:noFill/>
                <a:ln w="25400">
                  <a:noFill/>
                </a:ln>
              </c:spPr>
            </c:dLbl>
            <c:dLbl>
              <c:idx val="18"/>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福 井 県</a:t>
                    </a:r>
                  </a:p>
                </c:rich>
              </c:tx>
              <c:spPr>
                <a:noFill/>
                <a:ln w="25400">
                  <a:noFill/>
                </a:ln>
              </c:spPr>
            </c:dLbl>
            <c:dLbl>
              <c:idx val="19"/>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山 梨 県</a:t>
                    </a:r>
                  </a:p>
                </c:rich>
              </c:tx>
              <c:spPr>
                <a:noFill/>
                <a:ln w="25400">
                  <a:noFill/>
                </a:ln>
              </c:spPr>
            </c:dLbl>
            <c:dLbl>
              <c:idx val="20"/>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長 野 県</a:t>
                    </a:r>
                  </a:p>
                </c:rich>
              </c:tx>
              <c:spPr>
                <a:noFill/>
                <a:ln w="25400">
                  <a:noFill/>
                </a:ln>
              </c:spPr>
            </c:dLbl>
            <c:dLbl>
              <c:idx val="21"/>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岐 阜 県</a:t>
                    </a:r>
                  </a:p>
                </c:rich>
              </c:tx>
              <c:spPr>
                <a:noFill/>
                <a:ln w="25400">
                  <a:noFill/>
                </a:ln>
              </c:spPr>
            </c:dLbl>
            <c:dLbl>
              <c:idx val="22"/>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静 岡 県</a:t>
                    </a:r>
                  </a:p>
                </c:rich>
              </c:tx>
              <c:spPr>
                <a:noFill/>
                <a:ln w="25400">
                  <a:noFill/>
                </a:ln>
              </c:spPr>
            </c:dLbl>
            <c:dLbl>
              <c:idx val="23"/>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愛 知 県</a:t>
                    </a:r>
                  </a:p>
                </c:rich>
              </c:tx>
              <c:spPr>
                <a:noFill/>
                <a:ln w="25400">
                  <a:noFill/>
                </a:ln>
              </c:spPr>
            </c:dLbl>
            <c:dLbl>
              <c:idx val="24"/>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三 重 県</a:t>
                    </a:r>
                  </a:p>
                </c:rich>
              </c:tx>
              <c:spPr>
                <a:noFill/>
                <a:ln w="25400">
                  <a:noFill/>
                </a:ln>
              </c:spPr>
            </c:dLbl>
            <c:dLbl>
              <c:idx val="25"/>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滋 賀 県</a:t>
                    </a:r>
                  </a:p>
                </c:rich>
              </c:tx>
              <c:spPr>
                <a:noFill/>
                <a:ln w="25400">
                  <a:noFill/>
                </a:ln>
              </c:spPr>
            </c:dLbl>
            <c:dLbl>
              <c:idx val="26"/>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京 都 府</a:t>
                    </a:r>
                  </a:p>
                </c:rich>
              </c:tx>
              <c:spPr>
                <a:noFill/>
                <a:ln w="25400">
                  <a:noFill/>
                </a:ln>
              </c:spPr>
            </c:dLbl>
            <c:dLbl>
              <c:idx val="27"/>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大 阪 府</a:t>
                    </a:r>
                  </a:p>
                </c:rich>
              </c:tx>
              <c:spPr>
                <a:noFill/>
                <a:ln w="25400">
                  <a:noFill/>
                </a:ln>
              </c:spPr>
            </c:dLbl>
            <c:dLbl>
              <c:idx val="28"/>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兵 庫 県</a:t>
                    </a:r>
                  </a:p>
                </c:rich>
              </c:tx>
              <c:spPr>
                <a:noFill/>
                <a:ln w="25400">
                  <a:noFill/>
                </a:ln>
              </c:spPr>
            </c:dLbl>
            <c:dLbl>
              <c:idx val="29"/>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奈 良 県</a:t>
                    </a:r>
                  </a:p>
                </c:rich>
              </c:tx>
              <c:spPr>
                <a:noFill/>
                <a:ln w="25400">
                  <a:noFill/>
                </a:ln>
              </c:spPr>
            </c:dLbl>
            <c:dLbl>
              <c:idx val="30"/>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和歌山県</a:t>
                    </a:r>
                  </a:p>
                </c:rich>
              </c:tx>
              <c:spPr>
                <a:noFill/>
                <a:ln w="25400">
                  <a:noFill/>
                </a:ln>
              </c:spPr>
            </c:dLbl>
            <c:dLbl>
              <c:idx val="31"/>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鳥 取 県</a:t>
                    </a:r>
                  </a:p>
                </c:rich>
              </c:tx>
              <c:spPr>
                <a:noFill/>
                <a:ln w="25400">
                  <a:noFill/>
                </a:ln>
              </c:spPr>
            </c:dLbl>
            <c:dLbl>
              <c:idx val="32"/>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島 根 県</a:t>
                    </a:r>
                  </a:p>
                </c:rich>
              </c:tx>
              <c:spPr>
                <a:noFill/>
                <a:ln w="25400">
                  <a:noFill/>
                </a:ln>
              </c:spPr>
            </c:dLbl>
            <c:dLbl>
              <c:idx val="33"/>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岡 山 県</a:t>
                    </a:r>
                  </a:p>
                </c:rich>
              </c:tx>
              <c:spPr>
                <a:noFill/>
                <a:ln w="25400">
                  <a:noFill/>
                </a:ln>
              </c:spPr>
            </c:dLbl>
            <c:dLbl>
              <c:idx val="34"/>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広 島 県</a:t>
                    </a:r>
                  </a:p>
                </c:rich>
              </c:tx>
              <c:spPr>
                <a:noFill/>
                <a:ln w="25400">
                  <a:noFill/>
                </a:ln>
              </c:spPr>
            </c:dLbl>
            <c:dLbl>
              <c:idx val="35"/>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山 口 県</a:t>
                    </a:r>
                  </a:p>
                </c:rich>
              </c:tx>
              <c:spPr>
                <a:noFill/>
                <a:ln w="25400">
                  <a:noFill/>
                </a:ln>
              </c:spPr>
            </c:dLbl>
            <c:dLbl>
              <c:idx val="36"/>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徳 島 県</a:t>
                    </a:r>
                  </a:p>
                </c:rich>
              </c:tx>
              <c:spPr>
                <a:noFill/>
                <a:ln w="25400">
                  <a:noFill/>
                </a:ln>
              </c:spPr>
            </c:dLbl>
            <c:dLbl>
              <c:idx val="37"/>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香 川 県</a:t>
                    </a:r>
                  </a:p>
                </c:rich>
              </c:tx>
              <c:spPr>
                <a:noFill/>
                <a:ln w="25400">
                  <a:noFill/>
                </a:ln>
              </c:spPr>
            </c:dLbl>
            <c:dLbl>
              <c:idx val="38"/>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愛 媛 県</a:t>
                    </a:r>
                  </a:p>
                </c:rich>
              </c:tx>
              <c:spPr>
                <a:noFill/>
                <a:ln w="25400">
                  <a:noFill/>
                </a:ln>
              </c:spPr>
            </c:dLbl>
            <c:dLbl>
              <c:idx val="39"/>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高 知 県</a:t>
                    </a:r>
                  </a:p>
                </c:rich>
              </c:tx>
              <c:spPr>
                <a:solidFill>
                  <a:srgbClr val="C0C0C0"/>
                </a:solidFill>
                <a:ln w="25400">
                  <a:noFill/>
                </a:ln>
              </c:spPr>
            </c:dLbl>
            <c:dLbl>
              <c:idx val="40"/>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福 岡 県</a:t>
                    </a:r>
                  </a:p>
                </c:rich>
              </c:tx>
              <c:spPr>
                <a:solidFill>
                  <a:srgbClr val="FFFF99"/>
                </a:solidFill>
                <a:ln w="3175">
                  <a:solidFill>
                    <a:srgbClr val="000000"/>
                  </a:solidFill>
                  <a:prstDash val="solid"/>
                </a:ln>
                <a:effectLst>
                  <a:outerShdw dist="35921" dir="2700000" algn="br">
                    <a:srgbClr val="000000"/>
                  </a:outerShdw>
                </a:effectLst>
              </c:spPr>
            </c:dLbl>
            <c:dLbl>
              <c:idx val="41"/>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佐 賀 県</a:t>
                    </a:r>
                  </a:p>
                </c:rich>
              </c:tx>
              <c:spPr>
                <a:noFill/>
                <a:ln w="25400">
                  <a:noFill/>
                </a:ln>
              </c:spPr>
            </c:dLbl>
            <c:dLbl>
              <c:idx val="42"/>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長 崎 県</a:t>
                    </a:r>
                  </a:p>
                </c:rich>
              </c:tx>
              <c:spPr>
                <a:noFill/>
                <a:ln w="25400">
                  <a:noFill/>
                </a:ln>
              </c:spPr>
            </c:dLbl>
            <c:dLbl>
              <c:idx val="43"/>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熊 本 県</a:t>
                    </a:r>
                  </a:p>
                </c:rich>
              </c:tx>
              <c:spPr>
                <a:noFill/>
                <a:ln w="25400">
                  <a:noFill/>
                </a:ln>
              </c:spPr>
            </c:dLbl>
            <c:dLbl>
              <c:idx val="44"/>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大 分 県</a:t>
                    </a:r>
                  </a:p>
                </c:rich>
              </c:tx>
              <c:spPr>
                <a:noFill/>
                <a:ln w="25400">
                  <a:noFill/>
                </a:ln>
              </c:spPr>
            </c:dLbl>
            <c:dLbl>
              <c:idx val="45"/>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宮 崎 県</a:t>
                    </a:r>
                  </a:p>
                </c:rich>
              </c:tx>
              <c:spPr>
                <a:noFill/>
                <a:ln w="25400">
                  <a:noFill/>
                </a:ln>
              </c:spPr>
            </c:dLbl>
            <c:dLbl>
              <c:idx val="46"/>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鹿児島県</a:t>
                    </a:r>
                  </a:p>
                </c:rich>
              </c:tx>
              <c:spPr>
                <a:noFill/>
                <a:ln w="25400">
                  <a:noFill/>
                </a:ln>
              </c:spPr>
            </c:dLbl>
            <c:dLbl>
              <c:idx val="47"/>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沖 縄 県</a:t>
                    </a:r>
                  </a:p>
                </c:rich>
              </c:tx>
              <c:spPr>
                <a:noFill/>
                <a:ln w="25400">
                  <a:noFill/>
                </a:ln>
              </c:spPr>
            </c:dLbl>
            <c:delete val="1"/>
          </c:dLbls>
          <c:xVal>
            <c:numRef>
              <c:f>'施設当たり人口＆面積'!$J$7:$J$54</c:f>
              <c:numCache>
                <c:formatCode>#,##0.0_ </c:formatCode>
                <c:ptCount val="48"/>
                <c:pt idx="0">
                  <c:v>14.474121480443667</c:v>
                </c:pt>
                <c:pt idx="1">
                  <c:v>41.146947700348427</c:v>
                </c:pt>
                <c:pt idx="2">
                  <c:v>31.676220588235296</c:v>
                </c:pt>
                <c:pt idx="3">
                  <c:v>40.190123695652176</c:v>
                </c:pt>
                <c:pt idx="4">
                  <c:v>20.876308732394367</c:v>
                </c:pt>
                <c:pt idx="5">
                  <c:v>43.085759459459453</c:v>
                </c:pt>
                <c:pt idx="6">
                  <c:v>29.934494999999998</c:v>
                </c:pt>
                <c:pt idx="7">
                  <c:v>32.548517846153842</c:v>
                </c:pt>
                <c:pt idx="8">
                  <c:v>21.751394316939891</c:v>
                </c:pt>
                <c:pt idx="9">
                  <c:v>27.338075229357791</c:v>
                </c:pt>
                <c:pt idx="10">
                  <c:v>17.448208030303032</c:v>
                </c:pt>
                <c:pt idx="11">
                  <c:v>7.3621030547550426</c:v>
                </c:pt>
                <c:pt idx="12">
                  <c:v>12.522021762589928</c:v>
                </c:pt>
                <c:pt idx="13">
                  <c:v>2.0875583775351014</c:v>
                </c:pt>
                <c:pt idx="14">
                  <c:v>4.2505131014492754</c:v>
                </c:pt>
                <c:pt idx="15">
                  <c:v>28.322309160305338</c:v>
                </c:pt>
                <c:pt idx="16">
                  <c:v>8.1087676363636376</c:v>
                </c:pt>
                <c:pt idx="17">
                  <c:v>13.898051200000003</c:v>
                </c:pt>
                <c:pt idx="18">
                  <c:v>14.897351111111114</c:v>
                </c:pt>
                <c:pt idx="19">
                  <c:v>14.914153499999999</c:v>
                </c:pt>
                <c:pt idx="20">
                  <c:v>24.409219847328245</c:v>
                </c:pt>
                <c:pt idx="21">
                  <c:v>19.631236893203884</c:v>
                </c:pt>
                <c:pt idx="22">
                  <c:v>13.958912608695652</c:v>
                </c:pt>
                <c:pt idx="23">
                  <c:v>9.0675160615384609</c:v>
                </c:pt>
                <c:pt idx="24">
                  <c:v>19.996106470588234</c:v>
                </c:pt>
                <c:pt idx="25">
                  <c:v>20.622181355932202</c:v>
                </c:pt>
                <c:pt idx="26">
                  <c:v>6.7998182080924847</c:v>
                </c:pt>
                <c:pt idx="27">
                  <c:v>2.466514915887851</c:v>
                </c:pt>
                <c:pt idx="28">
                  <c:v>7.9633383667621791</c:v>
                </c:pt>
                <c:pt idx="29">
                  <c:v>11.3685572</c:v>
                </c:pt>
                <c:pt idx="30">
                  <c:v>12.320216629213483</c:v>
                </c:pt>
                <c:pt idx="31">
                  <c:v>20.264457777777775</c:v>
                </c:pt>
                <c:pt idx="32">
                  <c:v>23.850595555555554</c:v>
                </c:pt>
                <c:pt idx="33">
                  <c:v>12.830437426900586</c:v>
                </c:pt>
                <c:pt idx="34">
                  <c:v>9.2319641129032242</c:v>
                </c:pt>
                <c:pt idx="35">
                  <c:v>11.608584662162164</c:v>
                </c:pt>
                <c:pt idx="36">
                  <c:v>8.9847333333333346</c:v>
                </c:pt>
                <c:pt idx="37">
                  <c:v>10.693321290322579</c:v>
                </c:pt>
                <c:pt idx="38">
                  <c:v>11.674678321678321</c:v>
                </c:pt>
                <c:pt idx="39">
                  <c:v>8.707864436090226</c:v>
                </c:pt>
                <c:pt idx="40">
                  <c:v>5.7937562231759649</c:v>
                </c:pt>
                <c:pt idx="41">
                  <c:v>12.333786111111113</c:v>
                </c:pt>
                <c:pt idx="42">
                  <c:v>10.277286163522012</c:v>
                </c:pt>
                <c:pt idx="43">
                  <c:v>12.532015934579441</c:v>
                </c:pt>
                <c:pt idx="44">
                  <c:v>8.8200283018867935</c:v>
                </c:pt>
                <c:pt idx="45">
                  <c:v>11.599506499999999</c:v>
                </c:pt>
                <c:pt idx="46">
                  <c:v>12.336777624521073</c:v>
                </c:pt>
                <c:pt idx="47">
                  <c:v>12.424641702127657</c:v>
                </c:pt>
              </c:numCache>
            </c:numRef>
          </c:xVal>
          <c:yVal>
            <c:numRef>
              <c:f>'施設当たり人口＆面積'!$K$7:$K$54</c:f>
              <c:numCache>
                <c:formatCode>0.0_ </c:formatCode>
                <c:ptCount val="48"/>
                <c:pt idx="0">
                  <c:v>14.887915936952714</c:v>
                </c:pt>
                <c:pt idx="1">
                  <c:v>9.5121951219512191</c:v>
                </c:pt>
                <c:pt idx="2">
                  <c:v>13.235294117647058</c:v>
                </c:pt>
                <c:pt idx="3">
                  <c:v>14.163043478260869</c:v>
                </c:pt>
                <c:pt idx="4">
                  <c:v>16.37323943661972</c:v>
                </c:pt>
                <c:pt idx="5">
                  <c:v>14.364864864864865</c:v>
                </c:pt>
                <c:pt idx="6">
                  <c:v>16.941176470588236</c:v>
                </c:pt>
                <c:pt idx="7">
                  <c:v>15.092307692307692</c:v>
                </c:pt>
                <c:pt idx="8">
                  <c:v>16.081967213114755</c:v>
                </c:pt>
                <c:pt idx="9">
                  <c:v>18.275229357798164</c:v>
                </c:pt>
                <c:pt idx="10">
                  <c:v>15.090909090909092</c:v>
                </c:pt>
                <c:pt idx="11">
                  <c:v>20.78386167146974</c:v>
                </c:pt>
                <c:pt idx="12">
                  <c:v>22.284172661870503</c:v>
                </c:pt>
                <c:pt idx="13">
                  <c:v>20.639625585023399</c:v>
                </c:pt>
                <c:pt idx="14">
                  <c:v>26.281159420289853</c:v>
                </c:pt>
                <c:pt idx="15">
                  <c:v>17.916030534351144</c:v>
                </c:pt>
                <c:pt idx="16">
                  <c:v>9.836363636363636</c:v>
                </c:pt>
                <c:pt idx="17">
                  <c:v>11.63</c:v>
                </c:pt>
                <c:pt idx="18">
                  <c:v>11.097222222222221</c:v>
                </c:pt>
                <c:pt idx="19">
                  <c:v>14.2</c:v>
                </c:pt>
                <c:pt idx="20">
                  <c:v>16.274809160305342</c:v>
                </c:pt>
                <c:pt idx="21">
                  <c:v>20.009708737864077</c:v>
                </c:pt>
                <c:pt idx="22">
                  <c:v>20.298913043478262</c:v>
                </c:pt>
                <c:pt idx="23">
                  <c:v>22.852307692307694</c:v>
                </c:pt>
                <c:pt idx="24">
                  <c:v>18.03921568627451</c:v>
                </c:pt>
                <c:pt idx="25">
                  <c:v>23.983050847457626</c:v>
                </c:pt>
                <c:pt idx="26">
                  <c:v>15.173410404624278</c:v>
                </c:pt>
                <c:pt idx="27">
                  <c:v>16.553271028037383</c:v>
                </c:pt>
                <c:pt idx="28">
                  <c:v>15.962750716332378</c:v>
                </c:pt>
                <c:pt idx="29">
                  <c:v>18.533333333333335</c:v>
                </c:pt>
                <c:pt idx="30">
                  <c:v>11.101123595505618</c:v>
                </c:pt>
                <c:pt idx="31">
                  <c:v>12.933333333333334</c:v>
                </c:pt>
                <c:pt idx="32">
                  <c:v>13.092592592592593</c:v>
                </c:pt>
                <c:pt idx="33">
                  <c:v>11.321637426900585</c:v>
                </c:pt>
                <c:pt idx="34">
                  <c:v>11.483870967741936</c:v>
                </c:pt>
                <c:pt idx="35">
                  <c:v>9.6689189189189193</c:v>
                </c:pt>
                <c:pt idx="36">
                  <c:v>6.807017543859649</c:v>
                </c:pt>
                <c:pt idx="37">
                  <c:v>10.634408602150538</c:v>
                </c:pt>
                <c:pt idx="38">
                  <c:v>9.895104895104895</c:v>
                </c:pt>
                <c:pt idx="39">
                  <c:v>5.6541353383458643</c:v>
                </c:pt>
                <c:pt idx="40">
                  <c:v>10.912017167381974</c:v>
                </c:pt>
                <c:pt idx="41">
                  <c:v>7.8055555555555554</c:v>
                </c:pt>
                <c:pt idx="42">
                  <c:v>8.8553459119496853</c:v>
                </c:pt>
                <c:pt idx="43">
                  <c:v>8.44392523364486</c:v>
                </c:pt>
                <c:pt idx="44">
                  <c:v>7.4528301886792452</c:v>
                </c:pt>
                <c:pt idx="45">
                  <c:v>8.0428571428571427</c:v>
                </c:pt>
                <c:pt idx="46">
                  <c:v>6.4750957854406126</c:v>
                </c:pt>
                <c:pt idx="47">
                  <c:v>14.98936170212766</c:v>
                </c:pt>
              </c:numCache>
            </c:numRef>
          </c:yVal>
        </c:ser>
        <c:axId val="89398272"/>
        <c:axId val="89420928"/>
      </c:scatterChart>
      <c:valAx>
        <c:axId val="89398272"/>
        <c:scaling>
          <c:orientation val="minMax"/>
        </c:scaling>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病院あたり面積</a:t>
                </a:r>
                <a:r>
                  <a:rPr lang="en-US" altLang="en-US"/>
                  <a:t>km２</a:t>
                </a:r>
              </a:p>
            </c:rich>
          </c:tx>
          <c:layout>
            <c:manualLayout>
              <c:xMode val="edge"/>
              <c:yMode val="edge"/>
              <c:x val="0.44182861837561166"/>
              <c:y val="0.90836674066857259"/>
            </c:manualLayout>
          </c:layout>
          <c:spPr>
            <a:noFill/>
            <a:ln w="25400">
              <a:noFill/>
            </a:ln>
          </c:spPr>
        </c:title>
        <c:numFmt formatCode="#,##0.0_ " sourceLinked="1"/>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420928"/>
        <c:crosses val="autoZero"/>
        <c:crossBetween val="midCat"/>
      </c:valAx>
      <c:valAx>
        <c:axId val="89420928"/>
        <c:scaling>
          <c:orientation val="minMax"/>
        </c:scaling>
        <c:axPos val="l"/>
        <c:majorGridlines>
          <c:spPr>
            <a:ln w="3175">
              <a:solidFill>
                <a:srgbClr val="000000"/>
              </a:solidFill>
              <a:prstDash val="solid"/>
            </a:ln>
          </c:spPr>
        </c:majorGridlines>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病院あたり人口　千人</a:t>
                </a:r>
              </a:p>
            </c:rich>
          </c:tx>
          <c:layout>
            <c:manualLayout>
              <c:xMode val="edge"/>
              <c:yMode val="edge"/>
              <c:x val="5.6786703601108039E-2"/>
              <c:y val="0.3426294900257143"/>
            </c:manualLayout>
          </c:layout>
          <c:spPr>
            <a:noFill/>
            <a:ln w="25400">
              <a:noFill/>
            </a:ln>
          </c:spPr>
        </c:title>
        <c:numFmt formatCode="0.0_ " sourceLinked="1"/>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398272"/>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550" b="1" i="0" u="none" strike="noStrike" baseline="0">
                <a:solidFill>
                  <a:srgbClr val="000000"/>
                </a:solidFill>
                <a:latin typeface="ＭＳ Ｐゴシック"/>
                <a:ea typeface="ＭＳ Ｐゴシック"/>
                <a:cs typeface="ＭＳ Ｐゴシック"/>
              </a:defRPr>
            </a:pPr>
            <a:r>
              <a:rPr lang="ja-JP" altLang="en-US"/>
              <a:t>都道府県別　医師数の位置</a:t>
            </a:r>
          </a:p>
        </c:rich>
      </c:tx>
      <c:layout>
        <c:manualLayout>
          <c:xMode val="edge"/>
          <c:yMode val="edge"/>
          <c:x val="0.3202689039569942"/>
          <c:y val="2.4913494809688581E-2"/>
        </c:manualLayout>
      </c:layout>
      <c:spPr>
        <a:noFill/>
        <a:ln w="25400">
          <a:noFill/>
        </a:ln>
      </c:spPr>
    </c:title>
    <c:plotArea>
      <c:layout>
        <c:manualLayout>
          <c:layoutTarget val="inner"/>
          <c:xMode val="edge"/>
          <c:yMode val="edge"/>
          <c:x val="0.13213891197168517"/>
          <c:y val="8.8581404676759207E-2"/>
          <c:w val="0.83202721690645864"/>
          <c:h val="0.85190397778976978"/>
        </c:manualLayout>
      </c:layout>
      <c:scatterChart>
        <c:scatterStyle val="lineMarker"/>
        <c:ser>
          <c:idx val="0"/>
          <c:order val="0"/>
          <c:spPr>
            <a:ln w="19050">
              <a:noFill/>
            </a:ln>
          </c:spPr>
          <c:marker>
            <c:symbol val="diamond"/>
            <c:size val="5"/>
            <c:spPr>
              <a:solidFill>
                <a:srgbClr val="000080"/>
              </a:solidFill>
              <a:ln>
                <a:solidFill>
                  <a:srgbClr val="000080"/>
                </a:solidFill>
                <a:prstDash val="solid"/>
              </a:ln>
            </c:spPr>
          </c:marker>
          <c:dLbls>
            <c:dLbl>
              <c:idx val="0"/>
              <c:layout>
                <c:manualLayout>
                  <c:x val="1.649737541505757E-3"/>
                  <c:y val="4.3916964871276928E-3"/>
                </c:manualLayout>
              </c:layout>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全国</a:t>
                    </a:r>
                  </a:p>
                </c:rich>
              </c:tx>
              <c:spPr>
                <a:solidFill>
                  <a:srgbClr val="FFFFFF"/>
                </a:solidFill>
                <a:ln w="25400">
                  <a:noFill/>
                </a:ln>
                <a:effectLst>
                  <a:outerShdw dist="35921" dir="2700000" algn="br">
                    <a:srgbClr val="000000"/>
                  </a:outerShdw>
                </a:effectLst>
              </c:spPr>
              <c:dLblPos val="r"/>
            </c:dLbl>
            <c:dLbl>
              <c:idx val="1"/>
              <c:layout>
                <c:manualLayout>
                  <c:x val="-4.9824569219537013E-2"/>
                  <c:y val="-6.2768978923551004E-3"/>
                </c:manualLayout>
              </c:layout>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北海道</a:t>
                    </a:r>
                  </a:p>
                </c:rich>
              </c:tx>
              <c:spPr>
                <a:solidFill>
                  <a:srgbClr val="C0C0C0"/>
                </a:solidFill>
                <a:ln w="25400">
                  <a:noFill/>
                </a:ln>
              </c:spPr>
              <c:dLblPos val="r"/>
            </c:dLbl>
            <c:dLbl>
              <c:idx val="2"/>
              <c:layout>
                <c:manualLayout>
                  <c:x val="-2.3927051010441777E-2"/>
                  <c:y val="6.7141410689108404E-3"/>
                </c:manualLayout>
              </c:layout>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青森</a:t>
                    </a:r>
                  </a:p>
                </c:rich>
              </c:tx>
              <c:spPr>
                <a:solidFill>
                  <a:srgbClr val="C0C0C0"/>
                </a:solidFill>
                <a:ln w="25400">
                  <a:noFill/>
                </a:ln>
              </c:spPr>
              <c:dLblPos val="r"/>
            </c:dLbl>
            <c:dLbl>
              <c:idx val="3"/>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岩手</a:t>
                    </a:r>
                  </a:p>
                </c:rich>
              </c:tx>
              <c:spPr>
                <a:solidFill>
                  <a:srgbClr val="C0C0C0"/>
                </a:solidFill>
                <a:ln w="25400">
                  <a:noFill/>
                </a:ln>
              </c:spPr>
              <c:dLblPos val="ctr"/>
            </c:dLbl>
            <c:dLbl>
              <c:idx val="4"/>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宮城</a:t>
                    </a:r>
                  </a:p>
                </c:rich>
              </c:tx>
              <c:spPr>
                <a:solidFill>
                  <a:srgbClr val="C0C0C0"/>
                </a:solidFill>
                <a:ln w="25400">
                  <a:noFill/>
                </a:ln>
              </c:spPr>
              <c:dLblPos val="ctr"/>
            </c:dLbl>
            <c:dLbl>
              <c:idx val="5"/>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秋田</a:t>
                    </a:r>
                  </a:p>
                </c:rich>
              </c:tx>
              <c:spPr>
                <a:solidFill>
                  <a:srgbClr val="C0C0C0"/>
                </a:solidFill>
                <a:ln w="25400">
                  <a:noFill/>
                </a:ln>
              </c:spPr>
              <c:dLblPos val="ctr"/>
            </c:dLbl>
            <c:dLbl>
              <c:idx val="6"/>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山形</a:t>
                    </a:r>
                  </a:p>
                </c:rich>
              </c:tx>
              <c:spPr>
                <a:solidFill>
                  <a:srgbClr val="C0C0C0"/>
                </a:solidFill>
                <a:ln w="25400">
                  <a:noFill/>
                </a:ln>
              </c:spPr>
              <c:dLblPos val="ctr"/>
            </c:dLbl>
            <c:dLbl>
              <c:idx val="7"/>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福島</a:t>
                    </a:r>
                  </a:p>
                </c:rich>
              </c:tx>
              <c:spPr>
                <a:solidFill>
                  <a:srgbClr val="C0C0C0"/>
                </a:solidFill>
                <a:ln w="25400">
                  <a:noFill/>
                </a:ln>
              </c:spPr>
              <c:dLblPos val="ctr"/>
            </c:dLbl>
            <c:dLbl>
              <c:idx val="8"/>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茨城</a:t>
                    </a:r>
                  </a:p>
                </c:rich>
              </c:tx>
              <c:spPr>
                <a:solidFill>
                  <a:srgbClr val="C0C0C0"/>
                </a:solidFill>
                <a:ln w="25400">
                  <a:noFill/>
                </a:ln>
              </c:spPr>
              <c:dLblPos val="ctr"/>
            </c:dLbl>
            <c:dLbl>
              <c:idx val="9"/>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栃木</a:t>
                    </a:r>
                  </a:p>
                </c:rich>
              </c:tx>
              <c:spPr>
                <a:solidFill>
                  <a:srgbClr val="C0C0C0"/>
                </a:solidFill>
                <a:ln w="25400">
                  <a:noFill/>
                </a:ln>
              </c:spPr>
              <c:dLblPos val="ctr"/>
            </c:dLbl>
            <c:dLbl>
              <c:idx val="10"/>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群馬</a:t>
                    </a:r>
                  </a:p>
                </c:rich>
              </c:tx>
              <c:spPr>
                <a:solidFill>
                  <a:srgbClr val="C0C0C0"/>
                </a:solidFill>
                <a:ln w="25400">
                  <a:noFill/>
                </a:ln>
              </c:spPr>
              <c:dLblPos val="ctr"/>
            </c:dLbl>
            <c:dLbl>
              <c:idx val="11"/>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埼玉</a:t>
                    </a:r>
                  </a:p>
                </c:rich>
              </c:tx>
              <c:spPr>
                <a:solidFill>
                  <a:srgbClr val="C0C0C0"/>
                </a:solidFill>
                <a:ln w="25400">
                  <a:noFill/>
                </a:ln>
              </c:spPr>
              <c:dLblPos val="ctr"/>
            </c:dLbl>
            <c:dLbl>
              <c:idx val="12"/>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千葉</a:t>
                    </a:r>
                  </a:p>
                </c:rich>
              </c:tx>
              <c:spPr>
                <a:solidFill>
                  <a:srgbClr val="C0C0C0"/>
                </a:solidFill>
                <a:ln w="25400">
                  <a:noFill/>
                </a:ln>
              </c:spPr>
              <c:dLblPos val="ctr"/>
            </c:dLbl>
            <c:dLbl>
              <c:idx val="13"/>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東京</a:t>
                    </a:r>
                  </a:p>
                </c:rich>
              </c:tx>
              <c:spPr>
                <a:solidFill>
                  <a:srgbClr val="C0C0C0"/>
                </a:solidFill>
                <a:ln w="25400">
                  <a:noFill/>
                </a:ln>
              </c:spPr>
              <c:dLblPos val="ctr"/>
            </c:dLbl>
            <c:dLbl>
              <c:idx val="14"/>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神奈川</a:t>
                    </a:r>
                  </a:p>
                </c:rich>
              </c:tx>
              <c:spPr>
                <a:solidFill>
                  <a:srgbClr val="C0C0C0"/>
                </a:solidFill>
                <a:ln w="25400">
                  <a:noFill/>
                </a:ln>
              </c:spPr>
              <c:dLblPos val="ctr"/>
            </c:dLbl>
            <c:dLbl>
              <c:idx val="15"/>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新潟</a:t>
                    </a:r>
                  </a:p>
                </c:rich>
              </c:tx>
              <c:spPr>
                <a:solidFill>
                  <a:srgbClr val="C0C0C0"/>
                </a:solidFill>
                <a:ln w="25400">
                  <a:noFill/>
                </a:ln>
              </c:spPr>
              <c:dLblPos val="ctr"/>
            </c:dLbl>
            <c:dLbl>
              <c:idx val="16"/>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富山</a:t>
                    </a:r>
                  </a:p>
                </c:rich>
              </c:tx>
              <c:spPr>
                <a:solidFill>
                  <a:srgbClr val="C0C0C0"/>
                </a:solidFill>
                <a:ln w="25400">
                  <a:noFill/>
                </a:ln>
              </c:spPr>
              <c:dLblPos val="ctr"/>
            </c:dLbl>
            <c:dLbl>
              <c:idx val="17"/>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石川</a:t>
                    </a:r>
                  </a:p>
                </c:rich>
              </c:tx>
              <c:spPr>
                <a:solidFill>
                  <a:srgbClr val="C0C0C0"/>
                </a:solidFill>
                <a:ln w="25400">
                  <a:noFill/>
                </a:ln>
              </c:spPr>
              <c:dLblPos val="ctr"/>
            </c:dLbl>
            <c:dLbl>
              <c:idx val="18"/>
              <c:layout>
                <c:manualLayout>
                  <c:x val="-3.2845304275267238E-2"/>
                  <c:y val="8.7017131267911659E-3"/>
                </c:manualLayout>
              </c:layout>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福井</a:t>
                    </a:r>
                  </a:p>
                </c:rich>
              </c:tx>
              <c:spPr>
                <a:solidFill>
                  <a:srgbClr val="C0C0C0"/>
                </a:solidFill>
                <a:ln w="25400">
                  <a:noFill/>
                </a:ln>
              </c:spPr>
              <c:dLblPos val="r"/>
            </c:dLbl>
            <c:dLbl>
              <c:idx val="19"/>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山梨</a:t>
                    </a:r>
                  </a:p>
                </c:rich>
              </c:tx>
              <c:spPr>
                <a:solidFill>
                  <a:srgbClr val="C0C0C0"/>
                </a:solidFill>
                <a:ln w="25400">
                  <a:noFill/>
                </a:ln>
              </c:spPr>
              <c:dLblPos val="ctr"/>
            </c:dLbl>
            <c:dLbl>
              <c:idx val="20"/>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長野</a:t>
                    </a:r>
                  </a:p>
                </c:rich>
              </c:tx>
              <c:spPr>
                <a:solidFill>
                  <a:srgbClr val="C0C0C0"/>
                </a:solidFill>
                <a:ln w="25400">
                  <a:noFill/>
                </a:ln>
              </c:spPr>
              <c:dLblPos val="ctr"/>
            </c:dLbl>
            <c:dLbl>
              <c:idx val="21"/>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岐阜</a:t>
                    </a:r>
                  </a:p>
                </c:rich>
              </c:tx>
              <c:spPr>
                <a:solidFill>
                  <a:srgbClr val="C0C0C0"/>
                </a:solidFill>
                <a:ln w="25400">
                  <a:noFill/>
                </a:ln>
              </c:spPr>
              <c:dLblPos val="ctr"/>
            </c:dLbl>
            <c:dLbl>
              <c:idx val="22"/>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静岡</a:t>
                    </a:r>
                  </a:p>
                </c:rich>
              </c:tx>
              <c:spPr>
                <a:solidFill>
                  <a:srgbClr val="C0C0C0"/>
                </a:solidFill>
                <a:ln w="25400">
                  <a:noFill/>
                </a:ln>
              </c:spPr>
              <c:dLblPos val="ctr"/>
            </c:dLbl>
            <c:dLbl>
              <c:idx val="23"/>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愛知</a:t>
                    </a:r>
                  </a:p>
                </c:rich>
              </c:tx>
              <c:spPr>
                <a:solidFill>
                  <a:srgbClr val="C0C0C0"/>
                </a:solidFill>
                <a:ln w="25400">
                  <a:noFill/>
                </a:ln>
              </c:spPr>
              <c:dLblPos val="ctr"/>
            </c:dLbl>
            <c:dLbl>
              <c:idx val="24"/>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三重</a:t>
                    </a:r>
                  </a:p>
                </c:rich>
              </c:tx>
              <c:spPr>
                <a:solidFill>
                  <a:srgbClr val="C0C0C0"/>
                </a:solidFill>
                <a:ln w="25400">
                  <a:noFill/>
                </a:ln>
              </c:spPr>
              <c:dLblPos val="ctr"/>
            </c:dLbl>
            <c:dLbl>
              <c:idx val="25"/>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滋賀</a:t>
                    </a:r>
                  </a:p>
                </c:rich>
              </c:tx>
              <c:spPr>
                <a:solidFill>
                  <a:srgbClr val="C0C0C0"/>
                </a:solidFill>
                <a:ln w="25400">
                  <a:noFill/>
                </a:ln>
              </c:spPr>
              <c:dLblPos val="ctr"/>
            </c:dLbl>
            <c:dLbl>
              <c:idx val="26"/>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京都</a:t>
                    </a:r>
                  </a:p>
                </c:rich>
              </c:tx>
              <c:spPr>
                <a:solidFill>
                  <a:srgbClr val="C0C0C0"/>
                </a:solidFill>
                <a:ln w="25400">
                  <a:noFill/>
                </a:ln>
              </c:spPr>
              <c:dLblPos val="ctr"/>
            </c:dLbl>
            <c:dLbl>
              <c:idx val="27"/>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大阪</a:t>
                    </a:r>
                  </a:p>
                </c:rich>
              </c:tx>
              <c:spPr>
                <a:solidFill>
                  <a:srgbClr val="C0C0C0"/>
                </a:solidFill>
                <a:ln w="25400">
                  <a:noFill/>
                </a:ln>
              </c:spPr>
              <c:dLblPos val="ctr"/>
            </c:dLbl>
            <c:dLbl>
              <c:idx val="28"/>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兵庫</a:t>
                    </a:r>
                  </a:p>
                </c:rich>
              </c:tx>
              <c:spPr>
                <a:solidFill>
                  <a:srgbClr val="C0C0C0"/>
                </a:solidFill>
                <a:ln w="25400">
                  <a:noFill/>
                </a:ln>
              </c:spPr>
              <c:dLblPos val="ctr"/>
            </c:dLbl>
            <c:dLbl>
              <c:idx val="29"/>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奈良</a:t>
                    </a:r>
                  </a:p>
                </c:rich>
              </c:tx>
              <c:spPr>
                <a:solidFill>
                  <a:srgbClr val="C0C0C0"/>
                </a:solidFill>
                <a:ln w="25400">
                  <a:noFill/>
                </a:ln>
              </c:spPr>
              <c:dLblPos val="ctr"/>
            </c:dLbl>
            <c:dLbl>
              <c:idx val="30"/>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和歌山</a:t>
                    </a:r>
                  </a:p>
                </c:rich>
              </c:tx>
              <c:spPr>
                <a:solidFill>
                  <a:srgbClr val="C0C0C0"/>
                </a:solidFill>
                <a:ln w="25400">
                  <a:noFill/>
                </a:ln>
              </c:spPr>
              <c:dLblPos val="ctr"/>
            </c:dLbl>
            <c:dLbl>
              <c:idx val="31"/>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鳥取</a:t>
                    </a:r>
                  </a:p>
                </c:rich>
              </c:tx>
              <c:spPr>
                <a:solidFill>
                  <a:srgbClr val="C0C0C0"/>
                </a:solidFill>
                <a:ln w="25400">
                  <a:noFill/>
                </a:ln>
              </c:spPr>
              <c:dLblPos val="ctr"/>
            </c:dLbl>
            <c:dLbl>
              <c:idx val="32"/>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島根</a:t>
                    </a:r>
                  </a:p>
                </c:rich>
              </c:tx>
              <c:spPr>
                <a:solidFill>
                  <a:srgbClr val="C0C0C0"/>
                </a:solidFill>
                <a:ln w="25400">
                  <a:noFill/>
                </a:ln>
              </c:spPr>
              <c:dLblPos val="ctr"/>
            </c:dLbl>
            <c:dLbl>
              <c:idx val="33"/>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岡山</a:t>
                    </a:r>
                  </a:p>
                </c:rich>
              </c:tx>
              <c:spPr>
                <a:solidFill>
                  <a:srgbClr val="C0C0C0"/>
                </a:solidFill>
                <a:ln w="25400">
                  <a:noFill/>
                </a:ln>
              </c:spPr>
              <c:dLblPos val="ctr"/>
            </c:dLbl>
            <c:dLbl>
              <c:idx val="34"/>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広島</a:t>
                    </a:r>
                  </a:p>
                </c:rich>
              </c:tx>
              <c:spPr>
                <a:solidFill>
                  <a:srgbClr val="C0C0C0"/>
                </a:solidFill>
                <a:ln w="25400">
                  <a:noFill/>
                </a:ln>
              </c:spPr>
              <c:dLblPos val="ctr"/>
            </c:dLbl>
            <c:dLbl>
              <c:idx val="35"/>
              <c:layout>
                <c:manualLayout>
                  <c:x val="-3.3770841884946182E-2"/>
                  <c:y val="7.3452850697698904E-3"/>
                </c:manualLayout>
              </c:layout>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山口</a:t>
                    </a:r>
                  </a:p>
                </c:rich>
              </c:tx>
              <c:spPr>
                <a:solidFill>
                  <a:srgbClr val="C0C0C0"/>
                </a:solidFill>
                <a:ln w="25400">
                  <a:noFill/>
                </a:ln>
              </c:spPr>
              <c:dLblPos val="r"/>
            </c:dLbl>
            <c:dLbl>
              <c:idx val="36"/>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徳島</a:t>
                    </a:r>
                  </a:p>
                </c:rich>
              </c:tx>
              <c:spPr>
                <a:solidFill>
                  <a:srgbClr val="C0C0C0"/>
                </a:solidFill>
                <a:ln w="25400">
                  <a:noFill/>
                </a:ln>
              </c:spPr>
              <c:dLblPos val="ctr"/>
            </c:dLbl>
            <c:dLbl>
              <c:idx val="37"/>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香川</a:t>
                    </a:r>
                  </a:p>
                </c:rich>
              </c:tx>
              <c:spPr>
                <a:solidFill>
                  <a:srgbClr val="C0C0C0"/>
                </a:solidFill>
                <a:ln w="25400">
                  <a:noFill/>
                </a:ln>
              </c:spPr>
              <c:dLblPos val="ctr"/>
            </c:dLbl>
            <c:dLbl>
              <c:idx val="38"/>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愛媛</a:t>
                    </a:r>
                  </a:p>
                </c:rich>
              </c:tx>
              <c:spPr>
                <a:solidFill>
                  <a:srgbClr val="C0C0C0"/>
                </a:solidFill>
                <a:ln w="25400">
                  <a:noFill/>
                </a:ln>
              </c:spPr>
              <c:dLblPos val="ctr"/>
            </c:dLbl>
            <c:dLbl>
              <c:idx val="39"/>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a:t>高知</a:t>
                    </a:r>
                  </a:p>
                </c:rich>
              </c:tx>
              <c:spPr>
                <a:solidFill>
                  <a:srgbClr val="C0C0C0"/>
                </a:solidFill>
                <a:ln w="25400">
                  <a:noFill/>
                </a:ln>
              </c:spPr>
              <c:dLblPos val="ctr"/>
            </c:dLbl>
            <c:dLbl>
              <c:idx val="40"/>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福岡</a:t>
                    </a:r>
                  </a:p>
                </c:rich>
              </c:tx>
              <c:spPr>
                <a:solidFill>
                  <a:srgbClr val="FFFF99"/>
                </a:solidFill>
                <a:ln w="3175">
                  <a:solidFill>
                    <a:srgbClr val="000000"/>
                  </a:solidFill>
                  <a:prstDash val="solid"/>
                </a:ln>
                <a:effectLst>
                  <a:outerShdw dist="35921" dir="2700000" algn="br">
                    <a:srgbClr val="000000"/>
                  </a:outerShdw>
                </a:effectLst>
              </c:spPr>
              <c:dLblPos val="ctr"/>
            </c:dLbl>
            <c:dLbl>
              <c:idx val="41"/>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佐賀</a:t>
                    </a:r>
                  </a:p>
                </c:rich>
              </c:tx>
              <c:spPr>
                <a:solidFill>
                  <a:srgbClr val="C0C0C0"/>
                </a:solidFill>
                <a:ln w="25400">
                  <a:noFill/>
                </a:ln>
              </c:spPr>
              <c:dLblPos val="ctr"/>
            </c:dLbl>
            <c:dLbl>
              <c:idx val="42"/>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長崎</a:t>
                    </a:r>
                  </a:p>
                </c:rich>
              </c:tx>
              <c:spPr>
                <a:solidFill>
                  <a:srgbClr val="C0C0C0"/>
                </a:solidFill>
                <a:ln w="25400">
                  <a:noFill/>
                </a:ln>
              </c:spPr>
              <c:dLblPos val="ctr"/>
            </c:dLbl>
            <c:dLbl>
              <c:idx val="43"/>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熊本</a:t>
                    </a:r>
                  </a:p>
                </c:rich>
              </c:tx>
              <c:spPr>
                <a:solidFill>
                  <a:srgbClr val="C0C0C0"/>
                </a:solidFill>
                <a:ln w="25400">
                  <a:noFill/>
                </a:ln>
              </c:spPr>
              <c:dLblPos val="ctr"/>
            </c:dLbl>
            <c:dLbl>
              <c:idx val="44"/>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大分</a:t>
                    </a:r>
                  </a:p>
                </c:rich>
              </c:tx>
              <c:spPr>
                <a:solidFill>
                  <a:srgbClr val="C0C0C0"/>
                </a:solidFill>
                <a:ln w="25400">
                  <a:noFill/>
                </a:ln>
              </c:spPr>
              <c:dLblPos val="ctr"/>
            </c:dLbl>
            <c:dLbl>
              <c:idx val="45"/>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宮崎</a:t>
                    </a:r>
                  </a:p>
                </c:rich>
              </c:tx>
              <c:spPr>
                <a:solidFill>
                  <a:srgbClr val="C0C0C0"/>
                </a:solidFill>
                <a:ln w="25400">
                  <a:noFill/>
                </a:ln>
              </c:spPr>
              <c:dLblPos val="ctr"/>
            </c:dLbl>
            <c:dLbl>
              <c:idx val="46"/>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鹿児島</a:t>
                    </a:r>
                  </a:p>
                </c:rich>
              </c:tx>
              <c:spPr>
                <a:solidFill>
                  <a:srgbClr val="C0C0C0"/>
                </a:solidFill>
                <a:ln w="25400">
                  <a:noFill/>
                </a:ln>
              </c:spPr>
              <c:dLblPos val="ctr"/>
            </c:dLbl>
            <c:dLbl>
              <c:idx val="47"/>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沖縄</a:t>
                    </a:r>
                  </a:p>
                </c:rich>
              </c:tx>
              <c:spPr>
                <a:solidFill>
                  <a:srgbClr val="C0C0C0"/>
                </a:solidFill>
                <a:ln w="25400">
                  <a:noFill/>
                </a:ln>
              </c:spPr>
              <c:dLblPos val="ctr"/>
            </c:dLbl>
            <c:delete val="1"/>
          </c:dLbls>
          <c:xVal>
            <c:numRef>
              <c:f>'施設当たり人口＆面積'!$BN$5:$BN$52</c:f>
              <c:numCache>
                <c:formatCode>0.0_ </c:formatCode>
                <c:ptCount val="48"/>
                <c:pt idx="0">
                  <c:v>226.5</c:v>
                </c:pt>
                <c:pt idx="1">
                  <c:v>224.6</c:v>
                </c:pt>
                <c:pt idx="2">
                  <c:v>184.5</c:v>
                </c:pt>
                <c:pt idx="3">
                  <c:v>189.6</c:v>
                </c:pt>
                <c:pt idx="4">
                  <c:v>218.3</c:v>
                </c:pt>
                <c:pt idx="5">
                  <c:v>207.5</c:v>
                </c:pt>
                <c:pt idx="6">
                  <c:v>210</c:v>
                </c:pt>
                <c:pt idx="7">
                  <c:v>178.7</c:v>
                </c:pt>
                <c:pt idx="8">
                  <c:v>167</c:v>
                </c:pt>
                <c:pt idx="9">
                  <c:v>205</c:v>
                </c:pt>
                <c:pt idx="10">
                  <c:v>214.9</c:v>
                </c:pt>
                <c:pt idx="11">
                  <c:v>148.19999999999999</c:v>
                </c:pt>
                <c:pt idx="12">
                  <c:v>172.7</c:v>
                </c:pt>
                <c:pt idx="13">
                  <c:v>295.7</c:v>
                </c:pt>
                <c:pt idx="14">
                  <c:v>193.7</c:v>
                </c:pt>
                <c:pt idx="15">
                  <c:v>182.1</c:v>
                </c:pt>
                <c:pt idx="16">
                  <c:v>232.8</c:v>
                </c:pt>
                <c:pt idx="17">
                  <c:v>264.10000000000002</c:v>
                </c:pt>
                <c:pt idx="18">
                  <c:v>236.3</c:v>
                </c:pt>
                <c:pt idx="19">
                  <c:v>216</c:v>
                </c:pt>
                <c:pt idx="20">
                  <c:v>211.4</c:v>
                </c:pt>
                <c:pt idx="21">
                  <c:v>195.4</c:v>
                </c:pt>
                <c:pt idx="22">
                  <c:v>186.5</c:v>
                </c:pt>
                <c:pt idx="23">
                  <c:v>198.1</c:v>
                </c:pt>
                <c:pt idx="24">
                  <c:v>197.3</c:v>
                </c:pt>
                <c:pt idx="25">
                  <c:v>204.7</c:v>
                </c:pt>
                <c:pt idx="26">
                  <c:v>296.7</c:v>
                </c:pt>
                <c:pt idx="27">
                  <c:v>256.7</c:v>
                </c:pt>
                <c:pt idx="28">
                  <c:v>226.6</c:v>
                </c:pt>
                <c:pt idx="29">
                  <c:v>217.9</c:v>
                </c:pt>
                <c:pt idx="30">
                  <c:v>269.2</c:v>
                </c:pt>
                <c:pt idx="31">
                  <c:v>279.60000000000002</c:v>
                </c:pt>
                <c:pt idx="32">
                  <c:v>262.10000000000002</c:v>
                </c:pt>
                <c:pt idx="33">
                  <c:v>277.10000000000002</c:v>
                </c:pt>
                <c:pt idx="34">
                  <c:v>245.5</c:v>
                </c:pt>
                <c:pt idx="35">
                  <c:v>241.4</c:v>
                </c:pt>
                <c:pt idx="36">
                  <c:v>296.3</c:v>
                </c:pt>
                <c:pt idx="37">
                  <c:v>260.39999999999998</c:v>
                </c:pt>
                <c:pt idx="38">
                  <c:v>244.1</c:v>
                </c:pt>
                <c:pt idx="39">
                  <c:v>284</c:v>
                </c:pt>
                <c:pt idx="40">
                  <c:v>283</c:v>
                </c:pt>
                <c:pt idx="41">
                  <c:v>249.8</c:v>
                </c:pt>
                <c:pt idx="42">
                  <c:v>275.8</c:v>
                </c:pt>
                <c:pt idx="43">
                  <c:v>266.39999999999998</c:v>
                </c:pt>
                <c:pt idx="44">
                  <c:v>256.5</c:v>
                </c:pt>
                <c:pt idx="45">
                  <c:v>228</c:v>
                </c:pt>
                <c:pt idx="46">
                  <c:v>240.7</c:v>
                </c:pt>
                <c:pt idx="47">
                  <c:v>233.1</c:v>
                </c:pt>
              </c:numCache>
            </c:numRef>
          </c:xVal>
          <c:yVal>
            <c:numRef>
              <c:f>'施設当たり人口＆面積'!$BO$5:$BO$52</c:f>
              <c:numCache>
                <c:formatCode>#\ ###\ ##0.0" "</c:formatCode>
                <c:ptCount val="48"/>
                <c:pt idx="0">
                  <c:v>12.9</c:v>
                </c:pt>
                <c:pt idx="1">
                  <c:v>9.5</c:v>
                </c:pt>
                <c:pt idx="2">
                  <c:v>9.8000000000000007</c:v>
                </c:pt>
                <c:pt idx="3">
                  <c:v>11</c:v>
                </c:pt>
                <c:pt idx="4">
                  <c:v>12.7</c:v>
                </c:pt>
                <c:pt idx="5">
                  <c:v>10.6</c:v>
                </c:pt>
                <c:pt idx="6">
                  <c:v>11.2</c:v>
                </c:pt>
                <c:pt idx="7">
                  <c:v>9.1</c:v>
                </c:pt>
                <c:pt idx="8">
                  <c:v>11.4</c:v>
                </c:pt>
                <c:pt idx="9">
                  <c:v>14.3</c:v>
                </c:pt>
                <c:pt idx="10">
                  <c:v>11.8</c:v>
                </c:pt>
                <c:pt idx="11">
                  <c:v>12.7</c:v>
                </c:pt>
                <c:pt idx="12">
                  <c:v>13.6</c:v>
                </c:pt>
                <c:pt idx="13">
                  <c:v>20.7</c:v>
                </c:pt>
                <c:pt idx="14">
                  <c:v>16.8</c:v>
                </c:pt>
                <c:pt idx="15">
                  <c:v>10.1</c:v>
                </c:pt>
                <c:pt idx="16">
                  <c:v>10.7</c:v>
                </c:pt>
                <c:pt idx="17">
                  <c:v>12.1</c:v>
                </c:pt>
                <c:pt idx="18">
                  <c:v>12.6</c:v>
                </c:pt>
                <c:pt idx="19">
                  <c:v>11.7</c:v>
                </c:pt>
                <c:pt idx="20">
                  <c:v>13.2</c:v>
                </c:pt>
                <c:pt idx="21">
                  <c:v>12.6</c:v>
                </c:pt>
                <c:pt idx="22">
                  <c:v>11.9</c:v>
                </c:pt>
                <c:pt idx="23">
                  <c:v>14.9</c:v>
                </c:pt>
                <c:pt idx="24">
                  <c:v>11.4</c:v>
                </c:pt>
                <c:pt idx="25">
                  <c:v>14.6</c:v>
                </c:pt>
                <c:pt idx="26">
                  <c:v>14.5</c:v>
                </c:pt>
                <c:pt idx="27">
                  <c:v>14.7</c:v>
                </c:pt>
                <c:pt idx="28">
                  <c:v>13.2</c:v>
                </c:pt>
                <c:pt idx="29">
                  <c:v>13.8</c:v>
                </c:pt>
                <c:pt idx="30">
                  <c:v>11.9</c:v>
                </c:pt>
                <c:pt idx="31">
                  <c:v>12.4</c:v>
                </c:pt>
                <c:pt idx="32">
                  <c:v>11.7</c:v>
                </c:pt>
                <c:pt idx="33">
                  <c:v>12.9</c:v>
                </c:pt>
                <c:pt idx="34">
                  <c:v>10.8</c:v>
                </c:pt>
                <c:pt idx="35">
                  <c:v>8.6</c:v>
                </c:pt>
                <c:pt idx="36">
                  <c:v>10.9</c:v>
                </c:pt>
                <c:pt idx="37">
                  <c:v>11.9</c:v>
                </c:pt>
                <c:pt idx="38">
                  <c:v>10.4</c:v>
                </c:pt>
                <c:pt idx="39">
                  <c:v>9.1999999999999993</c:v>
                </c:pt>
                <c:pt idx="40">
                  <c:v>11.7</c:v>
                </c:pt>
                <c:pt idx="41">
                  <c:v>10.7</c:v>
                </c:pt>
                <c:pt idx="42">
                  <c:v>9.9</c:v>
                </c:pt>
                <c:pt idx="43">
                  <c:v>9.6</c:v>
                </c:pt>
                <c:pt idx="44">
                  <c:v>11</c:v>
                </c:pt>
                <c:pt idx="45">
                  <c:v>9.3000000000000007</c:v>
                </c:pt>
                <c:pt idx="46">
                  <c:v>8.8000000000000007</c:v>
                </c:pt>
                <c:pt idx="47">
                  <c:v>13.2</c:v>
                </c:pt>
              </c:numCache>
            </c:numRef>
          </c:yVal>
        </c:ser>
        <c:axId val="89674112"/>
        <c:axId val="89676032"/>
      </c:scatterChart>
      <c:valAx>
        <c:axId val="89674112"/>
        <c:scaling>
          <c:orientation val="minMax"/>
        </c:scaling>
        <c:axPos val="b"/>
        <c:title>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人口</a:t>
                </a:r>
                <a:r>
                  <a:rPr lang="en-US" altLang="ja-JP"/>
                  <a:t>10</a:t>
                </a:r>
                <a:r>
                  <a:rPr lang="ja-JP" altLang="en-US"/>
                  <a:t>万人当たり医師数</a:t>
                </a:r>
              </a:p>
            </c:rich>
          </c:tx>
          <c:layout>
            <c:manualLayout>
              <c:xMode val="edge"/>
              <c:yMode val="edge"/>
              <c:x val="0.43673027013840521"/>
              <c:y val="0.96816708897546977"/>
            </c:manualLayout>
          </c:layout>
          <c:spPr>
            <a:noFill/>
            <a:ln w="25400">
              <a:noFill/>
            </a:ln>
          </c:spPr>
        </c:title>
        <c:numFmt formatCode="0.0_ " sourceLinked="1"/>
        <c:majorTickMark val="in"/>
        <c:tickLblPos val="nextTo"/>
        <c:spPr>
          <a:ln w="3175">
            <a:solidFill>
              <a:srgbClr val="000000"/>
            </a:solidFill>
            <a:prstDash val="solid"/>
          </a:ln>
        </c:spPr>
        <c:txPr>
          <a:bodyPr rot="0" vert="horz"/>
          <a:lstStyle/>
          <a:p>
            <a:pPr>
              <a:defRPr sz="1075" b="0" i="0" u="none" strike="noStrike" baseline="0">
                <a:solidFill>
                  <a:srgbClr val="000000"/>
                </a:solidFill>
                <a:latin typeface="ＭＳ Ｐゴシック"/>
                <a:ea typeface="ＭＳ Ｐゴシック"/>
                <a:cs typeface="ＭＳ Ｐゴシック"/>
              </a:defRPr>
            </a:pPr>
            <a:endParaRPr lang="ja-JP"/>
          </a:p>
        </c:txPr>
        <c:crossAx val="89676032"/>
        <c:crosses val="autoZero"/>
        <c:crossBetween val="midCat"/>
      </c:valAx>
      <c:valAx>
        <c:axId val="89676032"/>
        <c:scaling>
          <c:orientation val="minMax"/>
        </c:scaling>
        <c:axPos val="l"/>
        <c:majorGridlines>
          <c:spPr>
            <a:ln w="3175">
              <a:solidFill>
                <a:srgbClr val="000000"/>
              </a:solidFill>
              <a:prstDash val="solid"/>
            </a:ln>
          </c:spPr>
        </c:majorGridlines>
        <c:title>
          <c:tx>
            <c:rich>
              <a:bodyPr rot="0" vert="wordArtVertRtl"/>
              <a:lstStyle/>
              <a:p>
                <a:pPr algn="ctr">
                  <a:defRPr sz="1075" b="0" i="0" u="none" strike="noStrike" baseline="0">
                    <a:solidFill>
                      <a:srgbClr val="000000"/>
                    </a:solidFill>
                    <a:latin typeface="ＭＳ Ｐゴシック"/>
                    <a:ea typeface="ＭＳ Ｐゴシック"/>
                    <a:cs typeface="ＭＳ Ｐゴシック"/>
                  </a:defRPr>
                </a:pPr>
                <a:r>
                  <a:rPr lang="ja-JP" altLang="en-US"/>
                  <a:t>病床</a:t>
                </a:r>
                <a:r>
                  <a:rPr lang="en-US" altLang="ja-JP"/>
                  <a:t>100</a:t>
                </a:r>
                <a:r>
                  <a:rPr lang="ja-JP" altLang="en-US"/>
                  <a:t>床当たり医師数</a:t>
                </a:r>
              </a:p>
            </c:rich>
          </c:tx>
          <c:layout>
            <c:manualLayout>
              <c:xMode val="edge"/>
              <c:yMode val="edge"/>
              <c:x val="3.2474804031354984E-2"/>
              <c:y val="0.4207616997702277"/>
            </c:manualLayout>
          </c:layout>
          <c:spPr>
            <a:noFill/>
            <a:ln w="25400">
              <a:noFill/>
            </a:ln>
          </c:spPr>
        </c:title>
        <c:numFmt formatCode="#\ ###\ ##0.0&quot; &quot;" sourceLinked="1"/>
        <c:majorTickMark val="in"/>
        <c:tickLblPos val="nextTo"/>
        <c:spPr>
          <a:ln w="3175">
            <a:solidFill>
              <a:srgbClr val="000000"/>
            </a:solidFill>
            <a:prstDash val="solid"/>
          </a:ln>
        </c:spPr>
        <c:txPr>
          <a:bodyPr rot="0" vert="horz"/>
          <a:lstStyle/>
          <a:p>
            <a:pPr>
              <a:defRPr sz="1075" b="0" i="0" u="none" strike="noStrike" baseline="0">
                <a:solidFill>
                  <a:srgbClr val="000000"/>
                </a:solidFill>
                <a:latin typeface="ＭＳ Ｐゴシック"/>
                <a:ea typeface="ＭＳ Ｐゴシック"/>
                <a:cs typeface="ＭＳ Ｐゴシック"/>
              </a:defRPr>
            </a:pPr>
            <a:endParaRPr lang="ja-JP"/>
          </a:p>
        </c:txPr>
        <c:crossAx val="89674112"/>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400" b="1" i="0" u="none" strike="noStrike" baseline="0">
                <a:solidFill>
                  <a:srgbClr val="000000"/>
                </a:solidFill>
                <a:latin typeface="ＭＳ Ｐゴシック"/>
                <a:ea typeface="ＭＳ Ｐゴシック"/>
                <a:cs typeface="ＭＳ Ｐゴシック"/>
              </a:defRPr>
            </a:pPr>
            <a:r>
              <a:rPr lang="ja-JP" altLang="en-US"/>
              <a:t>三次救急医療機関</a:t>
            </a:r>
            <a:r>
              <a:rPr lang="en-US" altLang="ja-JP"/>
              <a:t>1</a:t>
            </a:r>
            <a:r>
              <a:rPr lang="ja-JP" altLang="en-US"/>
              <a:t>施設当たり人口・面積の比較</a:t>
            </a:r>
          </a:p>
        </c:rich>
      </c:tx>
      <c:layout>
        <c:manualLayout>
          <c:xMode val="edge"/>
          <c:yMode val="edge"/>
          <c:x val="0.13458774418754818"/>
          <c:y val="2.784503631961259E-2"/>
        </c:manualLayout>
      </c:layout>
      <c:spPr>
        <a:noFill/>
        <a:ln w="25400">
          <a:noFill/>
        </a:ln>
      </c:spPr>
    </c:title>
    <c:plotArea>
      <c:layout>
        <c:manualLayout>
          <c:layoutTarget val="inner"/>
          <c:xMode val="edge"/>
          <c:yMode val="edge"/>
          <c:x val="0.13314047034731591"/>
          <c:y val="0.11380152005708052"/>
          <c:w val="0.81476179136455262"/>
          <c:h val="0.80387456721171735"/>
        </c:manualLayout>
      </c:layout>
      <c:scatterChart>
        <c:scatterStyle val="lineMarker"/>
        <c:ser>
          <c:idx val="0"/>
          <c:order val="0"/>
          <c:spPr>
            <a:ln w="19050">
              <a:noFill/>
            </a:ln>
          </c:spPr>
          <c:marker>
            <c:symbol val="diamond"/>
            <c:size val="5"/>
            <c:spPr>
              <a:solidFill>
                <a:srgbClr val="000080"/>
              </a:solidFill>
              <a:ln>
                <a:solidFill>
                  <a:srgbClr val="000080"/>
                </a:solidFill>
                <a:prstDash val="solid"/>
              </a:ln>
            </c:spPr>
          </c:marker>
          <c:dLbls>
            <c:dLbl>
              <c:idx val="0"/>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全　     国</a:t>
                    </a:r>
                  </a:p>
                </c:rich>
              </c:tx>
              <c:spPr>
                <a:solidFill>
                  <a:srgbClr val="FFFFFF"/>
                </a:solidFill>
                <a:ln w="3175">
                  <a:solidFill>
                    <a:srgbClr val="000000"/>
                  </a:solidFill>
                  <a:prstDash val="solid"/>
                </a:ln>
              </c:spPr>
            </c:dLbl>
            <c:dLbl>
              <c:idx val="1"/>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北 海 道</a:t>
                    </a:r>
                  </a:p>
                </c:rich>
              </c:tx>
              <c:spPr>
                <a:noFill/>
                <a:ln w="25400">
                  <a:noFill/>
                </a:ln>
              </c:spPr>
            </c:dLbl>
            <c:dLbl>
              <c:idx val="2"/>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青 森 県</a:t>
                    </a:r>
                  </a:p>
                </c:rich>
              </c:tx>
              <c:spPr>
                <a:noFill/>
                <a:ln w="25400">
                  <a:noFill/>
                </a:ln>
              </c:spPr>
            </c:dLbl>
            <c:dLbl>
              <c:idx val="3"/>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岩 手 県</a:t>
                    </a:r>
                  </a:p>
                </c:rich>
              </c:tx>
              <c:spPr>
                <a:noFill/>
                <a:ln w="25400">
                  <a:noFill/>
                </a:ln>
              </c:spPr>
            </c:dLbl>
            <c:dLbl>
              <c:idx val="4"/>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宮 城 県</a:t>
                    </a:r>
                  </a:p>
                </c:rich>
              </c:tx>
              <c:spPr>
                <a:noFill/>
                <a:ln w="25400">
                  <a:noFill/>
                </a:ln>
              </c:spPr>
            </c:dLbl>
            <c:dLbl>
              <c:idx val="5"/>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秋 田 県</a:t>
                    </a:r>
                  </a:p>
                </c:rich>
              </c:tx>
              <c:spPr>
                <a:noFill/>
                <a:ln w="25400">
                  <a:noFill/>
                </a:ln>
              </c:spPr>
            </c:dLbl>
            <c:dLbl>
              <c:idx val="6"/>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山 形 県</a:t>
                    </a:r>
                  </a:p>
                </c:rich>
              </c:tx>
              <c:spPr>
                <a:noFill/>
                <a:ln w="25400">
                  <a:noFill/>
                </a:ln>
              </c:spPr>
            </c:dLbl>
            <c:dLbl>
              <c:idx val="7"/>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福 島 県</a:t>
                    </a:r>
                  </a:p>
                </c:rich>
              </c:tx>
              <c:spPr>
                <a:noFill/>
                <a:ln w="25400">
                  <a:noFill/>
                </a:ln>
              </c:spPr>
            </c:dLbl>
            <c:dLbl>
              <c:idx val="8"/>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茨 城 県</a:t>
                    </a:r>
                  </a:p>
                </c:rich>
              </c:tx>
              <c:spPr>
                <a:noFill/>
                <a:ln w="25400">
                  <a:noFill/>
                </a:ln>
              </c:spPr>
            </c:dLbl>
            <c:dLbl>
              <c:idx val="9"/>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栃 木 県</a:t>
                    </a:r>
                  </a:p>
                </c:rich>
              </c:tx>
              <c:spPr>
                <a:noFill/>
                <a:ln w="25400">
                  <a:noFill/>
                </a:ln>
              </c:spPr>
            </c:dLbl>
            <c:dLbl>
              <c:idx val="10"/>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群 馬 県</a:t>
                    </a:r>
                  </a:p>
                </c:rich>
              </c:tx>
              <c:spPr>
                <a:noFill/>
                <a:ln w="25400">
                  <a:noFill/>
                </a:ln>
              </c:spPr>
            </c:dLbl>
            <c:dLbl>
              <c:idx val="11"/>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埼 玉 県</a:t>
                    </a:r>
                  </a:p>
                </c:rich>
              </c:tx>
              <c:spPr>
                <a:noFill/>
                <a:ln w="25400">
                  <a:noFill/>
                </a:ln>
              </c:spPr>
            </c:dLbl>
            <c:dLbl>
              <c:idx val="12"/>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千 葉 県</a:t>
                    </a:r>
                  </a:p>
                </c:rich>
              </c:tx>
              <c:spPr>
                <a:noFill/>
                <a:ln w="25400">
                  <a:noFill/>
                </a:ln>
              </c:spPr>
            </c:dLbl>
            <c:dLbl>
              <c:idx val="13"/>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東 京 都</a:t>
                    </a:r>
                  </a:p>
                </c:rich>
              </c:tx>
              <c:spPr>
                <a:noFill/>
                <a:ln w="25400">
                  <a:noFill/>
                </a:ln>
              </c:spPr>
            </c:dLbl>
            <c:dLbl>
              <c:idx val="14"/>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神奈川県</a:t>
                    </a:r>
                  </a:p>
                </c:rich>
              </c:tx>
              <c:spPr>
                <a:noFill/>
                <a:ln w="25400">
                  <a:noFill/>
                </a:ln>
              </c:spPr>
            </c:dLbl>
            <c:dLbl>
              <c:idx val="15"/>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新 潟 県</a:t>
                    </a:r>
                  </a:p>
                </c:rich>
              </c:tx>
              <c:spPr>
                <a:noFill/>
                <a:ln w="25400">
                  <a:noFill/>
                </a:ln>
              </c:spPr>
            </c:dLbl>
            <c:dLbl>
              <c:idx val="16"/>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富 山 県</a:t>
                    </a:r>
                  </a:p>
                </c:rich>
              </c:tx>
              <c:spPr>
                <a:noFill/>
                <a:ln w="25400">
                  <a:noFill/>
                </a:ln>
              </c:spPr>
            </c:dLbl>
            <c:dLbl>
              <c:idx val="17"/>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石 川 県</a:t>
                    </a:r>
                  </a:p>
                </c:rich>
              </c:tx>
              <c:spPr>
                <a:noFill/>
                <a:ln w="25400">
                  <a:noFill/>
                </a:ln>
              </c:spPr>
            </c:dLbl>
            <c:dLbl>
              <c:idx val="18"/>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福 井 県</a:t>
                    </a:r>
                  </a:p>
                </c:rich>
              </c:tx>
              <c:spPr>
                <a:noFill/>
                <a:ln w="25400">
                  <a:noFill/>
                </a:ln>
              </c:spPr>
            </c:dLbl>
            <c:dLbl>
              <c:idx val="19"/>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山 梨 県</a:t>
                    </a:r>
                  </a:p>
                </c:rich>
              </c:tx>
              <c:spPr>
                <a:noFill/>
                <a:ln w="25400">
                  <a:noFill/>
                </a:ln>
              </c:spPr>
            </c:dLbl>
            <c:dLbl>
              <c:idx val="20"/>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長 野 県</a:t>
                    </a:r>
                  </a:p>
                </c:rich>
              </c:tx>
              <c:spPr>
                <a:noFill/>
                <a:ln w="25400">
                  <a:noFill/>
                </a:ln>
              </c:spPr>
            </c:dLbl>
            <c:dLbl>
              <c:idx val="21"/>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岐 阜 県</a:t>
                    </a:r>
                  </a:p>
                </c:rich>
              </c:tx>
              <c:spPr>
                <a:noFill/>
                <a:ln w="25400">
                  <a:noFill/>
                </a:ln>
              </c:spPr>
            </c:dLbl>
            <c:dLbl>
              <c:idx val="22"/>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静 岡 県</a:t>
                    </a:r>
                  </a:p>
                </c:rich>
              </c:tx>
              <c:spPr>
                <a:noFill/>
                <a:ln w="25400">
                  <a:noFill/>
                </a:ln>
              </c:spPr>
            </c:dLbl>
            <c:dLbl>
              <c:idx val="23"/>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愛 知 県</a:t>
                    </a:r>
                  </a:p>
                </c:rich>
              </c:tx>
              <c:spPr>
                <a:noFill/>
                <a:ln w="25400">
                  <a:noFill/>
                </a:ln>
              </c:spPr>
            </c:dLbl>
            <c:dLbl>
              <c:idx val="24"/>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三 重 県</a:t>
                    </a:r>
                  </a:p>
                </c:rich>
              </c:tx>
              <c:spPr>
                <a:noFill/>
                <a:ln w="25400">
                  <a:noFill/>
                </a:ln>
              </c:spPr>
            </c:dLbl>
            <c:dLbl>
              <c:idx val="25"/>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滋 賀 県</a:t>
                    </a:r>
                  </a:p>
                </c:rich>
              </c:tx>
              <c:spPr>
                <a:noFill/>
                <a:ln w="25400">
                  <a:noFill/>
                </a:ln>
              </c:spPr>
            </c:dLbl>
            <c:dLbl>
              <c:idx val="26"/>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京 都 府</a:t>
                    </a:r>
                  </a:p>
                </c:rich>
              </c:tx>
              <c:spPr>
                <a:noFill/>
                <a:ln w="25400">
                  <a:noFill/>
                </a:ln>
              </c:spPr>
            </c:dLbl>
            <c:dLbl>
              <c:idx val="27"/>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大 阪 府</a:t>
                    </a:r>
                  </a:p>
                </c:rich>
              </c:tx>
              <c:spPr>
                <a:noFill/>
                <a:ln w="25400">
                  <a:noFill/>
                </a:ln>
              </c:spPr>
            </c:dLbl>
            <c:dLbl>
              <c:idx val="28"/>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兵 庫 県</a:t>
                    </a:r>
                  </a:p>
                </c:rich>
              </c:tx>
              <c:spPr>
                <a:noFill/>
                <a:ln w="25400">
                  <a:noFill/>
                </a:ln>
              </c:spPr>
            </c:dLbl>
            <c:dLbl>
              <c:idx val="29"/>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奈 良 県</a:t>
                    </a:r>
                  </a:p>
                </c:rich>
              </c:tx>
              <c:spPr>
                <a:noFill/>
                <a:ln w="25400">
                  <a:noFill/>
                </a:ln>
              </c:spPr>
            </c:dLbl>
            <c:dLbl>
              <c:idx val="30"/>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和歌山県</a:t>
                    </a:r>
                  </a:p>
                </c:rich>
              </c:tx>
              <c:spPr>
                <a:noFill/>
                <a:ln w="25400">
                  <a:noFill/>
                </a:ln>
              </c:spPr>
            </c:dLbl>
            <c:dLbl>
              <c:idx val="31"/>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鳥 取 県</a:t>
                    </a:r>
                  </a:p>
                </c:rich>
              </c:tx>
              <c:spPr>
                <a:noFill/>
                <a:ln w="25400">
                  <a:noFill/>
                </a:ln>
              </c:spPr>
            </c:dLbl>
            <c:dLbl>
              <c:idx val="32"/>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島 根 県</a:t>
                    </a:r>
                  </a:p>
                </c:rich>
              </c:tx>
              <c:spPr>
                <a:noFill/>
                <a:ln w="25400">
                  <a:noFill/>
                </a:ln>
              </c:spPr>
            </c:dLbl>
            <c:dLbl>
              <c:idx val="33"/>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岡 山 県</a:t>
                    </a:r>
                  </a:p>
                </c:rich>
              </c:tx>
              <c:spPr>
                <a:noFill/>
                <a:ln w="25400">
                  <a:noFill/>
                </a:ln>
              </c:spPr>
            </c:dLbl>
            <c:dLbl>
              <c:idx val="34"/>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広 島 県</a:t>
                    </a:r>
                  </a:p>
                </c:rich>
              </c:tx>
              <c:spPr>
                <a:noFill/>
                <a:ln w="25400">
                  <a:noFill/>
                </a:ln>
              </c:spPr>
            </c:dLbl>
            <c:dLbl>
              <c:idx val="35"/>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山 口 県</a:t>
                    </a:r>
                  </a:p>
                </c:rich>
              </c:tx>
              <c:spPr>
                <a:noFill/>
                <a:ln w="25400">
                  <a:noFill/>
                </a:ln>
              </c:spPr>
            </c:dLbl>
            <c:dLbl>
              <c:idx val="36"/>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徳 島 県</a:t>
                    </a:r>
                  </a:p>
                </c:rich>
              </c:tx>
              <c:spPr>
                <a:noFill/>
                <a:ln w="25400">
                  <a:noFill/>
                </a:ln>
              </c:spPr>
            </c:dLbl>
            <c:dLbl>
              <c:idx val="37"/>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香 川 県</a:t>
                    </a:r>
                  </a:p>
                </c:rich>
              </c:tx>
              <c:spPr>
                <a:noFill/>
                <a:ln w="25400">
                  <a:noFill/>
                </a:ln>
              </c:spPr>
            </c:dLbl>
            <c:dLbl>
              <c:idx val="38"/>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愛 媛 県</a:t>
                    </a:r>
                  </a:p>
                </c:rich>
              </c:tx>
              <c:spPr>
                <a:noFill/>
                <a:ln w="25400">
                  <a:noFill/>
                </a:ln>
              </c:spPr>
            </c:dLbl>
            <c:dLbl>
              <c:idx val="39"/>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高 知 県</a:t>
                    </a:r>
                  </a:p>
                </c:rich>
              </c:tx>
              <c:spPr>
                <a:noFill/>
                <a:ln w="25400">
                  <a:noFill/>
                </a:ln>
              </c:spPr>
            </c:dLbl>
            <c:dLbl>
              <c:idx val="40"/>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福 岡 県</a:t>
                    </a:r>
                  </a:p>
                </c:rich>
              </c:tx>
              <c:spPr>
                <a:solidFill>
                  <a:srgbClr val="FFFFFF"/>
                </a:solidFill>
                <a:ln w="3175">
                  <a:solidFill>
                    <a:srgbClr val="000000"/>
                  </a:solidFill>
                  <a:prstDash val="solid"/>
                </a:ln>
              </c:spPr>
            </c:dLbl>
            <c:dLbl>
              <c:idx val="41"/>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佐 賀 県</a:t>
                    </a:r>
                  </a:p>
                </c:rich>
              </c:tx>
              <c:spPr>
                <a:noFill/>
                <a:ln w="25400">
                  <a:noFill/>
                </a:ln>
              </c:spPr>
            </c:dLbl>
            <c:dLbl>
              <c:idx val="42"/>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長 崎 県</a:t>
                    </a:r>
                  </a:p>
                </c:rich>
              </c:tx>
              <c:spPr>
                <a:noFill/>
                <a:ln w="25400">
                  <a:noFill/>
                </a:ln>
              </c:spPr>
            </c:dLbl>
            <c:dLbl>
              <c:idx val="43"/>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熊 本 県</a:t>
                    </a:r>
                  </a:p>
                </c:rich>
              </c:tx>
              <c:spPr>
                <a:noFill/>
                <a:ln w="25400">
                  <a:noFill/>
                </a:ln>
              </c:spPr>
            </c:dLbl>
            <c:dLbl>
              <c:idx val="44"/>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大 分 県</a:t>
                    </a:r>
                  </a:p>
                </c:rich>
              </c:tx>
              <c:spPr>
                <a:noFill/>
                <a:ln w="25400">
                  <a:noFill/>
                </a:ln>
              </c:spPr>
            </c:dLbl>
            <c:dLbl>
              <c:idx val="45"/>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宮 崎 県</a:t>
                    </a:r>
                  </a:p>
                </c:rich>
              </c:tx>
              <c:spPr>
                <a:noFill/>
                <a:ln w="25400">
                  <a:noFill/>
                </a:ln>
              </c:spPr>
            </c:dLbl>
            <c:dLbl>
              <c:idx val="46"/>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鹿児島県</a:t>
                    </a:r>
                  </a:p>
                </c:rich>
              </c:tx>
              <c:spPr>
                <a:noFill/>
                <a:ln w="25400">
                  <a:noFill/>
                </a:ln>
              </c:spPr>
            </c:dLbl>
            <c:dLbl>
              <c:idx val="47"/>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沖 縄 県</a:t>
                    </a:r>
                  </a:p>
                </c:rich>
              </c:tx>
              <c:spPr>
                <a:noFill/>
                <a:ln w="25400">
                  <a:noFill/>
                </a:ln>
              </c:spPr>
            </c:dLbl>
            <c:delete val="1"/>
          </c:dLbls>
          <c:xVal>
            <c:numRef>
              <c:f>'施設当たり人口＆面積'!$X$7:$X$54</c:f>
              <c:numCache>
                <c:formatCode>#,##0_ </c:formatCode>
                <c:ptCount val="48"/>
                <c:pt idx="0">
                  <c:v>475.80223880597015</c:v>
                </c:pt>
                <c:pt idx="1">
                  <c:v>496.36363636363637</c:v>
                </c:pt>
                <c:pt idx="2">
                  <c:v>450</c:v>
                </c:pt>
                <c:pt idx="3">
                  <c:v>434.33333333333331</c:v>
                </c:pt>
                <c:pt idx="4">
                  <c:v>465</c:v>
                </c:pt>
                <c:pt idx="5">
                  <c:v>1063</c:v>
                </c:pt>
                <c:pt idx="6">
                  <c:v>384</c:v>
                </c:pt>
                <c:pt idx="7">
                  <c:v>490.5</c:v>
                </c:pt>
                <c:pt idx="8">
                  <c:v>490.5</c:v>
                </c:pt>
                <c:pt idx="9">
                  <c:v>398.4</c:v>
                </c:pt>
                <c:pt idx="10">
                  <c:v>664</c:v>
                </c:pt>
                <c:pt idx="11">
                  <c:v>1030.2857142857142</c:v>
                </c:pt>
                <c:pt idx="12">
                  <c:v>563.18181818181813</c:v>
                </c:pt>
                <c:pt idx="13">
                  <c:v>508.84615384615387</c:v>
                </c:pt>
                <c:pt idx="14">
                  <c:v>503.72222222222223</c:v>
                </c:pt>
                <c:pt idx="15">
                  <c:v>469.4</c:v>
                </c:pt>
                <c:pt idx="16">
                  <c:v>541</c:v>
                </c:pt>
                <c:pt idx="17">
                  <c:v>581.5</c:v>
                </c:pt>
                <c:pt idx="18">
                  <c:v>399.5</c:v>
                </c:pt>
                <c:pt idx="19">
                  <c:v>852</c:v>
                </c:pt>
                <c:pt idx="20">
                  <c:v>304.57142857142856</c:v>
                </c:pt>
                <c:pt idx="21">
                  <c:v>343.5</c:v>
                </c:pt>
                <c:pt idx="22">
                  <c:v>415</c:v>
                </c:pt>
                <c:pt idx="23">
                  <c:v>371.35</c:v>
                </c:pt>
                <c:pt idx="24">
                  <c:v>460</c:v>
                </c:pt>
                <c:pt idx="25">
                  <c:v>353.75</c:v>
                </c:pt>
                <c:pt idx="26">
                  <c:v>437.5</c:v>
                </c:pt>
                <c:pt idx="27">
                  <c:v>590.4</c:v>
                </c:pt>
                <c:pt idx="28">
                  <c:v>619</c:v>
                </c:pt>
                <c:pt idx="29">
                  <c:v>463.33333333333331</c:v>
                </c:pt>
                <c:pt idx="30">
                  <c:v>329.33333333333331</c:v>
                </c:pt>
                <c:pt idx="31">
                  <c:v>291</c:v>
                </c:pt>
                <c:pt idx="32">
                  <c:v>176.75</c:v>
                </c:pt>
                <c:pt idx="33">
                  <c:v>387.2</c:v>
                </c:pt>
                <c:pt idx="34">
                  <c:v>474.66666666666669</c:v>
                </c:pt>
                <c:pt idx="35">
                  <c:v>286.2</c:v>
                </c:pt>
                <c:pt idx="36">
                  <c:v>258.66666666666669</c:v>
                </c:pt>
                <c:pt idx="37">
                  <c:v>329.66666666666669</c:v>
                </c:pt>
                <c:pt idx="38">
                  <c:v>471.66666666666669</c:v>
                </c:pt>
                <c:pt idx="39">
                  <c:v>250.66666666666666</c:v>
                </c:pt>
                <c:pt idx="40">
                  <c:v>635.625</c:v>
                </c:pt>
                <c:pt idx="41">
                  <c:v>210.75</c:v>
                </c:pt>
                <c:pt idx="42">
                  <c:v>469.33333333333331</c:v>
                </c:pt>
                <c:pt idx="43">
                  <c:v>602.33333333333337</c:v>
                </c:pt>
                <c:pt idx="44">
                  <c:v>296.25</c:v>
                </c:pt>
                <c:pt idx="45">
                  <c:v>375.33333333333331</c:v>
                </c:pt>
                <c:pt idx="46">
                  <c:v>845</c:v>
                </c:pt>
                <c:pt idx="47">
                  <c:v>469.66666666666669</c:v>
                </c:pt>
              </c:numCache>
            </c:numRef>
          </c:xVal>
          <c:yVal>
            <c:numRef>
              <c:f>'施設当たり人口＆面積'!$Y$7:$Y$54</c:f>
              <c:numCache>
                <c:formatCode>#,##0_ </c:formatCode>
                <c:ptCount val="48"/>
                <c:pt idx="0">
                  <c:v>1410.2981716417912</c:v>
                </c:pt>
                <c:pt idx="1">
                  <c:v>7587.0054545454541</c:v>
                </c:pt>
                <c:pt idx="2">
                  <c:v>3214.9</c:v>
                </c:pt>
                <c:pt idx="3">
                  <c:v>5092.9633333333331</c:v>
                </c:pt>
                <c:pt idx="4">
                  <c:v>1372.424</c:v>
                </c:pt>
                <c:pt idx="5">
                  <c:v>11636.3</c:v>
                </c:pt>
                <c:pt idx="6">
                  <c:v>2217.37</c:v>
                </c:pt>
                <c:pt idx="7">
                  <c:v>3445.69</c:v>
                </c:pt>
                <c:pt idx="8">
                  <c:v>1015.9533333333334</c:v>
                </c:pt>
                <c:pt idx="9">
                  <c:v>1281.6559999999999</c:v>
                </c:pt>
                <c:pt idx="10">
                  <c:v>2120.7766666666666</c:v>
                </c:pt>
                <c:pt idx="11">
                  <c:v>538.27428571428572</c:v>
                </c:pt>
                <c:pt idx="12">
                  <c:v>461.99363636363637</c:v>
                </c:pt>
                <c:pt idx="13">
                  <c:v>80.921923076923065</c:v>
                </c:pt>
                <c:pt idx="14">
                  <c:v>134.21444444444444</c:v>
                </c:pt>
                <c:pt idx="15">
                  <c:v>2072.75</c:v>
                </c:pt>
                <c:pt idx="16">
                  <c:v>1022.895</c:v>
                </c:pt>
                <c:pt idx="17">
                  <c:v>2093.08</c:v>
                </c:pt>
                <c:pt idx="18">
                  <c:v>2094.94</c:v>
                </c:pt>
                <c:pt idx="19">
                  <c:v>4201.17</c:v>
                </c:pt>
                <c:pt idx="20">
                  <c:v>1872.1357142857144</c:v>
                </c:pt>
                <c:pt idx="21">
                  <c:v>1628.0333333333335</c:v>
                </c:pt>
                <c:pt idx="22">
                  <c:v>806.16444444444437</c:v>
                </c:pt>
                <c:pt idx="23">
                  <c:v>255.81100000000001</c:v>
                </c:pt>
                <c:pt idx="24">
                  <c:v>1440.3975</c:v>
                </c:pt>
                <c:pt idx="25">
                  <c:v>941.72500000000002</c:v>
                </c:pt>
                <c:pt idx="26">
                  <c:v>768.86833333333334</c:v>
                </c:pt>
                <c:pt idx="27">
                  <c:v>126.76133333333334</c:v>
                </c:pt>
                <c:pt idx="28">
                  <c:v>932.93222222222221</c:v>
                </c:pt>
                <c:pt idx="29">
                  <c:v>1230.3633333333335</c:v>
                </c:pt>
                <c:pt idx="30">
                  <c:v>1575.43</c:v>
                </c:pt>
                <c:pt idx="31">
                  <c:v>1753.655</c:v>
                </c:pt>
                <c:pt idx="32">
                  <c:v>1676.9949999999999</c:v>
                </c:pt>
                <c:pt idx="33">
                  <c:v>1401.92</c:v>
                </c:pt>
                <c:pt idx="34">
                  <c:v>1413.2883333333332</c:v>
                </c:pt>
                <c:pt idx="35">
                  <c:v>1222.826</c:v>
                </c:pt>
                <c:pt idx="36">
                  <c:v>1382.2666666666667</c:v>
                </c:pt>
                <c:pt idx="37">
                  <c:v>620.77333333333331</c:v>
                </c:pt>
                <c:pt idx="38">
                  <c:v>1892.8333333333333</c:v>
                </c:pt>
                <c:pt idx="39">
                  <c:v>2368.3966666666665</c:v>
                </c:pt>
                <c:pt idx="40">
                  <c:v>605.9</c:v>
                </c:pt>
                <c:pt idx="41">
                  <c:v>609.91250000000002</c:v>
                </c:pt>
                <c:pt idx="42">
                  <c:v>1368.5833333333333</c:v>
                </c:pt>
                <c:pt idx="43">
                  <c:v>2422.63</c:v>
                </c:pt>
                <c:pt idx="44">
                  <c:v>1274.895</c:v>
                </c:pt>
                <c:pt idx="45">
                  <c:v>2264.8966666666665</c:v>
                </c:pt>
                <c:pt idx="46">
                  <c:v>4522.33</c:v>
                </c:pt>
                <c:pt idx="47">
                  <c:v>758.88</c:v>
                </c:pt>
              </c:numCache>
            </c:numRef>
          </c:yVal>
        </c:ser>
        <c:axId val="89998848"/>
        <c:axId val="90000768"/>
      </c:scatterChart>
      <c:valAx>
        <c:axId val="89998848"/>
        <c:scaling>
          <c:orientation val="minMax"/>
        </c:scaling>
        <c:axPos val="b"/>
        <c:title>
          <c:tx>
            <c:rich>
              <a:bodyPr/>
              <a:lstStyle/>
              <a:p>
                <a:pPr>
                  <a:defRPr sz="825" b="0" i="0" u="none" strike="noStrike" baseline="0">
                    <a:solidFill>
                      <a:srgbClr val="000000"/>
                    </a:solidFill>
                    <a:latin typeface="ＭＳ Ｐゴシック"/>
                    <a:ea typeface="ＭＳ Ｐゴシック"/>
                    <a:cs typeface="ＭＳ Ｐゴシック"/>
                  </a:defRPr>
                </a:pPr>
                <a:r>
                  <a:rPr lang="en-US" altLang="ja-JP"/>
                  <a:t>1</a:t>
                </a:r>
                <a:r>
                  <a:rPr lang="ja-JP" altLang="en-US"/>
                  <a:t>施設当たりの人口（千人）</a:t>
                </a:r>
              </a:p>
            </c:rich>
          </c:tx>
          <c:layout>
            <c:manualLayout>
              <c:xMode val="edge"/>
              <c:yMode val="edge"/>
              <c:x val="0.42402353468479248"/>
              <c:y val="0.95278513914574225"/>
            </c:manualLayout>
          </c:layout>
          <c:spPr>
            <a:noFill/>
            <a:ln w="25400">
              <a:noFill/>
            </a:ln>
          </c:spPr>
        </c:title>
        <c:numFmt formatCode="#,##0_ " sourceLinked="1"/>
        <c:majorTickMark val="in"/>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90000768"/>
        <c:crosses val="autoZero"/>
        <c:crossBetween val="midCat"/>
      </c:valAx>
      <c:valAx>
        <c:axId val="90000768"/>
        <c:scaling>
          <c:orientation val="minMax"/>
        </c:scaling>
        <c:axPos val="l"/>
        <c:majorGridlines>
          <c:spPr>
            <a:ln w="3175">
              <a:solidFill>
                <a:srgbClr val="000000"/>
              </a:solidFill>
              <a:prstDash val="solid"/>
            </a:ln>
          </c:spPr>
        </c:majorGridlines>
        <c:title>
          <c:tx>
            <c:rich>
              <a:bodyPr rot="0" vert="wordArtVertRtl"/>
              <a:lstStyle/>
              <a:p>
                <a:pPr algn="ctr">
                  <a:defRPr sz="825" b="0" i="0" u="none" strike="noStrike" baseline="0">
                    <a:solidFill>
                      <a:srgbClr val="000000"/>
                    </a:solidFill>
                    <a:latin typeface="ＭＳ Ｐゴシック"/>
                    <a:ea typeface="ＭＳ Ｐゴシック"/>
                    <a:cs typeface="ＭＳ Ｐゴシック"/>
                  </a:defRPr>
                </a:pPr>
                <a:r>
                  <a:rPr lang="en-US" altLang="ja-JP"/>
                  <a:t>1</a:t>
                </a:r>
                <a:r>
                  <a:rPr lang="ja-JP" altLang="en-US"/>
                  <a:t>施設当たりの面積（</a:t>
                </a:r>
                <a:r>
                  <a:rPr lang="en-US" altLang="en-US"/>
                  <a:t>km2）</a:t>
                </a:r>
              </a:p>
            </c:rich>
          </c:tx>
          <c:layout>
            <c:manualLayout>
              <c:xMode val="edge"/>
              <c:yMode val="edge"/>
              <c:x val="2.7496382054992764E-2"/>
              <c:y val="0.36924955355156874"/>
            </c:manualLayout>
          </c:layout>
          <c:spPr>
            <a:noFill/>
            <a:ln w="25400">
              <a:noFill/>
            </a:ln>
          </c:spPr>
        </c:title>
        <c:numFmt formatCode="#,##0_ " sourceLinked="1"/>
        <c:majorTickMark val="in"/>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89998848"/>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125" b="1" i="0" u="none" strike="noStrike" baseline="0">
                <a:solidFill>
                  <a:srgbClr val="000000"/>
                </a:solidFill>
                <a:latin typeface="ＭＳ Ｐゴシック"/>
                <a:ea typeface="ＭＳ Ｐゴシック"/>
                <a:cs typeface="ＭＳ Ｐゴシック"/>
              </a:defRPr>
            </a:pPr>
            <a:r>
              <a:rPr lang="ja-JP" altLang="en-US"/>
              <a:t>三次救急医療機関</a:t>
            </a:r>
            <a:r>
              <a:rPr lang="en-US" altLang="ja-JP"/>
              <a:t>1</a:t>
            </a:r>
            <a:r>
              <a:rPr lang="ja-JP" altLang="en-US"/>
              <a:t>施設当たり人口・面積の比較</a:t>
            </a:r>
          </a:p>
        </c:rich>
      </c:tx>
      <c:layout>
        <c:manualLayout>
          <c:xMode val="edge"/>
          <c:yMode val="edge"/>
          <c:x val="0.26994549861595174"/>
          <c:y val="2.6365348399246702E-2"/>
        </c:manualLayout>
      </c:layout>
      <c:spPr>
        <a:noFill/>
        <a:ln w="25400">
          <a:noFill/>
        </a:ln>
      </c:spPr>
    </c:title>
    <c:plotArea>
      <c:layout>
        <c:manualLayout>
          <c:layoutTarget val="inner"/>
          <c:xMode val="edge"/>
          <c:yMode val="edge"/>
          <c:x val="0.16393442896332341"/>
          <c:y val="9.8870058391260923E-2"/>
          <c:w val="0.67322405494271464"/>
          <c:h val="0.83050849048658093"/>
        </c:manualLayout>
      </c:layout>
      <c:scatterChart>
        <c:scatterStyle val="lineMarker"/>
        <c:ser>
          <c:idx val="0"/>
          <c:order val="0"/>
          <c:spPr>
            <a:ln w="19050">
              <a:noFill/>
            </a:ln>
          </c:spPr>
          <c:marker>
            <c:symbol val="diamond"/>
            <c:size val="5"/>
            <c:spPr>
              <a:solidFill>
                <a:srgbClr val="000080"/>
              </a:solidFill>
              <a:ln>
                <a:solidFill>
                  <a:srgbClr val="000080"/>
                </a:solidFill>
                <a:prstDash val="solid"/>
              </a:ln>
            </c:spPr>
          </c:marker>
          <c:dLbls>
            <c:dLbl>
              <c:idx val="0"/>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全　     国</a:t>
                    </a:r>
                  </a:p>
                </c:rich>
              </c:tx>
              <c:spPr>
                <a:solidFill>
                  <a:srgbClr val="FFFFFF"/>
                </a:solidFill>
                <a:ln w="3175">
                  <a:solidFill>
                    <a:srgbClr val="000000"/>
                  </a:solidFill>
                  <a:prstDash val="solid"/>
                </a:ln>
                <a:effectLst>
                  <a:outerShdw dist="35921" dir="2700000" algn="br">
                    <a:srgbClr val="000000"/>
                  </a:outerShdw>
                </a:effectLst>
              </c:spPr>
            </c:dLbl>
            <c:dLbl>
              <c:idx val="1"/>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北 海 道</a:t>
                    </a:r>
                  </a:p>
                </c:rich>
              </c:tx>
              <c:spPr>
                <a:noFill/>
                <a:ln w="25400">
                  <a:noFill/>
                </a:ln>
              </c:spPr>
            </c:dLbl>
            <c:dLbl>
              <c:idx val="2"/>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青 森 県</a:t>
                    </a:r>
                  </a:p>
                </c:rich>
              </c:tx>
              <c:spPr>
                <a:noFill/>
                <a:ln w="25400">
                  <a:noFill/>
                </a:ln>
              </c:spPr>
            </c:dLbl>
            <c:dLbl>
              <c:idx val="3"/>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岩 手 県</a:t>
                    </a:r>
                  </a:p>
                </c:rich>
              </c:tx>
              <c:spPr>
                <a:noFill/>
                <a:ln w="25400">
                  <a:noFill/>
                </a:ln>
              </c:spPr>
            </c:dLbl>
            <c:dLbl>
              <c:idx val="4"/>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宮 城 県</a:t>
                    </a:r>
                  </a:p>
                </c:rich>
              </c:tx>
              <c:spPr>
                <a:noFill/>
                <a:ln w="25400">
                  <a:noFill/>
                </a:ln>
              </c:spPr>
            </c:dLbl>
            <c:dLbl>
              <c:idx val="5"/>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秋 田 県</a:t>
                    </a:r>
                  </a:p>
                </c:rich>
              </c:tx>
              <c:spPr>
                <a:noFill/>
                <a:ln w="25400">
                  <a:noFill/>
                </a:ln>
              </c:spPr>
            </c:dLbl>
            <c:dLbl>
              <c:idx val="6"/>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山 形 県</a:t>
                    </a:r>
                  </a:p>
                </c:rich>
              </c:tx>
              <c:spPr>
                <a:noFill/>
                <a:ln w="25400">
                  <a:noFill/>
                </a:ln>
              </c:spPr>
            </c:dLbl>
            <c:dLbl>
              <c:idx val="7"/>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福 島 県</a:t>
                    </a:r>
                  </a:p>
                </c:rich>
              </c:tx>
              <c:spPr>
                <a:noFill/>
                <a:ln w="25400">
                  <a:noFill/>
                </a:ln>
              </c:spPr>
            </c:dLbl>
            <c:dLbl>
              <c:idx val="8"/>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茨 城 県</a:t>
                    </a:r>
                  </a:p>
                </c:rich>
              </c:tx>
              <c:spPr>
                <a:noFill/>
                <a:ln w="25400">
                  <a:noFill/>
                </a:ln>
              </c:spPr>
            </c:dLbl>
            <c:dLbl>
              <c:idx val="9"/>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栃 木 県</a:t>
                    </a:r>
                  </a:p>
                </c:rich>
              </c:tx>
              <c:spPr>
                <a:noFill/>
                <a:ln w="25400">
                  <a:noFill/>
                </a:ln>
              </c:spPr>
            </c:dLbl>
            <c:dLbl>
              <c:idx val="10"/>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群 馬 県</a:t>
                    </a:r>
                  </a:p>
                </c:rich>
              </c:tx>
              <c:spPr>
                <a:noFill/>
                <a:ln w="25400">
                  <a:noFill/>
                </a:ln>
              </c:spPr>
            </c:dLbl>
            <c:dLbl>
              <c:idx val="11"/>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埼 玉 県</a:t>
                    </a:r>
                  </a:p>
                </c:rich>
              </c:tx>
              <c:spPr>
                <a:noFill/>
                <a:ln w="25400">
                  <a:noFill/>
                </a:ln>
              </c:spPr>
            </c:dLbl>
            <c:dLbl>
              <c:idx val="12"/>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千 葉 県</a:t>
                    </a:r>
                  </a:p>
                </c:rich>
              </c:tx>
              <c:spPr>
                <a:noFill/>
                <a:ln w="25400">
                  <a:noFill/>
                </a:ln>
              </c:spPr>
            </c:dLbl>
            <c:dLbl>
              <c:idx val="13"/>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東 京 都</a:t>
                    </a:r>
                  </a:p>
                </c:rich>
              </c:tx>
              <c:spPr>
                <a:noFill/>
                <a:ln w="25400">
                  <a:noFill/>
                </a:ln>
              </c:spPr>
            </c:dLbl>
            <c:dLbl>
              <c:idx val="14"/>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神奈川県</a:t>
                    </a:r>
                  </a:p>
                </c:rich>
              </c:tx>
              <c:spPr>
                <a:noFill/>
                <a:ln w="25400">
                  <a:noFill/>
                </a:ln>
              </c:spPr>
            </c:dLbl>
            <c:dLbl>
              <c:idx val="15"/>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新 潟 県</a:t>
                    </a:r>
                  </a:p>
                </c:rich>
              </c:tx>
              <c:spPr>
                <a:noFill/>
                <a:ln w="25400">
                  <a:noFill/>
                </a:ln>
              </c:spPr>
            </c:dLbl>
            <c:dLbl>
              <c:idx val="16"/>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富 山 県</a:t>
                    </a:r>
                  </a:p>
                </c:rich>
              </c:tx>
              <c:spPr>
                <a:noFill/>
                <a:ln w="25400">
                  <a:noFill/>
                </a:ln>
              </c:spPr>
            </c:dLbl>
            <c:dLbl>
              <c:idx val="17"/>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石 川 県</a:t>
                    </a:r>
                  </a:p>
                </c:rich>
              </c:tx>
              <c:spPr>
                <a:noFill/>
                <a:ln w="25400">
                  <a:noFill/>
                </a:ln>
              </c:spPr>
            </c:dLbl>
            <c:dLbl>
              <c:idx val="18"/>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福 井 県</a:t>
                    </a:r>
                  </a:p>
                </c:rich>
              </c:tx>
              <c:spPr>
                <a:noFill/>
                <a:ln w="25400">
                  <a:noFill/>
                </a:ln>
              </c:spPr>
            </c:dLbl>
            <c:dLbl>
              <c:idx val="19"/>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山 梨 県</a:t>
                    </a:r>
                  </a:p>
                </c:rich>
              </c:tx>
              <c:spPr>
                <a:noFill/>
                <a:ln w="25400">
                  <a:noFill/>
                </a:ln>
              </c:spPr>
            </c:dLbl>
            <c:dLbl>
              <c:idx val="20"/>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長 野 県</a:t>
                    </a:r>
                  </a:p>
                </c:rich>
              </c:tx>
              <c:spPr>
                <a:noFill/>
                <a:ln w="25400">
                  <a:noFill/>
                </a:ln>
              </c:spPr>
            </c:dLbl>
            <c:dLbl>
              <c:idx val="21"/>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岐 阜 県</a:t>
                    </a:r>
                  </a:p>
                </c:rich>
              </c:tx>
              <c:spPr>
                <a:noFill/>
                <a:ln w="25400">
                  <a:noFill/>
                </a:ln>
              </c:spPr>
            </c:dLbl>
            <c:dLbl>
              <c:idx val="22"/>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静 岡 県</a:t>
                    </a:r>
                  </a:p>
                </c:rich>
              </c:tx>
              <c:spPr>
                <a:noFill/>
                <a:ln w="25400">
                  <a:noFill/>
                </a:ln>
              </c:spPr>
            </c:dLbl>
            <c:dLbl>
              <c:idx val="23"/>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愛 知 県</a:t>
                    </a:r>
                  </a:p>
                </c:rich>
              </c:tx>
              <c:spPr>
                <a:noFill/>
                <a:ln w="25400">
                  <a:noFill/>
                </a:ln>
              </c:spPr>
            </c:dLbl>
            <c:dLbl>
              <c:idx val="24"/>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三 重 県</a:t>
                    </a:r>
                  </a:p>
                </c:rich>
              </c:tx>
              <c:spPr>
                <a:noFill/>
                <a:ln w="25400">
                  <a:noFill/>
                </a:ln>
              </c:spPr>
            </c:dLbl>
            <c:dLbl>
              <c:idx val="25"/>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滋 賀 県</a:t>
                    </a:r>
                  </a:p>
                </c:rich>
              </c:tx>
              <c:spPr>
                <a:noFill/>
                <a:ln w="25400">
                  <a:noFill/>
                </a:ln>
              </c:spPr>
            </c:dLbl>
            <c:dLbl>
              <c:idx val="26"/>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京 都 府</a:t>
                    </a:r>
                  </a:p>
                </c:rich>
              </c:tx>
              <c:spPr>
                <a:noFill/>
                <a:ln w="25400">
                  <a:noFill/>
                </a:ln>
              </c:spPr>
            </c:dLbl>
            <c:dLbl>
              <c:idx val="27"/>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大 阪 府</a:t>
                    </a:r>
                  </a:p>
                </c:rich>
              </c:tx>
              <c:spPr>
                <a:noFill/>
                <a:ln w="25400">
                  <a:noFill/>
                </a:ln>
              </c:spPr>
            </c:dLbl>
            <c:dLbl>
              <c:idx val="28"/>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兵 庫 県</a:t>
                    </a:r>
                  </a:p>
                </c:rich>
              </c:tx>
              <c:spPr>
                <a:noFill/>
                <a:ln w="25400">
                  <a:noFill/>
                </a:ln>
              </c:spPr>
            </c:dLbl>
            <c:dLbl>
              <c:idx val="29"/>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奈 良 県</a:t>
                    </a:r>
                  </a:p>
                </c:rich>
              </c:tx>
              <c:spPr>
                <a:noFill/>
                <a:ln w="25400">
                  <a:noFill/>
                </a:ln>
              </c:spPr>
            </c:dLbl>
            <c:dLbl>
              <c:idx val="30"/>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和歌山県</a:t>
                    </a:r>
                  </a:p>
                </c:rich>
              </c:tx>
              <c:spPr>
                <a:noFill/>
                <a:ln w="25400">
                  <a:noFill/>
                </a:ln>
              </c:spPr>
            </c:dLbl>
            <c:dLbl>
              <c:idx val="31"/>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鳥 取 県</a:t>
                    </a:r>
                  </a:p>
                </c:rich>
              </c:tx>
              <c:spPr>
                <a:noFill/>
                <a:ln w="25400">
                  <a:noFill/>
                </a:ln>
              </c:spPr>
            </c:dLbl>
            <c:dLbl>
              <c:idx val="32"/>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島 根 県</a:t>
                    </a:r>
                  </a:p>
                </c:rich>
              </c:tx>
              <c:spPr>
                <a:noFill/>
                <a:ln w="25400">
                  <a:noFill/>
                </a:ln>
              </c:spPr>
            </c:dLbl>
            <c:dLbl>
              <c:idx val="33"/>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岡 山 県</a:t>
                    </a:r>
                  </a:p>
                </c:rich>
              </c:tx>
              <c:spPr>
                <a:noFill/>
                <a:ln w="25400">
                  <a:noFill/>
                </a:ln>
              </c:spPr>
            </c:dLbl>
            <c:dLbl>
              <c:idx val="34"/>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広 島 県</a:t>
                    </a:r>
                  </a:p>
                </c:rich>
              </c:tx>
              <c:spPr>
                <a:noFill/>
                <a:ln w="25400">
                  <a:noFill/>
                </a:ln>
              </c:spPr>
            </c:dLbl>
            <c:dLbl>
              <c:idx val="35"/>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山 口 県</a:t>
                    </a:r>
                  </a:p>
                </c:rich>
              </c:tx>
              <c:spPr>
                <a:noFill/>
                <a:ln w="25400">
                  <a:noFill/>
                </a:ln>
              </c:spPr>
            </c:dLbl>
            <c:dLbl>
              <c:idx val="36"/>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徳 島 県</a:t>
                    </a:r>
                  </a:p>
                </c:rich>
              </c:tx>
              <c:spPr>
                <a:noFill/>
                <a:ln w="25400">
                  <a:noFill/>
                </a:ln>
              </c:spPr>
            </c:dLbl>
            <c:dLbl>
              <c:idx val="37"/>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香 川 県</a:t>
                    </a:r>
                  </a:p>
                </c:rich>
              </c:tx>
              <c:spPr>
                <a:noFill/>
                <a:ln w="25400">
                  <a:noFill/>
                </a:ln>
              </c:spPr>
            </c:dLbl>
            <c:dLbl>
              <c:idx val="38"/>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愛 媛 県</a:t>
                    </a:r>
                  </a:p>
                </c:rich>
              </c:tx>
              <c:spPr>
                <a:noFill/>
                <a:ln w="25400">
                  <a:noFill/>
                </a:ln>
              </c:spPr>
            </c:dLbl>
            <c:dLbl>
              <c:idx val="39"/>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高 知 県</a:t>
                    </a:r>
                  </a:p>
                </c:rich>
              </c:tx>
              <c:spPr>
                <a:noFill/>
                <a:ln w="25400">
                  <a:noFill/>
                </a:ln>
              </c:spPr>
            </c:dLbl>
            <c:dLbl>
              <c:idx val="40"/>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福 岡 県</a:t>
                    </a:r>
                  </a:p>
                </c:rich>
              </c:tx>
              <c:spPr>
                <a:noFill/>
                <a:ln w="3175">
                  <a:solidFill>
                    <a:srgbClr val="000000"/>
                  </a:solidFill>
                  <a:prstDash val="solid"/>
                </a:ln>
              </c:spPr>
            </c:dLbl>
            <c:dLbl>
              <c:idx val="41"/>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佐 賀 県</a:t>
                    </a:r>
                  </a:p>
                </c:rich>
              </c:tx>
              <c:spPr>
                <a:noFill/>
                <a:ln w="25400">
                  <a:noFill/>
                </a:ln>
              </c:spPr>
            </c:dLbl>
            <c:dLbl>
              <c:idx val="42"/>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長 崎 県</a:t>
                    </a:r>
                  </a:p>
                </c:rich>
              </c:tx>
              <c:spPr>
                <a:noFill/>
                <a:ln w="25400">
                  <a:noFill/>
                </a:ln>
              </c:spPr>
            </c:dLbl>
            <c:dLbl>
              <c:idx val="43"/>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熊 本 県</a:t>
                    </a:r>
                  </a:p>
                </c:rich>
              </c:tx>
              <c:spPr>
                <a:noFill/>
                <a:ln w="25400">
                  <a:noFill/>
                </a:ln>
              </c:spPr>
            </c:dLbl>
            <c:dLbl>
              <c:idx val="44"/>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大 分 県</a:t>
                    </a:r>
                  </a:p>
                </c:rich>
              </c:tx>
              <c:spPr>
                <a:noFill/>
                <a:ln w="25400">
                  <a:noFill/>
                </a:ln>
              </c:spPr>
            </c:dLbl>
            <c:dLbl>
              <c:idx val="45"/>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宮 崎 県</a:t>
                    </a:r>
                  </a:p>
                </c:rich>
              </c:tx>
              <c:spPr>
                <a:noFill/>
                <a:ln w="25400">
                  <a:noFill/>
                </a:ln>
              </c:spPr>
            </c:dLbl>
            <c:dLbl>
              <c:idx val="46"/>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鹿児島県</a:t>
                    </a:r>
                  </a:p>
                </c:rich>
              </c:tx>
              <c:spPr>
                <a:noFill/>
                <a:ln w="25400">
                  <a:noFill/>
                </a:ln>
              </c:spPr>
            </c:dLbl>
            <c:dLbl>
              <c:idx val="47"/>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沖 縄 県</a:t>
                    </a:r>
                  </a:p>
                </c:rich>
              </c:tx>
              <c:spPr>
                <a:noFill/>
                <a:ln w="25400">
                  <a:noFill/>
                </a:ln>
              </c:spPr>
            </c:dLbl>
            <c:delete val="1"/>
          </c:dLbls>
          <c:xVal>
            <c:numRef>
              <c:f>'施設当たり人口＆面積'!$X$7:$X$54</c:f>
              <c:numCache>
                <c:formatCode>#,##0_ </c:formatCode>
                <c:ptCount val="48"/>
                <c:pt idx="0">
                  <c:v>475.80223880597015</c:v>
                </c:pt>
                <c:pt idx="1">
                  <c:v>496.36363636363637</c:v>
                </c:pt>
                <c:pt idx="2">
                  <c:v>450</c:v>
                </c:pt>
                <c:pt idx="3">
                  <c:v>434.33333333333331</c:v>
                </c:pt>
                <c:pt idx="4">
                  <c:v>465</c:v>
                </c:pt>
                <c:pt idx="5">
                  <c:v>1063</c:v>
                </c:pt>
                <c:pt idx="6">
                  <c:v>384</c:v>
                </c:pt>
                <c:pt idx="7">
                  <c:v>490.5</c:v>
                </c:pt>
                <c:pt idx="8">
                  <c:v>490.5</c:v>
                </c:pt>
                <c:pt idx="9">
                  <c:v>398.4</c:v>
                </c:pt>
                <c:pt idx="10">
                  <c:v>664</c:v>
                </c:pt>
                <c:pt idx="11">
                  <c:v>1030.2857142857142</c:v>
                </c:pt>
                <c:pt idx="12">
                  <c:v>563.18181818181813</c:v>
                </c:pt>
                <c:pt idx="13">
                  <c:v>508.84615384615387</c:v>
                </c:pt>
                <c:pt idx="14">
                  <c:v>503.72222222222223</c:v>
                </c:pt>
                <c:pt idx="15">
                  <c:v>469.4</c:v>
                </c:pt>
                <c:pt idx="16">
                  <c:v>541</c:v>
                </c:pt>
                <c:pt idx="17">
                  <c:v>581.5</c:v>
                </c:pt>
                <c:pt idx="18">
                  <c:v>399.5</c:v>
                </c:pt>
                <c:pt idx="19">
                  <c:v>852</c:v>
                </c:pt>
                <c:pt idx="20">
                  <c:v>304.57142857142856</c:v>
                </c:pt>
                <c:pt idx="21">
                  <c:v>343.5</c:v>
                </c:pt>
                <c:pt idx="22">
                  <c:v>415</c:v>
                </c:pt>
                <c:pt idx="23">
                  <c:v>371.35</c:v>
                </c:pt>
                <c:pt idx="24">
                  <c:v>460</c:v>
                </c:pt>
                <c:pt idx="25">
                  <c:v>353.75</c:v>
                </c:pt>
                <c:pt idx="26">
                  <c:v>437.5</c:v>
                </c:pt>
                <c:pt idx="27">
                  <c:v>590.4</c:v>
                </c:pt>
                <c:pt idx="28">
                  <c:v>619</c:v>
                </c:pt>
                <c:pt idx="29">
                  <c:v>463.33333333333331</c:v>
                </c:pt>
                <c:pt idx="30">
                  <c:v>329.33333333333331</c:v>
                </c:pt>
                <c:pt idx="31">
                  <c:v>291</c:v>
                </c:pt>
                <c:pt idx="32">
                  <c:v>176.75</c:v>
                </c:pt>
                <c:pt idx="33">
                  <c:v>387.2</c:v>
                </c:pt>
                <c:pt idx="34">
                  <c:v>474.66666666666669</c:v>
                </c:pt>
                <c:pt idx="35">
                  <c:v>286.2</c:v>
                </c:pt>
                <c:pt idx="36">
                  <c:v>258.66666666666669</c:v>
                </c:pt>
                <c:pt idx="37">
                  <c:v>329.66666666666669</c:v>
                </c:pt>
                <c:pt idx="38">
                  <c:v>471.66666666666669</c:v>
                </c:pt>
                <c:pt idx="39">
                  <c:v>250.66666666666666</c:v>
                </c:pt>
                <c:pt idx="40">
                  <c:v>635.625</c:v>
                </c:pt>
                <c:pt idx="41">
                  <c:v>210.75</c:v>
                </c:pt>
                <c:pt idx="42">
                  <c:v>469.33333333333331</c:v>
                </c:pt>
                <c:pt idx="43">
                  <c:v>602.33333333333337</c:v>
                </c:pt>
                <c:pt idx="44">
                  <c:v>296.25</c:v>
                </c:pt>
                <c:pt idx="45">
                  <c:v>375.33333333333331</c:v>
                </c:pt>
                <c:pt idx="46">
                  <c:v>845</c:v>
                </c:pt>
                <c:pt idx="47">
                  <c:v>469.66666666666669</c:v>
                </c:pt>
              </c:numCache>
            </c:numRef>
          </c:xVal>
          <c:yVal>
            <c:numRef>
              <c:f>'施設当たり人口＆面積'!$Z$7:$Z$54</c:f>
              <c:numCache>
                <c:formatCode>#,##0.0_ </c:formatCode>
                <c:ptCount val="48"/>
                <c:pt idx="0">
                  <c:v>3.1493109428742372</c:v>
                </c:pt>
                <c:pt idx="1">
                  <c:v>3.8800703962926346</c:v>
                </c:pt>
                <c:pt idx="2">
                  <c:v>3.507167468668134</c:v>
                </c:pt>
                <c:pt idx="3">
                  <c:v>3.7069705494947871</c:v>
                </c:pt>
                <c:pt idx="4">
                  <c:v>3.1374883040915313</c:v>
                </c:pt>
                <c:pt idx="5">
                  <c:v>4.0658149094352014</c:v>
                </c:pt>
                <c:pt idx="6">
                  <c:v>3.3458381674270408</c:v>
                </c:pt>
                <c:pt idx="7">
                  <c:v>3.5372762024952289</c:v>
                </c:pt>
                <c:pt idx="8">
                  <c:v>3.0068737595804915</c:v>
                </c:pt>
                <c:pt idx="9">
                  <c:v>3.1077714749883332</c:v>
                </c:pt>
                <c:pt idx="10">
                  <c:v>3.3264949365311209</c:v>
                </c:pt>
                <c:pt idx="11">
                  <c:v>2.7310036333190602</c:v>
                </c:pt>
                <c:pt idx="12">
                  <c:v>2.6646359934972694</c:v>
                </c:pt>
                <c:pt idx="13">
                  <c:v>1.9080661950549214</c:v>
                </c:pt>
                <c:pt idx="14">
                  <c:v>2.1277992580456395</c:v>
                </c:pt>
                <c:pt idx="15">
                  <c:v>3.3165469238170195</c:v>
                </c:pt>
                <c:pt idx="16">
                  <c:v>3.0098310557444345</c:v>
                </c:pt>
                <c:pt idx="17">
                  <c:v>3.3207858279060893</c:v>
                </c:pt>
                <c:pt idx="18">
                  <c:v>3.3211715890960791</c:v>
                </c:pt>
                <c:pt idx="19">
                  <c:v>3.6233702555842049</c:v>
                </c:pt>
                <c:pt idx="20">
                  <c:v>3.2723373282851105</c:v>
                </c:pt>
                <c:pt idx="21">
                  <c:v>3.2116632926505591</c:v>
                </c:pt>
                <c:pt idx="22">
                  <c:v>2.9064236398575978</c:v>
                </c:pt>
                <c:pt idx="23">
                  <c:v>2.4079192154224929</c:v>
                </c:pt>
                <c:pt idx="24">
                  <c:v>3.1584823589244997</c:v>
                </c:pt>
                <c:pt idx="25">
                  <c:v>2.9739240998005383</c:v>
                </c:pt>
                <c:pt idx="26">
                  <c:v>2.8858519743883666</c:v>
                </c:pt>
                <c:pt idx="27">
                  <c:v>2.1029867986490913</c:v>
                </c:pt>
                <c:pt idx="28">
                  <c:v>2.9698500932812184</c:v>
                </c:pt>
                <c:pt idx="29">
                  <c:v>3.090033380025397</c:v>
                </c:pt>
                <c:pt idx="30">
                  <c:v>3.1973991112300388</c:v>
                </c:pt>
                <c:pt idx="31">
                  <c:v>3.2439441578249917</c:v>
                </c:pt>
                <c:pt idx="32">
                  <c:v>3.2245317677488128</c:v>
                </c:pt>
                <c:pt idx="33">
                  <c:v>3.1467232314980813</c:v>
                </c:pt>
                <c:pt idx="34">
                  <c:v>3.1502307738805109</c:v>
                </c:pt>
                <c:pt idx="35">
                  <c:v>3.0873646642186618</c:v>
                </c:pt>
                <c:pt idx="36">
                  <c:v>3.1405918351437654</c:v>
                </c:pt>
                <c:pt idx="37">
                  <c:v>2.7929330525881988</c:v>
                </c:pt>
                <c:pt idx="38">
                  <c:v>3.2771123754005402</c:v>
                </c:pt>
                <c:pt idx="39">
                  <c:v>3.3744544411748283</c:v>
                </c:pt>
                <c:pt idx="40">
                  <c:v>2.7824009524965296</c:v>
                </c:pt>
                <c:pt idx="41">
                  <c:v>2.7852675342027471</c:v>
                </c:pt>
                <c:pt idx="42">
                  <c:v>3.1362712468356255</c:v>
                </c:pt>
                <c:pt idx="43">
                  <c:v>3.3842870908901199</c:v>
                </c:pt>
                <c:pt idx="44">
                  <c:v>3.1054744178692775</c:v>
                </c:pt>
                <c:pt idx="45">
                  <c:v>3.3550483926092562</c:v>
                </c:pt>
                <c:pt idx="46">
                  <c:v>3.6553622501698642</c:v>
                </c:pt>
                <c:pt idx="47">
                  <c:v>2.8801731073077961</c:v>
                </c:pt>
              </c:numCache>
            </c:numRef>
          </c:yVal>
        </c:ser>
        <c:axId val="90229376"/>
        <c:axId val="90342144"/>
      </c:scatterChart>
      <c:valAx>
        <c:axId val="90229376"/>
        <c:scaling>
          <c:orientation val="minMax"/>
        </c:scaling>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en-US" altLang="ja-JP" sz="1000" b="1" i="0" u="none" strike="noStrike" baseline="0">
                    <a:solidFill>
                      <a:srgbClr val="000000"/>
                    </a:solidFill>
                    <a:latin typeface="ＭＳ Ｐゴシック"/>
                    <a:ea typeface="ＭＳ Ｐゴシック"/>
                  </a:rPr>
                  <a:t>1</a:t>
                </a:r>
                <a:r>
                  <a:rPr lang="ja-JP" altLang="en-US" sz="1000" b="1" i="0" u="none" strike="noStrike" baseline="0">
                    <a:solidFill>
                      <a:srgbClr val="000000"/>
                    </a:solidFill>
                    <a:latin typeface="ＭＳ Ｐゴシック"/>
                    <a:ea typeface="ＭＳ Ｐゴシック"/>
                  </a:rPr>
                  <a:t>施設当たりの人口（千人）</a:t>
                </a:r>
              </a:p>
            </c:rich>
          </c:tx>
          <c:layout>
            <c:manualLayout>
              <c:xMode val="edge"/>
              <c:yMode val="edge"/>
              <c:x val="0.43497282102032331"/>
              <c:y val="0.96139483270805837"/>
            </c:manualLayout>
          </c:layout>
          <c:spPr>
            <a:noFill/>
            <a:ln w="25400">
              <a:noFill/>
            </a:ln>
          </c:spPr>
        </c:title>
        <c:numFmt formatCode="#,##0_ " sourceLinked="1"/>
        <c:majorTickMark val="in"/>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90342144"/>
        <c:crosses val="autoZero"/>
        <c:crossBetween val="midCat"/>
      </c:valAx>
      <c:valAx>
        <c:axId val="90342144"/>
        <c:scaling>
          <c:orientation val="minMax"/>
        </c:scaling>
        <c:axPos val="l"/>
        <c:majorGridlines>
          <c:spPr>
            <a:ln w="3175">
              <a:solidFill>
                <a:srgbClr val="000000"/>
              </a:solidFill>
              <a:prstDash val="solid"/>
            </a:ln>
          </c:spPr>
        </c:majorGridlines>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施設当たりの面積（</a:t>
                </a:r>
                <a:r>
                  <a:rPr lang="en-US" altLang="ja-JP" sz="1000" b="0" i="0" u="none" strike="noStrike" baseline="0">
                    <a:solidFill>
                      <a:srgbClr val="000000"/>
                    </a:solidFill>
                    <a:latin typeface="ＭＳ Ｐゴシック"/>
                    <a:ea typeface="ＭＳ Ｐゴシック"/>
                  </a:rPr>
                  <a:t>km2</a:t>
                </a:r>
                <a:r>
                  <a:rPr lang="ja-JP" altLang="en-US" sz="1000" b="0" i="0" u="none" strike="noStrike" baseline="0">
                    <a:solidFill>
                      <a:srgbClr val="000000"/>
                    </a:solidFill>
                    <a:latin typeface="ＭＳ Ｐゴシック"/>
                    <a:ea typeface="ＭＳ Ｐゴシック"/>
                  </a:rPr>
                  <a:t>、常用対数）</a:t>
                </a:r>
              </a:p>
            </c:rich>
          </c:tx>
          <c:layout>
            <c:manualLayout>
              <c:xMode val="edge"/>
              <c:yMode val="edge"/>
              <c:x val="9.2896174863387984E-2"/>
              <c:y val="0.33333370404970564"/>
            </c:manualLayout>
          </c:layout>
          <c:spPr>
            <a:noFill/>
            <a:ln w="25400">
              <a:noFill/>
            </a:ln>
          </c:spPr>
        </c:title>
        <c:numFmt formatCode="#,##0.0_ " sourceLinked="1"/>
        <c:majorTickMark val="in"/>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90229376"/>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100" b="0" i="0" u="none" strike="noStrike" baseline="0">
                <a:solidFill>
                  <a:srgbClr val="000000"/>
                </a:solidFill>
                <a:latin typeface="ＭＳ Ｐゴシック"/>
                <a:ea typeface="ＭＳ Ｐゴシック"/>
                <a:cs typeface="ＭＳ Ｐゴシック"/>
              </a:defRPr>
            </a:pPr>
            <a:r>
              <a:rPr lang="en-US" altLang="ja-JP"/>
              <a:t>1</a:t>
            </a:r>
            <a:r>
              <a:rPr lang="ja-JP" altLang="en-US"/>
              <a:t>人あたり医療費　 福岡県２次医療圏</a:t>
            </a:r>
          </a:p>
        </c:rich>
      </c:tx>
      <c:layout>
        <c:manualLayout>
          <c:xMode val="edge"/>
          <c:yMode val="edge"/>
          <c:x val="0.34245076586433265"/>
          <c:y val="3.1147540983606559E-2"/>
        </c:manualLayout>
      </c:layout>
      <c:spPr>
        <a:noFill/>
        <a:ln w="25400">
          <a:noFill/>
        </a:ln>
      </c:spPr>
    </c:title>
    <c:plotArea>
      <c:layout>
        <c:manualLayout>
          <c:layoutTarget val="inner"/>
          <c:xMode val="edge"/>
          <c:yMode val="edge"/>
          <c:x val="0.13129102844638951"/>
          <c:y val="0.13442641781364564"/>
          <c:w val="0.77024070021882041"/>
          <c:h val="0.60655822672010862"/>
        </c:manualLayout>
      </c:layout>
      <c:barChart>
        <c:barDir val="col"/>
        <c:grouping val="clustered"/>
        <c:ser>
          <c:idx val="0"/>
          <c:order val="0"/>
          <c:tx>
            <c:strRef>
              <c:f>'２次医療圏医療費'!$D$5</c:f>
              <c:strCache>
                <c:ptCount val="1"/>
                <c:pt idx="0">
                  <c:v>計</c:v>
                </c:pt>
              </c:strCache>
            </c:strRef>
          </c:tx>
          <c:spPr>
            <a:solidFill>
              <a:srgbClr val="9999FF"/>
            </a:solidFill>
            <a:ln w="12700">
              <a:solidFill>
                <a:srgbClr val="000000"/>
              </a:solidFill>
              <a:prstDash val="solid"/>
            </a:ln>
          </c:spPr>
          <c:dLbls>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Val val="1"/>
          </c:dLbls>
          <c:cat>
            <c:strRef>
              <c:f>'２次医療圏医療費'!$C$6:$C$18</c:f>
              <c:strCache>
                <c:ptCount val="13"/>
                <c:pt idx="0">
                  <c:v>福岡・糸島</c:v>
                </c:pt>
                <c:pt idx="1">
                  <c:v>粕屋</c:v>
                </c:pt>
                <c:pt idx="2">
                  <c:v>宗像</c:v>
                </c:pt>
                <c:pt idx="3">
                  <c:v>筑紫</c:v>
                </c:pt>
                <c:pt idx="4">
                  <c:v>朝倉</c:v>
                </c:pt>
                <c:pt idx="5">
                  <c:v>久留米</c:v>
                </c:pt>
                <c:pt idx="6">
                  <c:v>八女・筑後</c:v>
                </c:pt>
                <c:pt idx="7">
                  <c:v>有明</c:v>
                </c:pt>
                <c:pt idx="8">
                  <c:v>飯塚</c:v>
                </c:pt>
                <c:pt idx="9">
                  <c:v>直方・鞍手</c:v>
                </c:pt>
                <c:pt idx="10">
                  <c:v>田川</c:v>
                </c:pt>
                <c:pt idx="11">
                  <c:v>北九州</c:v>
                </c:pt>
                <c:pt idx="12">
                  <c:v>京築</c:v>
                </c:pt>
              </c:strCache>
            </c:strRef>
          </c:cat>
          <c:val>
            <c:numRef>
              <c:f>'２次医療圏医療費'!$D$6:$D$18</c:f>
              <c:numCache>
                <c:formatCode>#,##0;[Red]\-#,##0</c:formatCode>
                <c:ptCount val="13"/>
                <c:pt idx="0">
                  <c:v>299352.61671092239</c:v>
                </c:pt>
                <c:pt idx="1">
                  <c:v>318685.62763095909</c:v>
                </c:pt>
                <c:pt idx="2">
                  <c:v>334780.71032964782</c:v>
                </c:pt>
                <c:pt idx="3">
                  <c:v>303670.65224689461</c:v>
                </c:pt>
                <c:pt idx="4">
                  <c:v>355372.8204660748</c:v>
                </c:pt>
                <c:pt idx="5">
                  <c:v>340844.2089846232</c:v>
                </c:pt>
                <c:pt idx="6">
                  <c:v>343280.40263679571</c:v>
                </c:pt>
                <c:pt idx="7">
                  <c:v>384333.04814071232</c:v>
                </c:pt>
                <c:pt idx="8">
                  <c:v>341263.53679202625</c:v>
                </c:pt>
                <c:pt idx="9">
                  <c:v>356333.74017517013</c:v>
                </c:pt>
                <c:pt idx="10">
                  <c:v>343945.01017992425</c:v>
                </c:pt>
                <c:pt idx="11">
                  <c:v>361369.15371575294</c:v>
                </c:pt>
                <c:pt idx="12">
                  <c:v>378387.21955403086</c:v>
                </c:pt>
              </c:numCache>
            </c:numRef>
          </c:val>
        </c:ser>
        <c:dLbls>
          <c:showVal val="1"/>
        </c:dLbls>
        <c:axId val="86989440"/>
        <c:axId val="87003904"/>
      </c:barChart>
      <c:catAx>
        <c:axId val="86989440"/>
        <c:scaling>
          <c:orientation val="minMax"/>
        </c:scaling>
        <c:axPos val="b"/>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２次医療圏</a:t>
                </a:r>
              </a:p>
            </c:rich>
          </c:tx>
          <c:layout>
            <c:manualLayout>
              <c:xMode val="edge"/>
              <c:yMode val="edge"/>
              <c:x val="0.46936542669584241"/>
              <c:y val="0.92787014328127015"/>
            </c:manualLayout>
          </c:layout>
          <c:spPr>
            <a:noFill/>
            <a:ln w="25400">
              <a:noFill/>
            </a:ln>
          </c:spPr>
        </c:title>
        <c:numFmt formatCode="General" sourceLinked="1"/>
        <c:majorTickMark val="in"/>
        <c:tickLblPos val="nextTo"/>
        <c:spPr>
          <a:ln w="3175">
            <a:solidFill>
              <a:srgbClr val="000000"/>
            </a:solidFill>
            <a:prstDash val="solid"/>
          </a:ln>
        </c:spPr>
        <c:txPr>
          <a:bodyPr rot="0" vert="wordArtVertRtl"/>
          <a:lstStyle/>
          <a:p>
            <a:pPr>
              <a:defRPr sz="1000" b="0" i="0" u="none" strike="noStrike" baseline="0">
                <a:solidFill>
                  <a:srgbClr val="000000"/>
                </a:solidFill>
                <a:latin typeface="ＭＳ Ｐゴシック"/>
                <a:ea typeface="ＭＳ Ｐゴシック"/>
                <a:cs typeface="ＭＳ Ｐゴシック"/>
              </a:defRPr>
            </a:pPr>
            <a:endParaRPr lang="ja-JP"/>
          </a:p>
        </c:txPr>
        <c:crossAx val="87003904"/>
        <c:crosses val="autoZero"/>
        <c:auto val="1"/>
        <c:lblAlgn val="ctr"/>
        <c:lblOffset val="100"/>
        <c:tickLblSkip val="1"/>
        <c:tickMarkSkip val="1"/>
      </c:catAx>
      <c:valAx>
        <c:axId val="87003904"/>
        <c:scaling>
          <c:orientation val="minMax"/>
        </c:scaling>
        <c:axPos val="l"/>
        <c:majorGridlines>
          <c:spPr>
            <a:ln w="3175">
              <a:solidFill>
                <a:srgbClr val="000000"/>
              </a:solidFill>
              <a:prstDash val="solid"/>
            </a:ln>
          </c:spPr>
        </c:majorGridlines>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金額　円</a:t>
                </a:r>
              </a:p>
            </c:rich>
          </c:tx>
          <c:layout>
            <c:manualLayout>
              <c:xMode val="edge"/>
              <c:yMode val="edge"/>
              <c:x val="2.0787746170678339E-2"/>
              <c:y val="0.36885288929047799"/>
            </c:manualLayout>
          </c:layout>
          <c:spPr>
            <a:noFill/>
            <a:ln w="25400">
              <a:noFill/>
            </a:ln>
          </c:spPr>
        </c:title>
        <c:numFmt formatCode="#,##0;[Red]\-#,##0" sourceLinked="1"/>
        <c:majorTickMark val="in"/>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86989440"/>
        <c:crosses val="autoZero"/>
        <c:crossBetween val="between"/>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550" b="1" i="0" u="none" strike="noStrike" baseline="0">
                <a:solidFill>
                  <a:srgbClr val="000000"/>
                </a:solidFill>
                <a:latin typeface="ＭＳ Ｐゴシック"/>
                <a:ea typeface="ＭＳ Ｐゴシック"/>
                <a:cs typeface="ＭＳ Ｐゴシック"/>
              </a:defRPr>
            </a:pPr>
            <a:r>
              <a:rPr lang="ja-JP" altLang="en-US"/>
              <a:t>都道府県の医師数
水準</a:t>
            </a:r>
          </a:p>
        </c:rich>
      </c:tx>
      <c:layout>
        <c:manualLayout>
          <c:xMode val="edge"/>
          <c:yMode val="edge"/>
          <c:x val="0.32026883803954037"/>
          <c:y val="2.4913638753735663E-2"/>
        </c:manualLayout>
      </c:layout>
      <c:spPr>
        <a:noFill/>
        <a:ln w="25400">
          <a:noFill/>
        </a:ln>
      </c:spPr>
    </c:title>
    <c:plotArea>
      <c:layout>
        <c:manualLayout>
          <c:layoutTarget val="inner"/>
          <c:xMode val="edge"/>
          <c:yMode val="edge"/>
          <c:x val="0.12975400357445074"/>
          <c:y val="0.10228247025654404"/>
          <c:w val="0.83221533327061414"/>
          <c:h val="0.82586754909621296"/>
        </c:manualLayout>
      </c:layout>
      <c:scatterChart>
        <c:scatterStyle val="lineMarker"/>
        <c:ser>
          <c:idx val="0"/>
          <c:order val="0"/>
          <c:spPr>
            <a:ln w="19050">
              <a:noFill/>
            </a:ln>
          </c:spPr>
          <c:marker>
            <c:symbol val="diamond"/>
            <c:size val="5"/>
            <c:spPr>
              <a:solidFill>
                <a:srgbClr val="000080"/>
              </a:solidFill>
              <a:ln>
                <a:solidFill>
                  <a:srgbClr val="000080"/>
                </a:solidFill>
                <a:prstDash val="solid"/>
              </a:ln>
            </c:spPr>
          </c:marker>
          <c:dLbls>
            <c:dLbl>
              <c:idx val="0"/>
              <c:layout>
                <c:manualLayout>
                  <c:x val="1.649737541505757E-3"/>
                  <c:y val="4.3916964871276928E-3"/>
                </c:manualLayout>
              </c:layout>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全国</a:t>
                    </a:r>
                  </a:p>
                </c:rich>
              </c:tx>
              <c:spPr>
                <a:solidFill>
                  <a:srgbClr val="FFFFFF"/>
                </a:solidFill>
                <a:ln w="25400">
                  <a:noFill/>
                </a:ln>
                <a:effectLst>
                  <a:outerShdw dist="35921" dir="2700000" algn="br">
                    <a:srgbClr val="000000"/>
                  </a:outerShdw>
                </a:effectLst>
              </c:spPr>
              <c:dLblPos val="r"/>
            </c:dLbl>
            <c:dLbl>
              <c:idx val="1"/>
              <c:layout>
                <c:manualLayout>
                  <c:x val="-4.9824569219537013E-2"/>
                  <c:y val="-6.2768978923551004E-3"/>
                </c:manualLayout>
              </c:layout>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北海道</a:t>
                    </a:r>
                  </a:p>
                </c:rich>
              </c:tx>
              <c:spPr>
                <a:solidFill>
                  <a:srgbClr val="C0C0C0"/>
                </a:solidFill>
                <a:ln w="25400">
                  <a:noFill/>
                </a:ln>
              </c:spPr>
              <c:dLblPos val="r"/>
            </c:dLbl>
            <c:dLbl>
              <c:idx val="2"/>
              <c:layout>
                <c:manualLayout>
                  <c:x val="-2.3927051010441777E-2"/>
                  <c:y val="6.7141410689108404E-3"/>
                </c:manualLayout>
              </c:layout>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青森</a:t>
                    </a:r>
                  </a:p>
                </c:rich>
              </c:tx>
              <c:spPr>
                <a:solidFill>
                  <a:srgbClr val="C0C0C0"/>
                </a:solidFill>
                <a:ln w="25400">
                  <a:noFill/>
                </a:ln>
              </c:spPr>
              <c:dLblPos val="r"/>
            </c:dLbl>
            <c:dLbl>
              <c:idx val="3"/>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岩手</a:t>
                    </a:r>
                  </a:p>
                </c:rich>
              </c:tx>
              <c:spPr>
                <a:solidFill>
                  <a:srgbClr val="C0C0C0"/>
                </a:solidFill>
                <a:ln w="25400">
                  <a:noFill/>
                </a:ln>
              </c:spPr>
              <c:dLblPos val="ctr"/>
            </c:dLbl>
            <c:dLbl>
              <c:idx val="4"/>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宮城</a:t>
                    </a:r>
                  </a:p>
                </c:rich>
              </c:tx>
              <c:spPr>
                <a:solidFill>
                  <a:srgbClr val="C0C0C0"/>
                </a:solidFill>
                <a:ln w="25400">
                  <a:noFill/>
                </a:ln>
              </c:spPr>
              <c:dLblPos val="ctr"/>
            </c:dLbl>
            <c:dLbl>
              <c:idx val="5"/>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秋田</a:t>
                    </a:r>
                  </a:p>
                </c:rich>
              </c:tx>
              <c:spPr>
                <a:solidFill>
                  <a:srgbClr val="C0C0C0"/>
                </a:solidFill>
                <a:ln w="25400">
                  <a:noFill/>
                </a:ln>
              </c:spPr>
              <c:dLblPos val="ctr"/>
            </c:dLbl>
            <c:dLbl>
              <c:idx val="6"/>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山形</a:t>
                    </a:r>
                  </a:p>
                </c:rich>
              </c:tx>
              <c:spPr>
                <a:solidFill>
                  <a:srgbClr val="C0C0C0"/>
                </a:solidFill>
                <a:ln w="25400">
                  <a:noFill/>
                </a:ln>
              </c:spPr>
              <c:dLblPos val="ctr"/>
            </c:dLbl>
            <c:dLbl>
              <c:idx val="7"/>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福島</a:t>
                    </a:r>
                  </a:p>
                </c:rich>
              </c:tx>
              <c:spPr>
                <a:solidFill>
                  <a:srgbClr val="C0C0C0"/>
                </a:solidFill>
                <a:ln w="25400">
                  <a:noFill/>
                </a:ln>
              </c:spPr>
              <c:dLblPos val="ctr"/>
            </c:dLbl>
            <c:dLbl>
              <c:idx val="8"/>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茨城</a:t>
                    </a:r>
                  </a:p>
                </c:rich>
              </c:tx>
              <c:spPr>
                <a:solidFill>
                  <a:srgbClr val="C0C0C0"/>
                </a:solidFill>
                <a:ln w="25400">
                  <a:noFill/>
                </a:ln>
              </c:spPr>
              <c:dLblPos val="ctr"/>
            </c:dLbl>
            <c:dLbl>
              <c:idx val="9"/>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栃木</a:t>
                    </a:r>
                  </a:p>
                </c:rich>
              </c:tx>
              <c:spPr>
                <a:solidFill>
                  <a:srgbClr val="C0C0C0"/>
                </a:solidFill>
                <a:ln w="25400">
                  <a:noFill/>
                </a:ln>
              </c:spPr>
              <c:dLblPos val="ctr"/>
            </c:dLbl>
            <c:dLbl>
              <c:idx val="10"/>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群馬</a:t>
                    </a:r>
                  </a:p>
                </c:rich>
              </c:tx>
              <c:spPr>
                <a:solidFill>
                  <a:srgbClr val="C0C0C0"/>
                </a:solidFill>
                <a:ln w="25400">
                  <a:noFill/>
                </a:ln>
              </c:spPr>
              <c:dLblPos val="ctr"/>
            </c:dLbl>
            <c:dLbl>
              <c:idx val="11"/>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埼玉</a:t>
                    </a:r>
                  </a:p>
                </c:rich>
              </c:tx>
              <c:spPr>
                <a:solidFill>
                  <a:srgbClr val="C0C0C0"/>
                </a:solidFill>
                <a:ln w="25400">
                  <a:noFill/>
                </a:ln>
              </c:spPr>
              <c:dLblPos val="ctr"/>
            </c:dLbl>
            <c:dLbl>
              <c:idx val="12"/>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千葉</a:t>
                    </a:r>
                  </a:p>
                </c:rich>
              </c:tx>
              <c:spPr>
                <a:solidFill>
                  <a:srgbClr val="C0C0C0"/>
                </a:solidFill>
                <a:ln w="25400">
                  <a:noFill/>
                </a:ln>
              </c:spPr>
              <c:dLblPos val="ctr"/>
            </c:dLbl>
            <c:dLbl>
              <c:idx val="13"/>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東京</a:t>
                    </a:r>
                  </a:p>
                </c:rich>
              </c:tx>
              <c:spPr>
                <a:solidFill>
                  <a:srgbClr val="C0C0C0"/>
                </a:solidFill>
                <a:ln w="25400">
                  <a:noFill/>
                </a:ln>
              </c:spPr>
              <c:dLblPos val="ctr"/>
            </c:dLbl>
            <c:dLbl>
              <c:idx val="14"/>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神奈川</a:t>
                    </a:r>
                  </a:p>
                </c:rich>
              </c:tx>
              <c:spPr>
                <a:solidFill>
                  <a:srgbClr val="C0C0C0"/>
                </a:solidFill>
                <a:ln w="25400">
                  <a:noFill/>
                </a:ln>
              </c:spPr>
              <c:dLblPos val="ctr"/>
            </c:dLbl>
            <c:dLbl>
              <c:idx val="15"/>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新潟</a:t>
                    </a:r>
                  </a:p>
                </c:rich>
              </c:tx>
              <c:spPr>
                <a:solidFill>
                  <a:srgbClr val="C0C0C0"/>
                </a:solidFill>
                <a:ln w="25400">
                  <a:noFill/>
                </a:ln>
              </c:spPr>
              <c:dLblPos val="ctr"/>
            </c:dLbl>
            <c:dLbl>
              <c:idx val="16"/>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富山</a:t>
                    </a:r>
                  </a:p>
                </c:rich>
              </c:tx>
              <c:spPr>
                <a:solidFill>
                  <a:srgbClr val="C0C0C0"/>
                </a:solidFill>
                <a:ln w="25400">
                  <a:noFill/>
                </a:ln>
              </c:spPr>
              <c:dLblPos val="ctr"/>
            </c:dLbl>
            <c:dLbl>
              <c:idx val="17"/>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石川</a:t>
                    </a:r>
                  </a:p>
                </c:rich>
              </c:tx>
              <c:spPr>
                <a:solidFill>
                  <a:srgbClr val="C0C0C0"/>
                </a:solidFill>
                <a:ln w="25400">
                  <a:noFill/>
                </a:ln>
              </c:spPr>
              <c:dLblPos val="ctr"/>
            </c:dLbl>
            <c:dLbl>
              <c:idx val="18"/>
              <c:layout>
                <c:manualLayout>
                  <c:x val="-3.2845304275267238E-2"/>
                  <c:y val="8.7017131267911659E-3"/>
                </c:manualLayout>
              </c:layout>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福井</a:t>
                    </a:r>
                  </a:p>
                </c:rich>
              </c:tx>
              <c:spPr>
                <a:solidFill>
                  <a:srgbClr val="C0C0C0"/>
                </a:solidFill>
                <a:ln w="25400">
                  <a:noFill/>
                </a:ln>
              </c:spPr>
              <c:dLblPos val="r"/>
            </c:dLbl>
            <c:dLbl>
              <c:idx val="19"/>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山梨</a:t>
                    </a:r>
                  </a:p>
                </c:rich>
              </c:tx>
              <c:spPr>
                <a:solidFill>
                  <a:srgbClr val="C0C0C0"/>
                </a:solidFill>
                <a:ln w="25400">
                  <a:noFill/>
                </a:ln>
              </c:spPr>
              <c:dLblPos val="ctr"/>
            </c:dLbl>
            <c:dLbl>
              <c:idx val="20"/>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長野</a:t>
                    </a:r>
                  </a:p>
                </c:rich>
              </c:tx>
              <c:spPr>
                <a:solidFill>
                  <a:srgbClr val="C0C0C0"/>
                </a:solidFill>
                <a:ln w="25400">
                  <a:noFill/>
                </a:ln>
              </c:spPr>
              <c:dLblPos val="ctr"/>
            </c:dLbl>
            <c:dLbl>
              <c:idx val="21"/>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岐阜</a:t>
                    </a:r>
                  </a:p>
                </c:rich>
              </c:tx>
              <c:spPr>
                <a:solidFill>
                  <a:srgbClr val="C0C0C0"/>
                </a:solidFill>
                <a:ln w="25400">
                  <a:noFill/>
                </a:ln>
              </c:spPr>
              <c:dLblPos val="ctr"/>
            </c:dLbl>
            <c:dLbl>
              <c:idx val="22"/>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静岡</a:t>
                    </a:r>
                  </a:p>
                </c:rich>
              </c:tx>
              <c:spPr>
                <a:solidFill>
                  <a:srgbClr val="C0C0C0"/>
                </a:solidFill>
                <a:ln w="25400">
                  <a:noFill/>
                </a:ln>
              </c:spPr>
              <c:dLblPos val="ctr"/>
            </c:dLbl>
            <c:dLbl>
              <c:idx val="23"/>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愛知</a:t>
                    </a:r>
                  </a:p>
                </c:rich>
              </c:tx>
              <c:spPr>
                <a:solidFill>
                  <a:srgbClr val="C0C0C0"/>
                </a:solidFill>
                <a:ln w="25400">
                  <a:noFill/>
                </a:ln>
              </c:spPr>
              <c:dLblPos val="ctr"/>
            </c:dLbl>
            <c:dLbl>
              <c:idx val="24"/>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三重</a:t>
                    </a:r>
                  </a:p>
                </c:rich>
              </c:tx>
              <c:spPr>
                <a:solidFill>
                  <a:srgbClr val="C0C0C0"/>
                </a:solidFill>
                <a:ln w="25400">
                  <a:noFill/>
                </a:ln>
              </c:spPr>
              <c:dLblPos val="ctr"/>
            </c:dLbl>
            <c:dLbl>
              <c:idx val="25"/>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滋賀</a:t>
                    </a:r>
                  </a:p>
                </c:rich>
              </c:tx>
              <c:spPr>
                <a:solidFill>
                  <a:srgbClr val="C0C0C0"/>
                </a:solidFill>
                <a:ln w="25400">
                  <a:noFill/>
                </a:ln>
              </c:spPr>
              <c:dLblPos val="ctr"/>
            </c:dLbl>
            <c:dLbl>
              <c:idx val="26"/>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京都</a:t>
                    </a:r>
                  </a:p>
                </c:rich>
              </c:tx>
              <c:spPr>
                <a:solidFill>
                  <a:srgbClr val="C0C0C0"/>
                </a:solidFill>
                <a:ln w="25400">
                  <a:noFill/>
                </a:ln>
              </c:spPr>
              <c:dLblPos val="ctr"/>
            </c:dLbl>
            <c:dLbl>
              <c:idx val="27"/>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大阪</a:t>
                    </a:r>
                  </a:p>
                </c:rich>
              </c:tx>
              <c:spPr>
                <a:solidFill>
                  <a:srgbClr val="C0C0C0"/>
                </a:solidFill>
                <a:ln w="25400">
                  <a:noFill/>
                </a:ln>
              </c:spPr>
              <c:dLblPos val="ctr"/>
            </c:dLbl>
            <c:dLbl>
              <c:idx val="28"/>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兵庫</a:t>
                    </a:r>
                  </a:p>
                </c:rich>
              </c:tx>
              <c:spPr>
                <a:solidFill>
                  <a:srgbClr val="C0C0C0"/>
                </a:solidFill>
                <a:ln w="25400">
                  <a:noFill/>
                </a:ln>
              </c:spPr>
              <c:dLblPos val="ctr"/>
            </c:dLbl>
            <c:dLbl>
              <c:idx val="29"/>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奈良</a:t>
                    </a:r>
                  </a:p>
                </c:rich>
              </c:tx>
              <c:spPr>
                <a:solidFill>
                  <a:srgbClr val="C0C0C0"/>
                </a:solidFill>
                <a:ln w="25400">
                  <a:noFill/>
                </a:ln>
              </c:spPr>
              <c:dLblPos val="ctr"/>
            </c:dLbl>
            <c:dLbl>
              <c:idx val="30"/>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和歌山</a:t>
                    </a:r>
                  </a:p>
                </c:rich>
              </c:tx>
              <c:spPr>
                <a:solidFill>
                  <a:srgbClr val="C0C0C0"/>
                </a:solidFill>
                <a:ln w="25400">
                  <a:noFill/>
                </a:ln>
              </c:spPr>
              <c:dLblPos val="ctr"/>
            </c:dLbl>
            <c:dLbl>
              <c:idx val="31"/>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鳥取</a:t>
                    </a:r>
                  </a:p>
                </c:rich>
              </c:tx>
              <c:spPr>
                <a:solidFill>
                  <a:srgbClr val="C0C0C0"/>
                </a:solidFill>
                <a:ln w="25400">
                  <a:noFill/>
                </a:ln>
              </c:spPr>
              <c:dLblPos val="ctr"/>
            </c:dLbl>
            <c:dLbl>
              <c:idx val="32"/>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島根</a:t>
                    </a:r>
                  </a:p>
                </c:rich>
              </c:tx>
              <c:spPr>
                <a:solidFill>
                  <a:srgbClr val="C0C0C0"/>
                </a:solidFill>
                <a:ln w="25400">
                  <a:noFill/>
                </a:ln>
              </c:spPr>
              <c:dLblPos val="ctr"/>
            </c:dLbl>
            <c:dLbl>
              <c:idx val="33"/>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岡山</a:t>
                    </a:r>
                  </a:p>
                </c:rich>
              </c:tx>
              <c:spPr>
                <a:solidFill>
                  <a:srgbClr val="C0C0C0"/>
                </a:solidFill>
                <a:ln w="25400">
                  <a:noFill/>
                </a:ln>
              </c:spPr>
              <c:dLblPos val="ctr"/>
            </c:dLbl>
            <c:dLbl>
              <c:idx val="34"/>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広島</a:t>
                    </a:r>
                  </a:p>
                </c:rich>
              </c:tx>
              <c:spPr>
                <a:solidFill>
                  <a:srgbClr val="C0C0C0"/>
                </a:solidFill>
                <a:ln w="25400">
                  <a:noFill/>
                </a:ln>
              </c:spPr>
              <c:dLblPos val="ctr"/>
            </c:dLbl>
            <c:dLbl>
              <c:idx val="35"/>
              <c:layout>
                <c:manualLayout>
                  <c:x val="-3.3770841884946182E-2"/>
                  <c:y val="7.3452850697698904E-3"/>
                </c:manualLayout>
              </c:layout>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山口</a:t>
                    </a:r>
                  </a:p>
                </c:rich>
              </c:tx>
              <c:spPr>
                <a:solidFill>
                  <a:srgbClr val="C0C0C0"/>
                </a:solidFill>
                <a:ln w="25400">
                  <a:noFill/>
                </a:ln>
              </c:spPr>
              <c:dLblPos val="r"/>
            </c:dLbl>
            <c:dLbl>
              <c:idx val="36"/>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徳島</a:t>
                    </a:r>
                  </a:p>
                </c:rich>
              </c:tx>
              <c:spPr>
                <a:solidFill>
                  <a:srgbClr val="C0C0C0"/>
                </a:solidFill>
                <a:ln w="25400">
                  <a:noFill/>
                </a:ln>
              </c:spPr>
              <c:dLblPos val="ctr"/>
            </c:dLbl>
            <c:dLbl>
              <c:idx val="37"/>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香川</a:t>
                    </a:r>
                  </a:p>
                </c:rich>
              </c:tx>
              <c:spPr>
                <a:solidFill>
                  <a:srgbClr val="C0C0C0"/>
                </a:solidFill>
                <a:ln w="25400">
                  <a:noFill/>
                </a:ln>
              </c:spPr>
              <c:dLblPos val="ctr"/>
            </c:dLbl>
            <c:dLbl>
              <c:idx val="38"/>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愛媛</a:t>
                    </a:r>
                  </a:p>
                </c:rich>
              </c:tx>
              <c:spPr>
                <a:solidFill>
                  <a:srgbClr val="C0C0C0"/>
                </a:solidFill>
                <a:ln w="25400">
                  <a:noFill/>
                </a:ln>
              </c:spPr>
              <c:dLblPos val="ctr"/>
            </c:dLbl>
            <c:dLbl>
              <c:idx val="39"/>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a:t>高知</a:t>
                    </a:r>
                  </a:p>
                </c:rich>
              </c:tx>
              <c:spPr>
                <a:solidFill>
                  <a:srgbClr val="C0C0C0"/>
                </a:solidFill>
                <a:ln w="25400">
                  <a:noFill/>
                </a:ln>
              </c:spPr>
              <c:dLblPos val="ctr"/>
            </c:dLbl>
            <c:dLbl>
              <c:idx val="40"/>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福岡</a:t>
                    </a:r>
                  </a:p>
                </c:rich>
              </c:tx>
              <c:spPr>
                <a:solidFill>
                  <a:srgbClr val="FFFF99"/>
                </a:solidFill>
                <a:ln w="3175">
                  <a:solidFill>
                    <a:srgbClr val="000000"/>
                  </a:solidFill>
                  <a:prstDash val="solid"/>
                </a:ln>
                <a:effectLst>
                  <a:outerShdw dist="35921" dir="2700000" algn="br">
                    <a:srgbClr val="000000"/>
                  </a:outerShdw>
                </a:effectLst>
              </c:spPr>
              <c:dLblPos val="ctr"/>
            </c:dLbl>
            <c:dLbl>
              <c:idx val="41"/>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佐賀</a:t>
                    </a:r>
                  </a:p>
                </c:rich>
              </c:tx>
              <c:spPr>
                <a:solidFill>
                  <a:srgbClr val="C0C0C0"/>
                </a:solidFill>
                <a:ln w="25400">
                  <a:noFill/>
                </a:ln>
              </c:spPr>
              <c:dLblPos val="ctr"/>
            </c:dLbl>
            <c:dLbl>
              <c:idx val="42"/>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長崎</a:t>
                    </a:r>
                  </a:p>
                </c:rich>
              </c:tx>
              <c:spPr>
                <a:solidFill>
                  <a:srgbClr val="C0C0C0"/>
                </a:solidFill>
                <a:ln w="25400">
                  <a:noFill/>
                </a:ln>
              </c:spPr>
              <c:dLblPos val="ctr"/>
            </c:dLbl>
            <c:dLbl>
              <c:idx val="43"/>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熊本</a:t>
                    </a:r>
                  </a:p>
                </c:rich>
              </c:tx>
              <c:spPr>
                <a:solidFill>
                  <a:srgbClr val="C0C0C0"/>
                </a:solidFill>
                <a:ln w="25400">
                  <a:noFill/>
                </a:ln>
              </c:spPr>
              <c:dLblPos val="ctr"/>
            </c:dLbl>
            <c:dLbl>
              <c:idx val="44"/>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大分</a:t>
                    </a:r>
                  </a:p>
                </c:rich>
              </c:tx>
              <c:spPr>
                <a:solidFill>
                  <a:srgbClr val="C0C0C0"/>
                </a:solidFill>
                <a:ln w="25400">
                  <a:noFill/>
                </a:ln>
              </c:spPr>
              <c:dLblPos val="ctr"/>
            </c:dLbl>
            <c:dLbl>
              <c:idx val="45"/>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宮崎</a:t>
                    </a:r>
                  </a:p>
                </c:rich>
              </c:tx>
              <c:spPr>
                <a:solidFill>
                  <a:srgbClr val="C0C0C0"/>
                </a:solidFill>
                <a:ln w="25400">
                  <a:noFill/>
                </a:ln>
              </c:spPr>
              <c:dLblPos val="ctr"/>
            </c:dLbl>
            <c:dLbl>
              <c:idx val="46"/>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鹿児島</a:t>
                    </a:r>
                  </a:p>
                </c:rich>
              </c:tx>
              <c:spPr>
                <a:solidFill>
                  <a:srgbClr val="C0C0C0"/>
                </a:solidFill>
                <a:ln w="25400">
                  <a:noFill/>
                </a:ln>
              </c:spPr>
              <c:dLblPos val="ctr"/>
            </c:dLbl>
            <c:dLbl>
              <c:idx val="47"/>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沖縄</a:t>
                    </a:r>
                  </a:p>
                </c:rich>
              </c:tx>
              <c:spPr>
                <a:solidFill>
                  <a:srgbClr val="C0C0C0"/>
                </a:solidFill>
                <a:ln w="25400">
                  <a:noFill/>
                </a:ln>
              </c:spPr>
              <c:dLblPos val="ctr"/>
            </c:dLbl>
            <c:delete val="1"/>
          </c:dLbls>
          <c:xVal>
            <c:numRef>
              <c:f>'施設当たり人口＆面積'!$BN$5:$BN$52</c:f>
              <c:numCache>
                <c:formatCode>0.0_ </c:formatCode>
                <c:ptCount val="48"/>
                <c:pt idx="0">
                  <c:v>226.5</c:v>
                </c:pt>
                <c:pt idx="1">
                  <c:v>224.6</c:v>
                </c:pt>
                <c:pt idx="2">
                  <c:v>184.5</c:v>
                </c:pt>
                <c:pt idx="3">
                  <c:v>189.6</c:v>
                </c:pt>
                <c:pt idx="4">
                  <c:v>218.3</c:v>
                </c:pt>
                <c:pt idx="5">
                  <c:v>207.5</c:v>
                </c:pt>
                <c:pt idx="6">
                  <c:v>210</c:v>
                </c:pt>
                <c:pt idx="7">
                  <c:v>178.7</c:v>
                </c:pt>
                <c:pt idx="8">
                  <c:v>167</c:v>
                </c:pt>
                <c:pt idx="9">
                  <c:v>205</c:v>
                </c:pt>
                <c:pt idx="10">
                  <c:v>214.9</c:v>
                </c:pt>
                <c:pt idx="11">
                  <c:v>148.19999999999999</c:v>
                </c:pt>
                <c:pt idx="12">
                  <c:v>172.7</c:v>
                </c:pt>
                <c:pt idx="13">
                  <c:v>295.7</c:v>
                </c:pt>
                <c:pt idx="14">
                  <c:v>193.7</c:v>
                </c:pt>
                <c:pt idx="15">
                  <c:v>182.1</c:v>
                </c:pt>
                <c:pt idx="16">
                  <c:v>232.8</c:v>
                </c:pt>
                <c:pt idx="17">
                  <c:v>264.10000000000002</c:v>
                </c:pt>
                <c:pt idx="18">
                  <c:v>236.3</c:v>
                </c:pt>
                <c:pt idx="19">
                  <c:v>216</c:v>
                </c:pt>
                <c:pt idx="20">
                  <c:v>211.4</c:v>
                </c:pt>
                <c:pt idx="21">
                  <c:v>195.4</c:v>
                </c:pt>
                <c:pt idx="22">
                  <c:v>186.5</c:v>
                </c:pt>
                <c:pt idx="23">
                  <c:v>198.1</c:v>
                </c:pt>
                <c:pt idx="24">
                  <c:v>197.3</c:v>
                </c:pt>
                <c:pt idx="25">
                  <c:v>204.7</c:v>
                </c:pt>
                <c:pt idx="26">
                  <c:v>296.7</c:v>
                </c:pt>
                <c:pt idx="27">
                  <c:v>256.7</c:v>
                </c:pt>
                <c:pt idx="28">
                  <c:v>226.6</c:v>
                </c:pt>
                <c:pt idx="29">
                  <c:v>217.9</c:v>
                </c:pt>
                <c:pt idx="30">
                  <c:v>269.2</c:v>
                </c:pt>
                <c:pt idx="31">
                  <c:v>279.60000000000002</c:v>
                </c:pt>
                <c:pt idx="32">
                  <c:v>262.10000000000002</c:v>
                </c:pt>
                <c:pt idx="33">
                  <c:v>277.10000000000002</c:v>
                </c:pt>
                <c:pt idx="34">
                  <c:v>245.5</c:v>
                </c:pt>
                <c:pt idx="35">
                  <c:v>241.4</c:v>
                </c:pt>
                <c:pt idx="36">
                  <c:v>296.3</c:v>
                </c:pt>
                <c:pt idx="37">
                  <c:v>260.39999999999998</c:v>
                </c:pt>
                <c:pt idx="38">
                  <c:v>244.1</c:v>
                </c:pt>
                <c:pt idx="39">
                  <c:v>284</c:v>
                </c:pt>
                <c:pt idx="40">
                  <c:v>283</c:v>
                </c:pt>
                <c:pt idx="41">
                  <c:v>249.8</c:v>
                </c:pt>
                <c:pt idx="42">
                  <c:v>275.8</c:v>
                </c:pt>
                <c:pt idx="43">
                  <c:v>266.39999999999998</c:v>
                </c:pt>
                <c:pt idx="44">
                  <c:v>256.5</c:v>
                </c:pt>
                <c:pt idx="45">
                  <c:v>228</c:v>
                </c:pt>
                <c:pt idx="46">
                  <c:v>240.7</c:v>
                </c:pt>
                <c:pt idx="47">
                  <c:v>233.1</c:v>
                </c:pt>
              </c:numCache>
            </c:numRef>
          </c:xVal>
          <c:yVal>
            <c:numRef>
              <c:f>'施設当たり人口＆面積'!$BO$5:$BO$52</c:f>
              <c:numCache>
                <c:formatCode>#\ ###\ ##0.0" "</c:formatCode>
                <c:ptCount val="48"/>
                <c:pt idx="0">
                  <c:v>12.9</c:v>
                </c:pt>
                <c:pt idx="1">
                  <c:v>9.5</c:v>
                </c:pt>
                <c:pt idx="2">
                  <c:v>9.8000000000000007</c:v>
                </c:pt>
                <c:pt idx="3">
                  <c:v>11</c:v>
                </c:pt>
                <c:pt idx="4">
                  <c:v>12.7</c:v>
                </c:pt>
                <c:pt idx="5">
                  <c:v>10.6</c:v>
                </c:pt>
                <c:pt idx="6">
                  <c:v>11.2</c:v>
                </c:pt>
                <c:pt idx="7">
                  <c:v>9.1</c:v>
                </c:pt>
                <c:pt idx="8">
                  <c:v>11.4</c:v>
                </c:pt>
                <c:pt idx="9">
                  <c:v>14.3</c:v>
                </c:pt>
                <c:pt idx="10">
                  <c:v>11.8</c:v>
                </c:pt>
                <c:pt idx="11">
                  <c:v>12.7</c:v>
                </c:pt>
                <c:pt idx="12">
                  <c:v>13.6</c:v>
                </c:pt>
                <c:pt idx="13">
                  <c:v>20.7</c:v>
                </c:pt>
                <c:pt idx="14">
                  <c:v>16.8</c:v>
                </c:pt>
                <c:pt idx="15">
                  <c:v>10.1</c:v>
                </c:pt>
                <c:pt idx="16">
                  <c:v>10.7</c:v>
                </c:pt>
                <c:pt idx="17">
                  <c:v>12.1</c:v>
                </c:pt>
                <c:pt idx="18">
                  <c:v>12.6</c:v>
                </c:pt>
                <c:pt idx="19">
                  <c:v>11.7</c:v>
                </c:pt>
                <c:pt idx="20">
                  <c:v>13.2</c:v>
                </c:pt>
                <c:pt idx="21">
                  <c:v>12.6</c:v>
                </c:pt>
                <c:pt idx="22">
                  <c:v>11.9</c:v>
                </c:pt>
                <c:pt idx="23">
                  <c:v>14.9</c:v>
                </c:pt>
                <c:pt idx="24">
                  <c:v>11.4</c:v>
                </c:pt>
                <c:pt idx="25">
                  <c:v>14.6</c:v>
                </c:pt>
                <c:pt idx="26">
                  <c:v>14.5</c:v>
                </c:pt>
                <c:pt idx="27">
                  <c:v>14.7</c:v>
                </c:pt>
                <c:pt idx="28">
                  <c:v>13.2</c:v>
                </c:pt>
                <c:pt idx="29">
                  <c:v>13.8</c:v>
                </c:pt>
                <c:pt idx="30">
                  <c:v>11.9</c:v>
                </c:pt>
                <c:pt idx="31">
                  <c:v>12.4</c:v>
                </c:pt>
                <c:pt idx="32">
                  <c:v>11.7</c:v>
                </c:pt>
                <c:pt idx="33">
                  <c:v>12.9</c:v>
                </c:pt>
                <c:pt idx="34">
                  <c:v>10.8</c:v>
                </c:pt>
                <c:pt idx="35">
                  <c:v>8.6</c:v>
                </c:pt>
                <c:pt idx="36">
                  <c:v>10.9</c:v>
                </c:pt>
                <c:pt idx="37">
                  <c:v>11.9</c:v>
                </c:pt>
                <c:pt idx="38">
                  <c:v>10.4</c:v>
                </c:pt>
                <c:pt idx="39">
                  <c:v>9.1999999999999993</c:v>
                </c:pt>
                <c:pt idx="40">
                  <c:v>11.7</c:v>
                </c:pt>
                <c:pt idx="41">
                  <c:v>10.7</c:v>
                </c:pt>
                <c:pt idx="42">
                  <c:v>9.9</c:v>
                </c:pt>
                <c:pt idx="43">
                  <c:v>9.6</c:v>
                </c:pt>
                <c:pt idx="44">
                  <c:v>11</c:v>
                </c:pt>
                <c:pt idx="45">
                  <c:v>9.3000000000000007</c:v>
                </c:pt>
                <c:pt idx="46">
                  <c:v>8.8000000000000007</c:v>
                </c:pt>
                <c:pt idx="47">
                  <c:v>13.2</c:v>
                </c:pt>
              </c:numCache>
            </c:numRef>
          </c:yVal>
        </c:ser>
        <c:axId val="88393984"/>
        <c:axId val="88424832"/>
      </c:scatterChart>
      <c:valAx>
        <c:axId val="88393984"/>
        <c:scaling>
          <c:orientation val="minMax"/>
        </c:scaling>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75" b="0" i="0" u="none" strike="noStrike" baseline="0">
                    <a:solidFill>
                      <a:srgbClr val="000000"/>
                    </a:solidFill>
                    <a:latin typeface="ＭＳ Ｐゴシック"/>
                    <a:ea typeface="ＭＳ Ｐゴシック"/>
                  </a:rPr>
                  <a:t>人口</a:t>
                </a:r>
                <a:r>
                  <a:rPr lang="en-US" altLang="ja-JP" sz="1075" b="0" i="0" u="none" strike="noStrike" baseline="0">
                    <a:solidFill>
                      <a:srgbClr val="000000"/>
                    </a:solidFill>
                    <a:latin typeface="ＭＳ Ｐゴシック"/>
                    <a:ea typeface="ＭＳ Ｐゴシック"/>
                  </a:rPr>
                  <a:t>10</a:t>
                </a:r>
                <a:r>
                  <a:rPr lang="ja-JP" altLang="en-US" sz="1075" b="0" i="0" u="none" strike="noStrike" baseline="0">
                    <a:solidFill>
                      <a:srgbClr val="000000"/>
                    </a:solidFill>
                    <a:latin typeface="ＭＳ Ｐゴシック"/>
                    <a:ea typeface="ＭＳ Ｐゴシック"/>
                  </a:rPr>
                  <a:t>万人当たり医師数</a:t>
                </a:r>
              </a:p>
            </c:rich>
          </c:tx>
          <c:layout>
            <c:manualLayout>
              <c:xMode val="edge"/>
              <c:yMode val="edge"/>
              <c:x val="0.43673028706982103"/>
              <c:y val="0.96816714478737509"/>
            </c:manualLayout>
          </c:layout>
          <c:spPr>
            <a:noFill/>
            <a:ln w="25400">
              <a:noFill/>
            </a:ln>
          </c:spPr>
        </c:title>
        <c:numFmt formatCode="0.0_ " sourceLinked="1"/>
        <c:majorTickMark val="in"/>
        <c:tickLblPos val="nextTo"/>
        <c:spPr>
          <a:ln w="3175">
            <a:solidFill>
              <a:srgbClr val="000000"/>
            </a:solidFill>
            <a:prstDash val="solid"/>
          </a:ln>
        </c:spPr>
        <c:txPr>
          <a:bodyPr rot="0" vert="horz"/>
          <a:lstStyle/>
          <a:p>
            <a:pPr>
              <a:defRPr sz="1075" b="0" i="0" u="none" strike="noStrike" baseline="0">
                <a:solidFill>
                  <a:srgbClr val="000000"/>
                </a:solidFill>
                <a:latin typeface="ＭＳ Ｐゴシック"/>
                <a:ea typeface="ＭＳ Ｐゴシック"/>
                <a:cs typeface="ＭＳ Ｐゴシック"/>
              </a:defRPr>
            </a:pPr>
            <a:endParaRPr lang="ja-JP"/>
          </a:p>
        </c:txPr>
        <c:crossAx val="88424832"/>
        <c:crosses val="autoZero"/>
        <c:crossBetween val="midCat"/>
      </c:valAx>
      <c:valAx>
        <c:axId val="88424832"/>
        <c:scaling>
          <c:orientation val="minMax"/>
        </c:scaling>
        <c:axPos val="l"/>
        <c:majorGridlines>
          <c:spPr>
            <a:ln w="3175">
              <a:solidFill>
                <a:srgbClr val="000000"/>
              </a:solidFill>
              <a:prstDash val="solid"/>
            </a:ln>
          </c:spPr>
        </c:majorGridlines>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sz="1075" b="0" i="0" u="none" strike="noStrike" baseline="0">
                    <a:solidFill>
                      <a:srgbClr val="000000"/>
                    </a:solidFill>
                    <a:latin typeface="ＭＳ Ｐゴシック"/>
                    <a:ea typeface="ＭＳ Ｐゴシック"/>
                  </a:rPr>
                  <a:t>病床</a:t>
                </a:r>
                <a:r>
                  <a:rPr lang="en-US" altLang="ja-JP" sz="1075" b="0" i="0" u="none" strike="noStrike" baseline="0">
                    <a:solidFill>
                      <a:srgbClr val="000000"/>
                    </a:solidFill>
                    <a:latin typeface="ＭＳ Ｐゴシック"/>
                    <a:ea typeface="ＭＳ Ｐゴシック"/>
                  </a:rPr>
                  <a:t>100</a:t>
                </a:r>
                <a:r>
                  <a:rPr lang="ja-JP" altLang="en-US" sz="1075" b="0" i="0" u="none" strike="noStrike" baseline="0">
                    <a:solidFill>
                      <a:srgbClr val="000000"/>
                    </a:solidFill>
                    <a:latin typeface="ＭＳ Ｐゴシック"/>
                    <a:ea typeface="ＭＳ Ｐゴシック"/>
                  </a:rPr>
                  <a:t>床当たり医師数</a:t>
                </a:r>
              </a:p>
            </c:rich>
          </c:tx>
          <c:layout>
            <c:manualLayout>
              <c:xMode val="edge"/>
              <c:yMode val="edge"/>
              <c:x val="3.2474736798839748E-2"/>
              <c:y val="0.4207615320274315"/>
            </c:manualLayout>
          </c:layout>
          <c:spPr>
            <a:noFill/>
            <a:ln w="25400">
              <a:noFill/>
            </a:ln>
          </c:spPr>
        </c:title>
        <c:numFmt formatCode="#\ ###\ ##0.0&quot; &quot;" sourceLinked="1"/>
        <c:majorTickMark val="in"/>
        <c:tickLblPos val="nextTo"/>
        <c:spPr>
          <a:ln w="3175">
            <a:solidFill>
              <a:srgbClr val="000000"/>
            </a:solidFill>
            <a:prstDash val="solid"/>
          </a:ln>
        </c:spPr>
        <c:txPr>
          <a:bodyPr rot="0" vert="horz"/>
          <a:lstStyle/>
          <a:p>
            <a:pPr>
              <a:defRPr sz="1075" b="0" i="0" u="none" strike="noStrike" baseline="0">
                <a:solidFill>
                  <a:srgbClr val="000000"/>
                </a:solidFill>
                <a:latin typeface="ＭＳ Ｐゴシック"/>
                <a:ea typeface="ＭＳ Ｐゴシック"/>
                <a:cs typeface="ＭＳ Ｐゴシック"/>
              </a:defRPr>
            </a:pPr>
            <a:endParaRPr lang="ja-JP"/>
          </a:p>
        </c:txPr>
        <c:crossAx val="88393984"/>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lang val="ja-JP"/>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福岡県</a:t>
            </a:r>
            <a:r>
              <a:rPr lang="en-US" altLang="ja-JP"/>
              <a:t>2</a:t>
            </a:r>
            <a:r>
              <a:rPr lang="ja-JP" altLang="en-US"/>
              <a:t>次医療圏　一人当たり医療費（国保）</a:t>
            </a:r>
          </a:p>
        </c:rich>
      </c:tx>
      <c:spPr>
        <a:noFill/>
        <a:ln w="25400">
          <a:noFill/>
        </a:ln>
      </c:spPr>
    </c:title>
    <c:plotArea>
      <c:layout>
        <c:manualLayout>
          <c:layoutTarget val="inner"/>
          <c:xMode val="edge"/>
          <c:yMode val="edge"/>
          <c:x val="0.1234838145231846"/>
          <c:y val="0.10125911199469848"/>
          <c:w val="0.84596062992125831"/>
          <c:h val="0.63101579499381799"/>
        </c:manualLayout>
      </c:layout>
      <c:barChart>
        <c:barDir val="col"/>
        <c:grouping val="stacked"/>
        <c:ser>
          <c:idx val="0"/>
          <c:order val="0"/>
          <c:tx>
            <c:strRef>
              <c:f>'２次医療圏医療費'!$E$5</c:f>
              <c:strCache>
                <c:ptCount val="1"/>
                <c:pt idx="0">
                  <c:v>入院</c:v>
                </c:pt>
              </c:strCache>
            </c:strRef>
          </c:tx>
          <c:spPr>
            <a:pattFill prst="pct70">
              <a:fgClr>
                <a:srgbClr val="595959"/>
              </a:fgClr>
              <a:bgClr>
                <a:srgbClr val="FFFFFF"/>
              </a:bgClr>
            </a:pattFill>
            <a:ln w="25400">
              <a:noFill/>
            </a:ln>
          </c:spPr>
          <c:dLbls>
            <c:dLbl>
              <c:idx val="1"/>
              <c:layout>
                <c:manualLayout>
                  <c:x val="0"/>
                  <c:y val="-7.952286282306183E-3"/>
                </c:manualLayout>
              </c:layout>
              <c:dLblPos val="ctr"/>
              <c:showVal val="1"/>
            </c:dLbl>
            <c:dLbl>
              <c:idx val="2"/>
              <c:layout>
                <c:manualLayout>
                  <c:x val="-2.3188405797101817E-3"/>
                  <c:y val="5.3015241882041243E-2"/>
                </c:manualLayout>
              </c:layout>
              <c:dLblPos val="ctr"/>
              <c:showVal val="1"/>
            </c:dLbl>
            <c:dLbl>
              <c:idx val="3"/>
              <c:layout>
                <c:manualLayout>
                  <c:x val="-1.1594202898550766E-2"/>
                  <c:y val="-4.5062955599735034E-2"/>
                </c:manualLayout>
              </c:layout>
              <c:dLblPos val="ctr"/>
              <c:showVal val="1"/>
            </c:dLbl>
            <c:dLbl>
              <c:idx val="5"/>
              <c:layout>
                <c:manualLayout>
                  <c:x val="-6.9565217391304489E-3"/>
                  <c:y val="-3.9761431411530809E-2"/>
                </c:manualLayout>
              </c:layout>
              <c:dLblPos val="ctr"/>
              <c:showVal val="1"/>
            </c:dLbl>
            <c:dLbl>
              <c:idx val="9"/>
              <c:layout>
                <c:manualLayout>
                  <c:x val="0"/>
                  <c:y val="2.6507620941020542E-2"/>
                </c:manualLayout>
              </c:layout>
              <c:dLblPos val="ctr"/>
              <c:showVal val="1"/>
            </c:dLbl>
            <c:dLbl>
              <c:idx val="10"/>
              <c:layout>
                <c:manualLayout>
                  <c:x val="-8.5023172394430327E-17"/>
                  <c:y val="-3.9761431411530809E-2"/>
                </c:manualLayout>
              </c:layout>
              <c:dLblPos val="ctr"/>
              <c:showVal val="1"/>
            </c:dLbl>
            <c:dLbl>
              <c:idx val="11"/>
              <c:layout>
                <c:manualLayout>
                  <c:x val="-2.3188405797101427E-3"/>
                  <c:y val="5.5666003976143345E-2"/>
                </c:manualLayout>
              </c:layout>
              <c:dLblPos val="ctr"/>
              <c:showVal val="1"/>
            </c:dLbl>
            <c:dLbl>
              <c:idx val="12"/>
              <c:layout>
                <c:manualLayout>
                  <c:x val="1.391304347826087E-2"/>
                  <c:y val="-3.4459907223326827E-2"/>
                </c:manualLayout>
              </c:layout>
              <c:dLblPos val="ctr"/>
              <c:showVal val="1"/>
            </c:dLbl>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Val val="1"/>
          </c:dLbls>
          <c:cat>
            <c:strRef>
              <c:f>'２次医療圏医療費'!$C$6:$C$18</c:f>
              <c:strCache>
                <c:ptCount val="13"/>
                <c:pt idx="0">
                  <c:v>福岡・糸島</c:v>
                </c:pt>
                <c:pt idx="1">
                  <c:v>粕屋</c:v>
                </c:pt>
                <c:pt idx="2">
                  <c:v>宗像</c:v>
                </c:pt>
                <c:pt idx="3">
                  <c:v>筑紫</c:v>
                </c:pt>
                <c:pt idx="4">
                  <c:v>朝倉</c:v>
                </c:pt>
                <c:pt idx="5">
                  <c:v>久留米</c:v>
                </c:pt>
                <c:pt idx="6">
                  <c:v>八女・筑後</c:v>
                </c:pt>
                <c:pt idx="7">
                  <c:v>有明</c:v>
                </c:pt>
                <c:pt idx="8">
                  <c:v>飯塚</c:v>
                </c:pt>
                <c:pt idx="9">
                  <c:v>直方・鞍手</c:v>
                </c:pt>
                <c:pt idx="10">
                  <c:v>田川</c:v>
                </c:pt>
                <c:pt idx="11">
                  <c:v>北九州</c:v>
                </c:pt>
                <c:pt idx="12">
                  <c:v>京築</c:v>
                </c:pt>
              </c:strCache>
            </c:strRef>
          </c:cat>
          <c:val>
            <c:numRef>
              <c:f>'２次医療圏医療費'!$E$6:$E$18</c:f>
              <c:numCache>
                <c:formatCode>#,##0;[Red]\-#,##0</c:formatCode>
                <c:ptCount val="13"/>
                <c:pt idx="0">
                  <c:v>128079.43281071055</c:v>
                </c:pt>
                <c:pt idx="1">
                  <c:v>142388.91776970655</c:v>
                </c:pt>
                <c:pt idx="2">
                  <c:v>147144.94804463553</c:v>
                </c:pt>
                <c:pt idx="3">
                  <c:v>124741.75334516331</c:v>
                </c:pt>
                <c:pt idx="4">
                  <c:v>158755.87563411542</c:v>
                </c:pt>
                <c:pt idx="5">
                  <c:v>151567.533620854</c:v>
                </c:pt>
                <c:pt idx="6">
                  <c:v>147248.55981752608</c:v>
                </c:pt>
                <c:pt idx="7">
                  <c:v>178867.08830889198</c:v>
                </c:pt>
                <c:pt idx="8">
                  <c:v>150362.71517879961</c:v>
                </c:pt>
                <c:pt idx="9">
                  <c:v>153272.19496630091</c:v>
                </c:pt>
                <c:pt idx="10">
                  <c:v>153025.79179819024</c:v>
                </c:pt>
                <c:pt idx="11">
                  <c:v>154996.96176354931</c:v>
                </c:pt>
                <c:pt idx="12">
                  <c:v>157287.89340847833</c:v>
                </c:pt>
              </c:numCache>
            </c:numRef>
          </c:val>
        </c:ser>
        <c:ser>
          <c:idx val="1"/>
          <c:order val="1"/>
          <c:tx>
            <c:strRef>
              <c:f>'２次医療圏医療費'!$F$5</c:f>
              <c:strCache>
                <c:ptCount val="1"/>
                <c:pt idx="0">
                  <c:v>入院外＋調剤</c:v>
                </c:pt>
              </c:strCache>
            </c:strRef>
          </c:tx>
          <c:spPr>
            <a:pattFill prst="wave">
              <a:fgClr>
                <a:srgbClr val="595959"/>
              </a:fgClr>
              <a:bgClr>
                <a:srgbClr val="FFFFFF"/>
              </a:bgClr>
            </a:pattFill>
            <a:ln w="25400">
              <a:noFill/>
            </a:ln>
          </c:spPr>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Val val="1"/>
          </c:dLbls>
          <c:cat>
            <c:strRef>
              <c:f>'２次医療圏医療費'!$C$6:$C$18</c:f>
              <c:strCache>
                <c:ptCount val="13"/>
                <c:pt idx="0">
                  <c:v>福岡・糸島</c:v>
                </c:pt>
                <c:pt idx="1">
                  <c:v>粕屋</c:v>
                </c:pt>
                <c:pt idx="2">
                  <c:v>宗像</c:v>
                </c:pt>
                <c:pt idx="3">
                  <c:v>筑紫</c:v>
                </c:pt>
                <c:pt idx="4">
                  <c:v>朝倉</c:v>
                </c:pt>
                <c:pt idx="5">
                  <c:v>久留米</c:v>
                </c:pt>
                <c:pt idx="6">
                  <c:v>八女・筑後</c:v>
                </c:pt>
                <c:pt idx="7">
                  <c:v>有明</c:v>
                </c:pt>
                <c:pt idx="8">
                  <c:v>飯塚</c:v>
                </c:pt>
                <c:pt idx="9">
                  <c:v>直方・鞍手</c:v>
                </c:pt>
                <c:pt idx="10">
                  <c:v>田川</c:v>
                </c:pt>
                <c:pt idx="11">
                  <c:v>北九州</c:v>
                </c:pt>
                <c:pt idx="12">
                  <c:v>京築</c:v>
                </c:pt>
              </c:strCache>
            </c:strRef>
          </c:cat>
          <c:val>
            <c:numRef>
              <c:f>'２次医療圏医療費'!$F$6:$F$18</c:f>
              <c:numCache>
                <c:formatCode>#,##0;[Red]\-#,##0</c:formatCode>
                <c:ptCount val="13"/>
                <c:pt idx="0">
                  <c:v>146926.9693698122</c:v>
                </c:pt>
                <c:pt idx="1">
                  <c:v>150937.09768551585</c:v>
                </c:pt>
                <c:pt idx="2">
                  <c:v>161758.29266482391</c:v>
                </c:pt>
                <c:pt idx="3">
                  <c:v>154527.29750131888</c:v>
                </c:pt>
                <c:pt idx="4">
                  <c:v>171320.27591946736</c:v>
                </c:pt>
                <c:pt idx="5">
                  <c:v>165365.19573643411</c:v>
                </c:pt>
                <c:pt idx="6">
                  <c:v>170514.81284482553</c:v>
                </c:pt>
                <c:pt idx="7">
                  <c:v>180830.53587639664</c:v>
                </c:pt>
                <c:pt idx="8">
                  <c:v>165506.45703501286</c:v>
                </c:pt>
                <c:pt idx="9">
                  <c:v>175996.63810112982</c:v>
                </c:pt>
                <c:pt idx="10">
                  <c:v>166670.77577861951</c:v>
                </c:pt>
                <c:pt idx="11">
                  <c:v>177739.4699372474</c:v>
                </c:pt>
                <c:pt idx="12">
                  <c:v>193544.7617005636</c:v>
                </c:pt>
              </c:numCache>
            </c:numRef>
          </c:val>
        </c:ser>
        <c:ser>
          <c:idx val="2"/>
          <c:order val="2"/>
          <c:tx>
            <c:strRef>
              <c:f>'２次医療圏医療費'!$G$5</c:f>
              <c:strCache>
                <c:ptCount val="1"/>
                <c:pt idx="0">
                  <c:v>歯科</c:v>
                </c:pt>
              </c:strCache>
            </c:strRef>
          </c:tx>
          <c:spPr>
            <a:pattFill prst="ltVert">
              <a:fgClr>
                <a:srgbClr val="595959"/>
              </a:fgClr>
              <a:bgClr>
                <a:srgbClr val="FFFFFF"/>
              </a:bgClr>
            </a:pattFill>
            <a:ln w="25400">
              <a:noFill/>
            </a:ln>
          </c:spPr>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Val val="1"/>
          </c:dLbls>
          <c:cat>
            <c:strRef>
              <c:f>'２次医療圏医療費'!$C$6:$C$18</c:f>
              <c:strCache>
                <c:ptCount val="13"/>
                <c:pt idx="0">
                  <c:v>福岡・糸島</c:v>
                </c:pt>
                <c:pt idx="1">
                  <c:v>粕屋</c:v>
                </c:pt>
                <c:pt idx="2">
                  <c:v>宗像</c:v>
                </c:pt>
                <c:pt idx="3">
                  <c:v>筑紫</c:v>
                </c:pt>
                <c:pt idx="4">
                  <c:v>朝倉</c:v>
                </c:pt>
                <c:pt idx="5">
                  <c:v>久留米</c:v>
                </c:pt>
                <c:pt idx="6">
                  <c:v>八女・筑後</c:v>
                </c:pt>
                <c:pt idx="7">
                  <c:v>有明</c:v>
                </c:pt>
                <c:pt idx="8">
                  <c:v>飯塚</c:v>
                </c:pt>
                <c:pt idx="9">
                  <c:v>直方・鞍手</c:v>
                </c:pt>
                <c:pt idx="10">
                  <c:v>田川</c:v>
                </c:pt>
                <c:pt idx="11">
                  <c:v>北九州</c:v>
                </c:pt>
                <c:pt idx="12">
                  <c:v>京築</c:v>
                </c:pt>
              </c:strCache>
            </c:strRef>
          </c:cat>
          <c:val>
            <c:numRef>
              <c:f>'２次医療圏医療費'!$G$6:$G$18</c:f>
              <c:numCache>
                <c:formatCode>#,##0;[Red]\-#,##0</c:formatCode>
                <c:ptCount val="13"/>
                <c:pt idx="0">
                  <c:v>24346.214530399619</c:v>
                </c:pt>
                <c:pt idx="1">
                  <c:v>25359.612175736667</c:v>
                </c:pt>
                <c:pt idx="2">
                  <c:v>25877.469620188371</c:v>
                </c:pt>
                <c:pt idx="3">
                  <c:v>24401.601400412452</c:v>
                </c:pt>
                <c:pt idx="4">
                  <c:v>25296.668912492074</c:v>
                </c:pt>
                <c:pt idx="5">
                  <c:v>23911.479627335113</c:v>
                </c:pt>
                <c:pt idx="6">
                  <c:v>25517.0299744441</c:v>
                </c:pt>
                <c:pt idx="7">
                  <c:v>24635.423955423648</c:v>
                </c:pt>
                <c:pt idx="8">
                  <c:v>25394.364578213772</c:v>
                </c:pt>
                <c:pt idx="9">
                  <c:v>27064.907107739393</c:v>
                </c:pt>
                <c:pt idx="10">
                  <c:v>24248.442603114479</c:v>
                </c:pt>
                <c:pt idx="11">
                  <c:v>28632.722014956198</c:v>
                </c:pt>
                <c:pt idx="12">
                  <c:v>27554.564444988973</c:v>
                </c:pt>
              </c:numCache>
            </c:numRef>
          </c:val>
        </c:ser>
        <c:overlap val="100"/>
        <c:axId val="88124032"/>
        <c:axId val="88162688"/>
      </c:barChart>
      <c:catAx>
        <c:axId val="88124032"/>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8162688"/>
        <c:crosses val="autoZero"/>
        <c:auto val="1"/>
        <c:lblAlgn val="ctr"/>
        <c:lblOffset val="100"/>
      </c:catAx>
      <c:valAx>
        <c:axId val="88162688"/>
        <c:scaling>
          <c:orientation val="minMax"/>
        </c:scaling>
        <c:axPos val="l"/>
        <c:majorGridlines>
          <c:spPr>
            <a:ln w="9525" cap="flat" cmpd="sng" algn="ctr">
              <a:solidFill>
                <a:schemeClr val="tx1">
                  <a:lumMod val="15000"/>
                  <a:lumOff val="85000"/>
                </a:schemeClr>
              </a:solidFill>
              <a:round/>
            </a:ln>
            <a:effectLst/>
          </c:spPr>
        </c:majorGridlines>
        <c:numFmt formatCode="#,##0;[Red]\-#,##0" sourceLinked="1"/>
        <c:maj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8124032"/>
        <c:crosses val="autoZero"/>
        <c:crossBetween val="between"/>
      </c:valAx>
      <c:spPr>
        <a:noFill/>
        <a:ln>
          <a:solidFill>
            <a:schemeClr val="accent1"/>
          </a:solidFill>
        </a:ln>
        <a:effectLst/>
      </c:spPr>
    </c:plotArea>
    <c:legend>
      <c:legendPos val="b"/>
      <c:layout>
        <c:manualLayout>
          <c:xMode val="edge"/>
          <c:yMode val="edge"/>
          <c:wMode val="edge"/>
          <c:hMode val="edge"/>
          <c:x val="0.34822804314329736"/>
          <c:y val="0.87479674796747975"/>
          <c:w val="0.6825885978428351"/>
          <c:h val="0.9203252032520326"/>
        </c:manualLayout>
      </c:layout>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400" b="1" i="0" u="none" strike="noStrike" baseline="0">
                <a:solidFill>
                  <a:srgbClr val="000000"/>
                </a:solidFill>
                <a:latin typeface="ＭＳ Ｐゴシック"/>
                <a:ea typeface="ＭＳ Ｐゴシック"/>
                <a:cs typeface="ＭＳ Ｐゴシック"/>
              </a:defRPr>
            </a:pPr>
            <a:r>
              <a:rPr lang="ja-JP" altLang="en-US"/>
              <a:t>三次救急医療機関</a:t>
            </a:r>
            <a:r>
              <a:rPr lang="en-US" altLang="ja-JP"/>
              <a:t>1</a:t>
            </a:r>
            <a:r>
              <a:rPr lang="ja-JP" altLang="en-US"/>
              <a:t>施設当たり人口・面積の比較</a:t>
            </a:r>
          </a:p>
        </c:rich>
      </c:tx>
      <c:layout>
        <c:manualLayout>
          <c:xMode val="edge"/>
          <c:yMode val="edge"/>
          <c:x val="0.1343932532277396"/>
          <c:y val="2.7811320404737397E-2"/>
        </c:manualLayout>
      </c:layout>
      <c:spPr>
        <a:noFill/>
        <a:ln w="25400">
          <a:noFill/>
        </a:ln>
      </c:spPr>
    </c:title>
    <c:plotArea>
      <c:layout>
        <c:manualLayout>
          <c:layoutTarget val="inner"/>
          <c:xMode val="edge"/>
          <c:yMode val="edge"/>
          <c:x val="0.13294811759264613"/>
          <c:y val="0.11071857194022777"/>
          <c:w val="0.81502976437229524"/>
          <c:h val="0.80918786088229788"/>
        </c:manualLayout>
      </c:layout>
      <c:scatterChart>
        <c:scatterStyle val="lineMarker"/>
        <c:ser>
          <c:idx val="0"/>
          <c:order val="0"/>
          <c:spPr>
            <a:ln w="19050">
              <a:noFill/>
            </a:ln>
          </c:spPr>
          <c:marker>
            <c:symbol val="diamond"/>
            <c:size val="5"/>
            <c:spPr>
              <a:solidFill>
                <a:srgbClr val="000080"/>
              </a:solidFill>
              <a:ln>
                <a:solidFill>
                  <a:srgbClr val="000080"/>
                </a:solidFill>
                <a:prstDash val="solid"/>
              </a:ln>
            </c:spPr>
          </c:marker>
          <c:dLbls>
            <c:dLbl>
              <c:idx val="0"/>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全　     国</a:t>
                    </a:r>
                  </a:p>
                </c:rich>
              </c:tx>
              <c:spPr>
                <a:solidFill>
                  <a:srgbClr val="FFFFFF"/>
                </a:solidFill>
                <a:ln w="3175">
                  <a:solidFill>
                    <a:srgbClr val="000000"/>
                  </a:solidFill>
                  <a:prstDash val="solid"/>
                </a:ln>
              </c:spPr>
            </c:dLbl>
            <c:dLbl>
              <c:idx val="1"/>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北 海 道</a:t>
                    </a:r>
                  </a:p>
                </c:rich>
              </c:tx>
              <c:spPr>
                <a:noFill/>
                <a:ln w="25400">
                  <a:noFill/>
                </a:ln>
              </c:spPr>
            </c:dLbl>
            <c:dLbl>
              <c:idx val="2"/>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青 森 県</a:t>
                    </a:r>
                  </a:p>
                </c:rich>
              </c:tx>
              <c:spPr>
                <a:noFill/>
                <a:ln w="25400">
                  <a:noFill/>
                </a:ln>
              </c:spPr>
            </c:dLbl>
            <c:dLbl>
              <c:idx val="3"/>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岩 手 県</a:t>
                    </a:r>
                  </a:p>
                </c:rich>
              </c:tx>
              <c:spPr>
                <a:noFill/>
                <a:ln w="25400">
                  <a:noFill/>
                </a:ln>
              </c:spPr>
            </c:dLbl>
            <c:dLbl>
              <c:idx val="4"/>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宮 城 県</a:t>
                    </a:r>
                  </a:p>
                </c:rich>
              </c:tx>
              <c:spPr>
                <a:noFill/>
                <a:ln w="25400">
                  <a:noFill/>
                </a:ln>
              </c:spPr>
            </c:dLbl>
            <c:dLbl>
              <c:idx val="5"/>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秋 田 県</a:t>
                    </a:r>
                  </a:p>
                </c:rich>
              </c:tx>
              <c:spPr>
                <a:noFill/>
                <a:ln w="25400">
                  <a:noFill/>
                </a:ln>
              </c:spPr>
            </c:dLbl>
            <c:dLbl>
              <c:idx val="6"/>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山 形 県</a:t>
                    </a:r>
                  </a:p>
                </c:rich>
              </c:tx>
              <c:spPr>
                <a:noFill/>
                <a:ln w="25400">
                  <a:noFill/>
                </a:ln>
              </c:spPr>
            </c:dLbl>
            <c:dLbl>
              <c:idx val="7"/>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福 島 県</a:t>
                    </a:r>
                  </a:p>
                </c:rich>
              </c:tx>
              <c:spPr>
                <a:noFill/>
                <a:ln w="25400">
                  <a:noFill/>
                </a:ln>
              </c:spPr>
            </c:dLbl>
            <c:dLbl>
              <c:idx val="8"/>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茨 城 県</a:t>
                    </a:r>
                  </a:p>
                </c:rich>
              </c:tx>
              <c:spPr>
                <a:noFill/>
                <a:ln w="25400">
                  <a:noFill/>
                </a:ln>
              </c:spPr>
            </c:dLbl>
            <c:dLbl>
              <c:idx val="9"/>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栃 木 県</a:t>
                    </a:r>
                  </a:p>
                </c:rich>
              </c:tx>
              <c:spPr>
                <a:noFill/>
                <a:ln w="25400">
                  <a:noFill/>
                </a:ln>
              </c:spPr>
            </c:dLbl>
            <c:dLbl>
              <c:idx val="10"/>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群 馬 県</a:t>
                    </a:r>
                  </a:p>
                </c:rich>
              </c:tx>
              <c:spPr>
                <a:noFill/>
                <a:ln w="25400">
                  <a:noFill/>
                </a:ln>
              </c:spPr>
            </c:dLbl>
            <c:dLbl>
              <c:idx val="11"/>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埼 玉 県</a:t>
                    </a:r>
                  </a:p>
                </c:rich>
              </c:tx>
              <c:spPr>
                <a:noFill/>
                <a:ln w="25400">
                  <a:noFill/>
                </a:ln>
              </c:spPr>
            </c:dLbl>
            <c:dLbl>
              <c:idx val="12"/>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千 葉 県</a:t>
                    </a:r>
                  </a:p>
                </c:rich>
              </c:tx>
              <c:spPr>
                <a:noFill/>
                <a:ln w="25400">
                  <a:noFill/>
                </a:ln>
              </c:spPr>
            </c:dLbl>
            <c:dLbl>
              <c:idx val="13"/>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東 京 都</a:t>
                    </a:r>
                  </a:p>
                </c:rich>
              </c:tx>
              <c:spPr>
                <a:noFill/>
                <a:ln w="25400">
                  <a:noFill/>
                </a:ln>
              </c:spPr>
            </c:dLbl>
            <c:dLbl>
              <c:idx val="14"/>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神奈川県</a:t>
                    </a:r>
                  </a:p>
                </c:rich>
              </c:tx>
              <c:spPr>
                <a:noFill/>
                <a:ln w="25400">
                  <a:noFill/>
                </a:ln>
              </c:spPr>
            </c:dLbl>
            <c:dLbl>
              <c:idx val="15"/>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新 潟 県</a:t>
                    </a:r>
                  </a:p>
                </c:rich>
              </c:tx>
              <c:spPr>
                <a:noFill/>
                <a:ln w="25400">
                  <a:noFill/>
                </a:ln>
              </c:spPr>
            </c:dLbl>
            <c:dLbl>
              <c:idx val="16"/>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富 山 県</a:t>
                    </a:r>
                  </a:p>
                </c:rich>
              </c:tx>
              <c:spPr>
                <a:noFill/>
                <a:ln w="25400">
                  <a:noFill/>
                </a:ln>
              </c:spPr>
            </c:dLbl>
            <c:dLbl>
              <c:idx val="17"/>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石 川 県</a:t>
                    </a:r>
                  </a:p>
                </c:rich>
              </c:tx>
              <c:spPr>
                <a:noFill/>
                <a:ln w="25400">
                  <a:noFill/>
                </a:ln>
              </c:spPr>
            </c:dLbl>
            <c:dLbl>
              <c:idx val="18"/>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福 井 県</a:t>
                    </a:r>
                  </a:p>
                </c:rich>
              </c:tx>
              <c:spPr>
                <a:noFill/>
                <a:ln w="25400">
                  <a:noFill/>
                </a:ln>
              </c:spPr>
            </c:dLbl>
            <c:dLbl>
              <c:idx val="19"/>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山 梨 県</a:t>
                    </a:r>
                  </a:p>
                </c:rich>
              </c:tx>
              <c:spPr>
                <a:noFill/>
                <a:ln w="25400">
                  <a:noFill/>
                </a:ln>
              </c:spPr>
            </c:dLbl>
            <c:dLbl>
              <c:idx val="20"/>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長 野 県</a:t>
                    </a:r>
                  </a:p>
                </c:rich>
              </c:tx>
              <c:spPr>
                <a:noFill/>
                <a:ln w="25400">
                  <a:noFill/>
                </a:ln>
              </c:spPr>
            </c:dLbl>
            <c:dLbl>
              <c:idx val="21"/>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岐 阜 県</a:t>
                    </a:r>
                  </a:p>
                </c:rich>
              </c:tx>
              <c:spPr>
                <a:noFill/>
                <a:ln w="25400">
                  <a:noFill/>
                </a:ln>
              </c:spPr>
            </c:dLbl>
            <c:dLbl>
              <c:idx val="22"/>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静 岡 県</a:t>
                    </a:r>
                  </a:p>
                </c:rich>
              </c:tx>
              <c:spPr>
                <a:noFill/>
                <a:ln w="25400">
                  <a:noFill/>
                </a:ln>
              </c:spPr>
            </c:dLbl>
            <c:dLbl>
              <c:idx val="23"/>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愛 知 県</a:t>
                    </a:r>
                  </a:p>
                </c:rich>
              </c:tx>
              <c:spPr>
                <a:noFill/>
                <a:ln w="25400">
                  <a:noFill/>
                </a:ln>
              </c:spPr>
            </c:dLbl>
            <c:dLbl>
              <c:idx val="24"/>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三 重 県</a:t>
                    </a:r>
                  </a:p>
                </c:rich>
              </c:tx>
              <c:spPr>
                <a:noFill/>
                <a:ln w="25400">
                  <a:noFill/>
                </a:ln>
              </c:spPr>
            </c:dLbl>
            <c:dLbl>
              <c:idx val="25"/>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滋 賀 県</a:t>
                    </a:r>
                  </a:p>
                </c:rich>
              </c:tx>
              <c:spPr>
                <a:noFill/>
                <a:ln w="25400">
                  <a:noFill/>
                </a:ln>
              </c:spPr>
            </c:dLbl>
            <c:dLbl>
              <c:idx val="26"/>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京 都 府</a:t>
                    </a:r>
                  </a:p>
                </c:rich>
              </c:tx>
              <c:spPr>
                <a:noFill/>
                <a:ln w="25400">
                  <a:noFill/>
                </a:ln>
              </c:spPr>
            </c:dLbl>
            <c:dLbl>
              <c:idx val="27"/>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大 阪 府</a:t>
                    </a:r>
                  </a:p>
                </c:rich>
              </c:tx>
              <c:spPr>
                <a:noFill/>
                <a:ln w="25400">
                  <a:noFill/>
                </a:ln>
              </c:spPr>
            </c:dLbl>
            <c:dLbl>
              <c:idx val="28"/>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兵 庫 県</a:t>
                    </a:r>
                  </a:p>
                </c:rich>
              </c:tx>
              <c:spPr>
                <a:noFill/>
                <a:ln w="25400">
                  <a:noFill/>
                </a:ln>
              </c:spPr>
            </c:dLbl>
            <c:dLbl>
              <c:idx val="29"/>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奈 良 県</a:t>
                    </a:r>
                  </a:p>
                </c:rich>
              </c:tx>
              <c:spPr>
                <a:noFill/>
                <a:ln w="25400">
                  <a:noFill/>
                </a:ln>
              </c:spPr>
            </c:dLbl>
            <c:dLbl>
              <c:idx val="30"/>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和歌山県</a:t>
                    </a:r>
                  </a:p>
                </c:rich>
              </c:tx>
              <c:spPr>
                <a:noFill/>
                <a:ln w="25400">
                  <a:noFill/>
                </a:ln>
              </c:spPr>
            </c:dLbl>
            <c:dLbl>
              <c:idx val="31"/>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鳥 取 県</a:t>
                    </a:r>
                  </a:p>
                </c:rich>
              </c:tx>
              <c:spPr>
                <a:noFill/>
                <a:ln w="25400">
                  <a:noFill/>
                </a:ln>
              </c:spPr>
            </c:dLbl>
            <c:dLbl>
              <c:idx val="32"/>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島 根 県</a:t>
                    </a:r>
                  </a:p>
                </c:rich>
              </c:tx>
              <c:spPr>
                <a:noFill/>
                <a:ln w="25400">
                  <a:noFill/>
                </a:ln>
              </c:spPr>
            </c:dLbl>
            <c:dLbl>
              <c:idx val="33"/>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岡 山 県</a:t>
                    </a:r>
                  </a:p>
                </c:rich>
              </c:tx>
              <c:spPr>
                <a:noFill/>
                <a:ln w="25400">
                  <a:noFill/>
                </a:ln>
              </c:spPr>
            </c:dLbl>
            <c:dLbl>
              <c:idx val="34"/>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広 島 県</a:t>
                    </a:r>
                  </a:p>
                </c:rich>
              </c:tx>
              <c:spPr>
                <a:noFill/>
                <a:ln w="25400">
                  <a:noFill/>
                </a:ln>
              </c:spPr>
            </c:dLbl>
            <c:dLbl>
              <c:idx val="35"/>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山 口 県</a:t>
                    </a:r>
                  </a:p>
                </c:rich>
              </c:tx>
              <c:spPr>
                <a:noFill/>
                <a:ln w="25400">
                  <a:noFill/>
                </a:ln>
              </c:spPr>
            </c:dLbl>
            <c:dLbl>
              <c:idx val="36"/>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徳 島 県</a:t>
                    </a:r>
                  </a:p>
                </c:rich>
              </c:tx>
              <c:spPr>
                <a:noFill/>
                <a:ln w="25400">
                  <a:noFill/>
                </a:ln>
              </c:spPr>
            </c:dLbl>
            <c:dLbl>
              <c:idx val="37"/>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香 川 県</a:t>
                    </a:r>
                  </a:p>
                </c:rich>
              </c:tx>
              <c:spPr>
                <a:noFill/>
                <a:ln w="25400">
                  <a:noFill/>
                </a:ln>
              </c:spPr>
            </c:dLbl>
            <c:dLbl>
              <c:idx val="38"/>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愛 媛 県</a:t>
                    </a:r>
                  </a:p>
                </c:rich>
              </c:tx>
              <c:spPr>
                <a:noFill/>
                <a:ln w="25400">
                  <a:noFill/>
                </a:ln>
              </c:spPr>
            </c:dLbl>
            <c:dLbl>
              <c:idx val="39"/>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高 知 県</a:t>
                    </a:r>
                  </a:p>
                </c:rich>
              </c:tx>
              <c:spPr>
                <a:noFill/>
                <a:ln w="25400">
                  <a:noFill/>
                </a:ln>
              </c:spPr>
            </c:dLbl>
            <c:dLbl>
              <c:idx val="40"/>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福 岡 県</a:t>
                    </a:r>
                  </a:p>
                </c:rich>
              </c:tx>
              <c:spPr>
                <a:solidFill>
                  <a:srgbClr val="FFFFFF"/>
                </a:solidFill>
                <a:ln w="3175">
                  <a:solidFill>
                    <a:srgbClr val="000000"/>
                  </a:solidFill>
                  <a:prstDash val="solid"/>
                </a:ln>
              </c:spPr>
            </c:dLbl>
            <c:dLbl>
              <c:idx val="41"/>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佐 賀 県</a:t>
                    </a:r>
                  </a:p>
                </c:rich>
              </c:tx>
              <c:spPr>
                <a:noFill/>
                <a:ln w="25400">
                  <a:noFill/>
                </a:ln>
              </c:spPr>
            </c:dLbl>
            <c:dLbl>
              <c:idx val="42"/>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長 崎 県</a:t>
                    </a:r>
                  </a:p>
                </c:rich>
              </c:tx>
              <c:spPr>
                <a:noFill/>
                <a:ln w="25400">
                  <a:noFill/>
                </a:ln>
              </c:spPr>
            </c:dLbl>
            <c:dLbl>
              <c:idx val="43"/>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熊 本 県</a:t>
                    </a:r>
                  </a:p>
                </c:rich>
              </c:tx>
              <c:spPr>
                <a:noFill/>
                <a:ln w="25400">
                  <a:noFill/>
                </a:ln>
              </c:spPr>
            </c:dLbl>
            <c:dLbl>
              <c:idx val="44"/>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大 分 県</a:t>
                    </a:r>
                  </a:p>
                </c:rich>
              </c:tx>
              <c:spPr>
                <a:noFill/>
                <a:ln w="25400">
                  <a:noFill/>
                </a:ln>
              </c:spPr>
            </c:dLbl>
            <c:dLbl>
              <c:idx val="45"/>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宮 崎 県</a:t>
                    </a:r>
                  </a:p>
                </c:rich>
              </c:tx>
              <c:spPr>
                <a:noFill/>
                <a:ln w="25400">
                  <a:noFill/>
                </a:ln>
              </c:spPr>
            </c:dLbl>
            <c:dLbl>
              <c:idx val="46"/>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鹿児島県</a:t>
                    </a:r>
                  </a:p>
                </c:rich>
              </c:tx>
              <c:spPr>
                <a:noFill/>
                <a:ln w="25400">
                  <a:noFill/>
                </a:ln>
              </c:spPr>
            </c:dLbl>
            <c:dLbl>
              <c:idx val="47"/>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沖 縄 県</a:t>
                    </a:r>
                  </a:p>
                </c:rich>
              </c:tx>
              <c:spPr>
                <a:noFill/>
                <a:ln w="25400">
                  <a:noFill/>
                </a:ln>
              </c:spPr>
            </c:dLbl>
            <c:delete val="1"/>
          </c:dLbls>
          <c:xVal>
            <c:numRef>
              <c:f>'施設当たり人口＆面積'!$X$7:$X$54</c:f>
              <c:numCache>
                <c:formatCode>#,##0_ </c:formatCode>
                <c:ptCount val="48"/>
                <c:pt idx="0">
                  <c:v>475.80223880597015</c:v>
                </c:pt>
                <c:pt idx="1">
                  <c:v>496.36363636363637</c:v>
                </c:pt>
                <c:pt idx="2">
                  <c:v>450</c:v>
                </c:pt>
                <c:pt idx="3">
                  <c:v>434.33333333333331</c:v>
                </c:pt>
                <c:pt idx="4">
                  <c:v>465</c:v>
                </c:pt>
                <c:pt idx="5">
                  <c:v>1063</c:v>
                </c:pt>
                <c:pt idx="6">
                  <c:v>384</c:v>
                </c:pt>
                <c:pt idx="7">
                  <c:v>490.5</c:v>
                </c:pt>
                <c:pt idx="8">
                  <c:v>490.5</c:v>
                </c:pt>
                <c:pt idx="9">
                  <c:v>398.4</c:v>
                </c:pt>
                <c:pt idx="10">
                  <c:v>664</c:v>
                </c:pt>
                <c:pt idx="11">
                  <c:v>1030.2857142857142</c:v>
                </c:pt>
                <c:pt idx="12">
                  <c:v>563.18181818181813</c:v>
                </c:pt>
                <c:pt idx="13">
                  <c:v>508.84615384615387</c:v>
                </c:pt>
                <c:pt idx="14">
                  <c:v>503.72222222222223</c:v>
                </c:pt>
                <c:pt idx="15">
                  <c:v>469.4</c:v>
                </c:pt>
                <c:pt idx="16">
                  <c:v>541</c:v>
                </c:pt>
                <c:pt idx="17">
                  <c:v>581.5</c:v>
                </c:pt>
                <c:pt idx="18">
                  <c:v>399.5</c:v>
                </c:pt>
                <c:pt idx="19">
                  <c:v>852</c:v>
                </c:pt>
                <c:pt idx="20">
                  <c:v>304.57142857142856</c:v>
                </c:pt>
                <c:pt idx="21">
                  <c:v>343.5</c:v>
                </c:pt>
                <c:pt idx="22">
                  <c:v>415</c:v>
                </c:pt>
                <c:pt idx="23">
                  <c:v>371.35</c:v>
                </c:pt>
                <c:pt idx="24">
                  <c:v>460</c:v>
                </c:pt>
                <c:pt idx="25">
                  <c:v>353.75</c:v>
                </c:pt>
                <c:pt idx="26">
                  <c:v>437.5</c:v>
                </c:pt>
                <c:pt idx="27">
                  <c:v>590.4</c:v>
                </c:pt>
                <c:pt idx="28">
                  <c:v>619</c:v>
                </c:pt>
                <c:pt idx="29">
                  <c:v>463.33333333333331</c:v>
                </c:pt>
                <c:pt idx="30">
                  <c:v>329.33333333333331</c:v>
                </c:pt>
                <c:pt idx="31">
                  <c:v>291</c:v>
                </c:pt>
                <c:pt idx="32">
                  <c:v>176.75</c:v>
                </c:pt>
                <c:pt idx="33">
                  <c:v>387.2</c:v>
                </c:pt>
                <c:pt idx="34">
                  <c:v>474.66666666666669</c:v>
                </c:pt>
                <c:pt idx="35">
                  <c:v>286.2</c:v>
                </c:pt>
                <c:pt idx="36">
                  <c:v>258.66666666666669</c:v>
                </c:pt>
                <c:pt idx="37">
                  <c:v>329.66666666666669</c:v>
                </c:pt>
                <c:pt idx="38">
                  <c:v>471.66666666666669</c:v>
                </c:pt>
                <c:pt idx="39">
                  <c:v>250.66666666666666</c:v>
                </c:pt>
                <c:pt idx="40">
                  <c:v>635.625</c:v>
                </c:pt>
                <c:pt idx="41">
                  <c:v>210.75</c:v>
                </c:pt>
                <c:pt idx="42">
                  <c:v>469.33333333333331</c:v>
                </c:pt>
                <c:pt idx="43">
                  <c:v>602.33333333333337</c:v>
                </c:pt>
                <c:pt idx="44">
                  <c:v>296.25</c:v>
                </c:pt>
                <c:pt idx="45">
                  <c:v>375.33333333333331</c:v>
                </c:pt>
                <c:pt idx="46">
                  <c:v>845</c:v>
                </c:pt>
                <c:pt idx="47">
                  <c:v>469.66666666666669</c:v>
                </c:pt>
              </c:numCache>
            </c:numRef>
          </c:xVal>
          <c:yVal>
            <c:numRef>
              <c:f>'施設当たり人口＆面積'!$Y$7:$Y$54</c:f>
              <c:numCache>
                <c:formatCode>#,##0_ </c:formatCode>
                <c:ptCount val="48"/>
                <c:pt idx="0">
                  <c:v>1410.2981716417912</c:v>
                </c:pt>
                <c:pt idx="1">
                  <c:v>7587.0054545454541</c:v>
                </c:pt>
                <c:pt idx="2">
                  <c:v>3214.9</c:v>
                </c:pt>
                <c:pt idx="3">
                  <c:v>5092.9633333333331</c:v>
                </c:pt>
                <c:pt idx="4">
                  <c:v>1372.424</c:v>
                </c:pt>
                <c:pt idx="5">
                  <c:v>11636.3</c:v>
                </c:pt>
                <c:pt idx="6">
                  <c:v>2217.37</c:v>
                </c:pt>
                <c:pt idx="7">
                  <c:v>3445.69</c:v>
                </c:pt>
                <c:pt idx="8">
                  <c:v>1015.9533333333334</c:v>
                </c:pt>
                <c:pt idx="9">
                  <c:v>1281.6559999999999</c:v>
                </c:pt>
                <c:pt idx="10">
                  <c:v>2120.7766666666666</c:v>
                </c:pt>
                <c:pt idx="11">
                  <c:v>538.27428571428572</c:v>
                </c:pt>
                <c:pt idx="12">
                  <c:v>461.99363636363637</c:v>
                </c:pt>
                <c:pt idx="13">
                  <c:v>80.921923076923065</c:v>
                </c:pt>
                <c:pt idx="14">
                  <c:v>134.21444444444444</c:v>
                </c:pt>
                <c:pt idx="15">
                  <c:v>2072.75</c:v>
                </c:pt>
                <c:pt idx="16">
                  <c:v>1022.895</c:v>
                </c:pt>
                <c:pt idx="17">
                  <c:v>2093.08</c:v>
                </c:pt>
                <c:pt idx="18">
                  <c:v>2094.94</c:v>
                </c:pt>
                <c:pt idx="19">
                  <c:v>4201.17</c:v>
                </c:pt>
                <c:pt idx="20">
                  <c:v>1872.1357142857144</c:v>
                </c:pt>
                <c:pt idx="21">
                  <c:v>1628.0333333333335</c:v>
                </c:pt>
                <c:pt idx="22">
                  <c:v>806.16444444444437</c:v>
                </c:pt>
                <c:pt idx="23">
                  <c:v>255.81100000000001</c:v>
                </c:pt>
                <c:pt idx="24">
                  <c:v>1440.3975</c:v>
                </c:pt>
                <c:pt idx="25">
                  <c:v>941.72500000000002</c:v>
                </c:pt>
                <c:pt idx="26">
                  <c:v>768.86833333333334</c:v>
                </c:pt>
                <c:pt idx="27">
                  <c:v>126.76133333333334</c:v>
                </c:pt>
                <c:pt idx="28">
                  <c:v>932.93222222222221</c:v>
                </c:pt>
                <c:pt idx="29">
                  <c:v>1230.3633333333335</c:v>
                </c:pt>
                <c:pt idx="30">
                  <c:v>1575.43</c:v>
                </c:pt>
                <c:pt idx="31">
                  <c:v>1753.655</c:v>
                </c:pt>
                <c:pt idx="32">
                  <c:v>1676.9949999999999</c:v>
                </c:pt>
                <c:pt idx="33">
                  <c:v>1401.92</c:v>
                </c:pt>
                <c:pt idx="34">
                  <c:v>1413.2883333333332</c:v>
                </c:pt>
                <c:pt idx="35">
                  <c:v>1222.826</c:v>
                </c:pt>
                <c:pt idx="36">
                  <c:v>1382.2666666666667</c:v>
                </c:pt>
                <c:pt idx="37">
                  <c:v>620.77333333333331</c:v>
                </c:pt>
                <c:pt idx="38">
                  <c:v>1892.8333333333333</c:v>
                </c:pt>
                <c:pt idx="39">
                  <c:v>2368.3966666666665</c:v>
                </c:pt>
                <c:pt idx="40">
                  <c:v>605.9</c:v>
                </c:pt>
                <c:pt idx="41">
                  <c:v>609.91250000000002</c:v>
                </c:pt>
                <c:pt idx="42">
                  <c:v>1368.5833333333333</c:v>
                </c:pt>
                <c:pt idx="43">
                  <c:v>2422.63</c:v>
                </c:pt>
                <c:pt idx="44">
                  <c:v>1274.895</c:v>
                </c:pt>
                <c:pt idx="45">
                  <c:v>2264.8966666666665</c:v>
                </c:pt>
                <c:pt idx="46">
                  <c:v>4522.33</c:v>
                </c:pt>
                <c:pt idx="47">
                  <c:v>758.88</c:v>
                </c:pt>
              </c:numCache>
            </c:numRef>
          </c:yVal>
        </c:ser>
        <c:axId val="88661376"/>
        <c:axId val="88679936"/>
      </c:scatterChart>
      <c:valAx>
        <c:axId val="88661376"/>
        <c:scaling>
          <c:orientation val="minMax"/>
        </c:scaling>
        <c:axPos val="b"/>
        <c:title>
          <c:tx>
            <c:rich>
              <a:bodyPr/>
              <a:lstStyle/>
              <a:p>
                <a:pPr>
                  <a:defRPr sz="825" b="0" i="0" u="none" strike="noStrike" baseline="0">
                    <a:solidFill>
                      <a:srgbClr val="000000"/>
                    </a:solidFill>
                    <a:latin typeface="ＭＳ Ｐゴシック"/>
                    <a:ea typeface="ＭＳ Ｐゴシック"/>
                    <a:cs typeface="ＭＳ Ｐゴシック"/>
                  </a:defRPr>
                </a:pPr>
                <a:r>
                  <a:rPr lang="en-US" altLang="ja-JP"/>
                  <a:t>1</a:t>
                </a:r>
                <a:r>
                  <a:rPr lang="ja-JP" altLang="en-US"/>
                  <a:t>施設当たりの人口（千人）</a:t>
                </a:r>
              </a:p>
            </c:rich>
          </c:tx>
          <c:layout>
            <c:manualLayout>
              <c:xMode val="edge"/>
              <c:yMode val="edge"/>
              <c:x val="0.42485587061732893"/>
              <c:y val="0.9528423125554536"/>
            </c:manualLayout>
          </c:layout>
          <c:spPr>
            <a:noFill/>
            <a:ln w="25400">
              <a:noFill/>
            </a:ln>
          </c:spPr>
        </c:title>
        <c:numFmt formatCode="#,##0_ " sourceLinked="1"/>
        <c:majorTickMark val="in"/>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88679936"/>
        <c:crosses val="autoZero"/>
        <c:crossBetween val="midCat"/>
      </c:valAx>
      <c:valAx>
        <c:axId val="88679936"/>
        <c:scaling>
          <c:orientation val="minMax"/>
        </c:scaling>
        <c:axPos val="l"/>
        <c:majorGridlines>
          <c:spPr>
            <a:ln w="3175">
              <a:solidFill>
                <a:srgbClr val="000000"/>
              </a:solidFill>
              <a:prstDash val="solid"/>
            </a:ln>
          </c:spPr>
        </c:majorGridlines>
        <c:title>
          <c:tx>
            <c:rich>
              <a:bodyPr rot="0" vert="wordArtVertRtl"/>
              <a:lstStyle/>
              <a:p>
                <a:pPr algn="ctr">
                  <a:defRPr sz="825" b="0" i="0" u="none" strike="noStrike" baseline="0">
                    <a:solidFill>
                      <a:srgbClr val="000000"/>
                    </a:solidFill>
                    <a:latin typeface="ＭＳ Ｐゴシック"/>
                    <a:ea typeface="ＭＳ Ｐゴシック"/>
                    <a:cs typeface="ＭＳ Ｐゴシック"/>
                  </a:defRPr>
                </a:pPr>
                <a:r>
                  <a:rPr lang="en-US" altLang="ja-JP"/>
                  <a:t>1</a:t>
                </a:r>
                <a:r>
                  <a:rPr lang="ja-JP" altLang="en-US"/>
                  <a:t>施設当たりの面積（</a:t>
                </a:r>
                <a:r>
                  <a:rPr lang="en-US" altLang="en-US"/>
                  <a:t>km2）</a:t>
                </a:r>
              </a:p>
            </c:rich>
          </c:tx>
          <c:layout>
            <c:manualLayout>
              <c:xMode val="edge"/>
              <c:yMode val="edge"/>
              <c:x val="2.7456647398843931E-2"/>
              <c:y val="0.36880319288710817"/>
            </c:manualLayout>
          </c:layout>
          <c:spPr>
            <a:noFill/>
            <a:ln w="25400">
              <a:noFill/>
            </a:ln>
          </c:spPr>
        </c:title>
        <c:numFmt formatCode="#,##0_ " sourceLinked="1"/>
        <c:majorTickMark val="in"/>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88661376"/>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200" b="1" i="0" u="none" strike="noStrike" baseline="0">
                <a:solidFill>
                  <a:srgbClr val="000000"/>
                </a:solidFill>
                <a:latin typeface="ＭＳ Ｐゴシック"/>
                <a:ea typeface="ＭＳ Ｐゴシック"/>
                <a:cs typeface="ＭＳ Ｐゴシック"/>
              </a:defRPr>
            </a:pPr>
            <a:r>
              <a:rPr lang="ja-JP" altLang="en-US"/>
              <a:t>福岡県の主な診療科別医師数の特化係数</a:t>
            </a:r>
          </a:p>
        </c:rich>
      </c:tx>
      <c:layout>
        <c:manualLayout>
          <c:xMode val="edge"/>
          <c:yMode val="edge"/>
          <c:x val="0.31640058200994398"/>
          <c:y val="3.4188034188034185E-2"/>
        </c:manualLayout>
      </c:layout>
      <c:spPr>
        <a:noFill/>
        <a:ln w="25400">
          <a:noFill/>
        </a:ln>
      </c:spPr>
    </c:title>
    <c:plotArea>
      <c:layout>
        <c:manualLayout>
          <c:layoutTarget val="inner"/>
          <c:xMode val="edge"/>
          <c:yMode val="edge"/>
          <c:x val="0.11026039874205815"/>
          <c:y val="0.16239350125513585"/>
          <c:w val="0.83614135712727811"/>
          <c:h val="0.4893172603608743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showVal val="1"/>
          </c:dLbls>
          <c:cat>
            <c:strRef>
              <c:f>医療基本データ!$C$202:$C$219</c:f>
              <c:strCache>
                <c:ptCount val="18"/>
                <c:pt idx="0">
                  <c:v>内科</c:v>
                </c:pt>
                <c:pt idx="1">
                  <c:v>呼吸器内科</c:v>
                </c:pt>
                <c:pt idx="2">
                  <c:v>循環器内科</c:v>
                </c:pt>
                <c:pt idx="3">
                  <c:v>消化器内科</c:v>
                </c:pt>
                <c:pt idx="4">
                  <c:v>皮膚科</c:v>
                </c:pt>
                <c:pt idx="5">
                  <c:v>小児科</c:v>
                </c:pt>
                <c:pt idx="6">
                  <c:v>精神科</c:v>
                </c:pt>
                <c:pt idx="7">
                  <c:v>外科</c:v>
                </c:pt>
                <c:pt idx="8">
                  <c:v>泌尿器科</c:v>
                </c:pt>
                <c:pt idx="9">
                  <c:v>脳神経外科</c:v>
                </c:pt>
                <c:pt idx="10">
                  <c:v>整形外科</c:v>
                </c:pt>
                <c:pt idx="11">
                  <c:v>眼科</c:v>
                </c:pt>
                <c:pt idx="12">
                  <c:v>耳鼻いんこう科</c:v>
                </c:pt>
                <c:pt idx="13">
                  <c:v>産婦人科</c:v>
                </c:pt>
                <c:pt idx="14">
                  <c:v>放射線科</c:v>
                </c:pt>
                <c:pt idx="15">
                  <c:v>麻酔科</c:v>
                </c:pt>
                <c:pt idx="16">
                  <c:v>研修医</c:v>
                </c:pt>
                <c:pt idx="17">
                  <c:v>その他</c:v>
                </c:pt>
              </c:strCache>
            </c:strRef>
          </c:cat>
          <c:val>
            <c:numRef>
              <c:f>医療基本データ!$D$202:$D$219</c:f>
              <c:numCache>
                <c:formatCode>General</c:formatCode>
                <c:ptCount val="18"/>
              </c:numCache>
            </c:numRef>
          </c:val>
        </c:ser>
        <c:ser>
          <c:idx val="1"/>
          <c:order val="1"/>
          <c:spPr>
            <a:solidFill>
              <a:srgbClr val="993366"/>
            </a:solidFill>
            <a:ln w="12700">
              <a:solidFill>
                <a:srgbClr val="000000"/>
              </a:solidFill>
              <a:prstDash val="solid"/>
            </a:ln>
          </c:spPr>
          <c:dLbls>
            <c:spPr>
              <a:noFill/>
              <a:ln w="2540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showVal val="1"/>
          </c:dLbls>
          <c:cat>
            <c:strRef>
              <c:f>医療基本データ!$C$202:$C$219</c:f>
              <c:strCache>
                <c:ptCount val="18"/>
                <c:pt idx="0">
                  <c:v>内科</c:v>
                </c:pt>
                <c:pt idx="1">
                  <c:v>呼吸器内科</c:v>
                </c:pt>
                <c:pt idx="2">
                  <c:v>循環器内科</c:v>
                </c:pt>
                <c:pt idx="3">
                  <c:v>消化器内科</c:v>
                </c:pt>
                <c:pt idx="4">
                  <c:v>皮膚科</c:v>
                </c:pt>
                <c:pt idx="5">
                  <c:v>小児科</c:v>
                </c:pt>
                <c:pt idx="6">
                  <c:v>精神科</c:v>
                </c:pt>
                <c:pt idx="7">
                  <c:v>外科</c:v>
                </c:pt>
                <c:pt idx="8">
                  <c:v>泌尿器科</c:v>
                </c:pt>
                <c:pt idx="9">
                  <c:v>脳神経外科</c:v>
                </c:pt>
                <c:pt idx="10">
                  <c:v>整形外科</c:v>
                </c:pt>
                <c:pt idx="11">
                  <c:v>眼科</c:v>
                </c:pt>
                <c:pt idx="12">
                  <c:v>耳鼻いんこう科</c:v>
                </c:pt>
                <c:pt idx="13">
                  <c:v>産婦人科</c:v>
                </c:pt>
                <c:pt idx="14">
                  <c:v>放射線科</c:v>
                </c:pt>
                <c:pt idx="15">
                  <c:v>麻酔科</c:v>
                </c:pt>
                <c:pt idx="16">
                  <c:v>研修医</c:v>
                </c:pt>
                <c:pt idx="17">
                  <c:v>その他</c:v>
                </c:pt>
              </c:strCache>
            </c:strRef>
          </c:cat>
          <c:val>
            <c:numRef>
              <c:f>医療基本データ!$L$202:$L$219</c:f>
              <c:numCache>
                <c:formatCode>0.00_ </c:formatCode>
                <c:ptCount val="18"/>
                <c:pt idx="0">
                  <c:v>0.90651314786241954</c:v>
                </c:pt>
                <c:pt idx="1">
                  <c:v>1.1771411271907117</c:v>
                </c:pt>
                <c:pt idx="2">
                  <c:v>1.2782779477765118</c:v>
                </c:pt>
                <c:pt idx="3">
                  <c:v>1.1508929191856021</c:v>
                </c:pt>
                <c:pt idx="4">
                  <c:v>0.92431832883246168</c:v>
                </c:pt>
                <c:pt idx="5">
                  <c:v>0.94707358663832375</c:v>
                </c:pt>
                <c:pt idx="6">
                  <c:v>1.0490131563944622</c:v>
                </c:pt>
                <c:pt idx="7">
                  <c:v>1.139423347769382</c:v>
                </c:pt>
                <c:pt idx="8">
                  <c:v>0.88856976320232051</c:v>
                </c:pt>
                <c:pt idx="9">
                  <c:v>0.92934603224237378</c:v>
                </c:pt>
                <c:pt idx="10">
                  <c:v>1.0290601140686888</c:v>
                </c:pt>
                <c:pt idx="11">
                  <c:v>0.82256697628157138</c:v>
                </c:pt>
                <c:pt idx="12">
                  <c:v>0.80842913380416703</c:v>
                </c:pt>
                <c:pt idx="13">
                  <c:v>0.85013095247533932</c:v>
                </c:pt>
                <c:pt idx="14">
                  <c:v>1.2168686601237597</c:v>
                </c:pt>
                <c:pt idx="15">
                  <c:v>0.99371544493495712</c:v>
                </c:pt>
                <c:pt idx="16">
                  <c:v>1.0304422962891338</c:v>
                </c:pt>
                <c:pt idx="17">
                  <c:v>1.0579980145853536</c:v>
                </c:pt>
              </c:numCache>
            </c:numRef>
          </c:val>
        </c:ser>
        <c:dLbls>
          <c:showVal val="1"/>
        </c:dLbls>
        <c:axId val="88730240"/>
        <c:axId val="88740608"/>
      </c:barChart>
      <c:catAx>
        <c:axId val="88730240"/>
        <c:scaling>
          <c:orientation val="minMax"/>
        </c:scaling>
        <c:axPos val="b"/>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診療科</a:t>
                </a:r>
              </a:p>
            </c:rich>
          </c:tx>
          <c:layout>
            <c:manualLayout>
              <c:xMode val="edge"/>
              <c:yMode val="edge"/>
              <c:x val="0.50217711109235386"/>
              <c:y val="0.91666862956233019"/>
            </c:manualLayout>
          </c:layout>
          <c:spPr>
            <a:noFill/>
            <a:ln w="25400">
              <a:noFill/>
            </a:ln>
          </c:spPr>
        </c:title>
        <c:numFmt formatCode="General" sourceLinked="1"/>
        <c:majorTickMark val="in"/>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88740608"/>
        <c:crosses val="autoZero"/>
        <c:auto val="1"/>
        <c:lblAlgn val="ctr"/>
        <c:lblOffset val="100"/>
        <c:tickLblSkip val="1"/>
        <c:tickMarkSkip val="1"/>
      </c:catAx>
      <c:valAx>
        <c:axId val="88740608"/>
        <c:scaling>
          <c:orientation val="minMax"/>
        </c:scaling>
        <c:axPos val="l"/>
        <c:majorGridlines>
          <c:spPr>
            <a:ln w="3175">
              <a:solidFill>
                <a:srgbClr val="000000"/>
              </a:solidFill>
              <a:prstDash val="solid"/>
            </a:ln>
          </c:spPr>
        </c:majorGridlines>
        <c:title>
          <c:tx>
            <c:rich>
              <a:bodyPr rot="0" vert="wordArtVertRtl"/>
              <a:lstStyle/>
              <a:p>
                <a:pPr algn="ctr">
                  <a:defRPr sz="825" b="0" i="0" u="none" strike="noStrike" baseline="0">
                    <a:solidFill>
                      <a:srgbClr val="000000"/>
                    </a:solidFill>
                    <a:latin typeface="ＭＳ Ｐゴシック"/>
                    <a:ea typeface="ＭＳ Ｐゴシック"/>
                    <a:cs typeface="ＭＳ Ｐゴシック"/>
                  </a:defRPr>
                </a:pPr>
                <a:r>
                  <a:rPr lang="ja-JP" altLang="en-US"/>
                  <a:t>特化係数</a:t>
                </a:r>
              </a:p>
            </c:rich>
          </c:tx>
          <c:layout>
            <c:manualLayout>
              <c:xMode val="edge"/>
              <c:yMode val="edge"/>
              <c:x val="3.0478952382100782E-2"/>
              <c:y val="0.33974358974358976"/>
            </c:manualLayout>
          </c:layout>
          <c:spPr>
            <a:noFill/>
            <a:ln w="25400">
              <a:noFill/>
            </a:ln>
          </c:spPr>
        </c:title>
        <c:numFmt formatCode="General" sourceLinked="1"/>
        <c:majorTickMark val="in"/>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88730240"/>
        <c:crosses val="autoZero"/>
        <c:crossBetween val="between"/>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福岡県患者数の全国患者数に対する割合（千分率）　推計　</a:t>
            </a:r>
            <a:r>
              <a:rPr lang="en-US" altLang="ja-JP" sz="1400" b="1" i="0" u="none" strike="noStrike" baseline="0">
                <a:solidFill>
                  <a:srgbClr val="000000"/>
                </a:solidFill>
                <a:latin typeface="ＭＳ Ｐゴシック"/>
                <a:ea typeface="ＭＳ Ｐゴシック"/>
              </a:rPr>
              <a:t>2011</a:t>
            </a:r>
            <a:r>
              <a:rPr lang="ja-JP" altLang="en-US" sz="1400" b="1" i="0" u="none" strike="noStrike" baseline="0">
                <a:solidFill>
                  <a:srgbClr val="000000"/>
                </a:solidFill>
                <a:latin typeface="ＭＳ Ｐゴシック"/>
                <a:ea typeface="ＭＳ Ｐゴシック"/>
              </a:rPr>
              <a:t>年 </a:t>
            </a:r>
          </a:p>
          <a:p>
            <a:pPr>
              <a:defRPr sz="1100" b="0" i="0" u="none" strike="noStrike" baseline="0">
                <a:solidFill>
                  <a:srgbClr val="000000"/>
                </a:solidFill>
                <a:latin typeface="ＭＳ Ｐゴシック"/>
                <a:ea typeface="ＭＳ Ｐゴシック"/>
                <a:cs typeface="ＭＳ Ｐゴシック"/>
              </a:defRPr>
            </a:pPr>
            <a:r>
              <a:rPr lang="ja-JP" altLang="en-US" sz="900" b="1" i="0" u="none" strike="noStrike" baseline="0">
                <a:solidFill>
                  <a:srgbClr val="000000"/>
                </a:solidFill>
                <a:latin typeface="ＭＳ Ｐゴシック"/>
                <a:ea typeface="ＭＳ Ｐゴシック"/>
              </a:rPr>
              <a:t>資料：患者調査</a:t>
            </a:r>
          </a:p>
        </c:rich>
      </c:tx>
      <c:layout>
        <c:manualLayout>
          <c:xMode val="edge"/>
          <c:yMode val="edge"/>
          <c:x val="9.5614098237720282E-2"/>
          <c:y val="3.1096494035806499E-2"/>
        </c:manualLayout>
      </c:layout>
      <c:spPr>
        <a:noFill/>
        <a:ln w="25400">
          <a:noFill/>
        </a:ln>
      </c:spPr>
    </c:title>
    <c:plotArea>
      <c:layout>
        <c:manualLayout>
          <c:layoutTarget val="inner"/>
          <c:xMode val="edge"/>
          <c:yMode val="edge"/>
          <c:x val="0.10742857330197712"/>
          <c:y val="0.17479675037686296"/>
          <c:w val="0.84914287195073368"/>
          <c:h val="0.39972900279980322"/>
        </c:manualLayout>
      </c:layout>
      <c:barChart>
        <c:barDir val="col"/>
        <c:grouping val="clustered"/>
        <c:ser>
          <c:idx val="0"/>
          <c:order val="0"/>
          <c:spPr>
            <a:solidFill>
              <a:srgbClr val="9999FF"/>
            </a:solidFill>
            <a:ln w="12700">
              <a:solidFill>
                <a:srgbClr val="000000"/>
              </a:solidFill>
              <a:prstDash val="solid"/>
            </a:ln>
          </c:spPr>
          <c:dLbls>
            <c:numFmt formatCode="0_);[Red]\(0\)" sourceLinked="0"/>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Val val="1"/>
          </c:dLbls>
          <c:cat>
            <c:strRef>
              <c:f>'[1]et0119 (2)'!$A$272:$A$295</c:f>
              <c:strCache>
                <c:ptCount val="24"/>
                <c:pt idx="0">
                  <c:v>総数</c:v>
                </c:pt>
                <c:pt idx="1">
                  <c:v>Ⅰ　感染症及び寄生虫症</c:v>
                </c:pt>
                <c:pt idx="2">
                  <c:v>Ⅱ　新生物</c:v>
                </c:pt>
                <c:pt idx="3">
                  <c:v>Ⅲ　血液及び造血器の疾患並びに免疫機構の障害</c:v>
                </c:pt>
                <c:pt idx="4">
                  <c:v>Ⅳ　内分泌，栄養及び代謝疾患</c:v>
                </c:pt>
                <c:pt idx="5">
                  <c:v>Ⅴ　精神及び行動の障害</c:v>
                </c:pt>
                <c:pt idx="6">
                  <c:v>Ⅵ　神経系の疾患</c:v>
                </c:pt>
                <c:pt idx="7">
                  <c:v>Ⅶ　眼及び付属器の疾患</c:v>
                </c:pt>
                <c:pt idx="8">
                  <c:v>Ⅷ　耳及び乳様突起の疾患</c:v>
                </c:pt>
                <c:pt idx="9">
                  <c:v>Ⅸ　循環器系の疾患</c:v>
                </c:pt>
                <c:pt idx="10">
                  <c:v>Ⅹ　呼吸器系の疾患</c:v>
                </c:pt>
                <c:pt idx="11">
                  <c:v>ⅩⅠ　消化器系の疾患</c:v>
                </c:pt>
                <c:pt idx="12">
                  <c:v>ⅩⅡ　皮膚及び皮下組織の疾患</c:v>
                </c:pt>
                <c:pt idx="13">
                  <c:v>ⅩⅢ　筋骨格系及び結合組織の疾患</c:v>
                </c:pt>
                <c:pt idx="14">
                  <c:v>ⅩⅣ　腎尿路生殖器系の疾患</c:v>
                </c:pt>
                <c:pt idx="15">
                  <c:v>ⅩⅤ　妊娠，分娩及び産じょく</c:v>
                </c:pt>
                <c:pt idx="16">
                  <c:v>ⅩⅥ　周産期に発生した病態</c:v>
                </c:pt>
                <c:pt idx="17">
                  <c:v>ⅩⅦ　先天奇形，変形及び染色体異常</c:v>
                </c:pt>
                <c:pt idx="18">
                  <c:v>ⅩⅧ　症状，徴候及び異常臨床所見・異常検査所見で他に分類されないもの</c:v>
                </c:pt>
                <c:pt idx="19">
                  <c:v>ⅩⅨ　損傷，中毒及びその他の外因の影響</c:v>
                </c:pt>
                <c:pt idx="20">
                  <c:v>ⅩⅩⅠ　健康状態に影響を及ぼす要因及び保健サービスの利用</c:v>
                </c:pt>
                <c:pt idx="21">
                  <c:v>　正常妊娠・産じょくの管理</c:v>
                </c:pt>
                <c:pt idx="22">
                  <c:v>　歯の補てつ</c:v>
                </c:pt>
                <c:pt idx="23">
                  <c:v>　その他の保健サービス</c:v>
                </c:pt>
              </c:strCache>
            </c:strRef>
          </c:cat>
          <c:val>
            <c:numRef>
              <c:f>'[1]et0119 (2)'!$B$272:$B$295</c:f>
              <c:numCache>
                <c:formatCode>General</c:formatCode>
                <c:ptCount val="24"/>
                <c:pt idx="0">
                  <c:v>47.294076614543975</c:v>
                </c:pt>
                <c:pt idx="1">
                  <c:v>45.761830473218936</c:v>
                </c:pt>
                <c:pt idx="2">
                  <c:v>46.963562753036435</c:v>
                </c:pt>
                <c:pt idx="3">
                  <c:v>41.522491349480966</c:v>
                </c:pt>
                <c:pt idx="4">
                  <c:v>43.72918978912319</c:v>
                </c:pt>
                <c:pt idx="5">
                  <c:v>64.548162859980138</c:v>
                </c:pt>
                <c:pt idx="6">
                  <c:v>63.468077068379301</c:v>
                </c:pt>
                <c:pt idx="7">
                  <c:v>51.96078431372549</c:v>
                </c:pt>
                <c:pt idx="8">
                  <c:v>31.489361702127663</c:v>
                </c:pt>
                <c:pt idx="9">
                  <c:v>44.431477159053017</c:v>
                </c:pt>
                <c:pt idx="10">
                  <c:v>42.62253980193055</c:v>
                </c:pt>
                <c:pt idx="11">
                  <c:v>44.188773266891396</c:v>
                </c:pt>
                <c:pt idx="12">
                  <c:v>51.890289103039287</c:v>
                </c:pt>
                <c:pt idx="13">
                  <c:v>43.572166400600992</c:v>
                </c:pt>
                <c:pt idx="14">
                  <c:v>62.181122448979586</c:v>
                </c:pt>
                <c:pt idx="15">
                  <c:v>66.666666666666671</c:v>
                </c:pt>
                <c:pt idx="16">
                  <c:v>43.478260869565226</c:v>
                </c:pt>
                <c:pt idx="17">
                  <c:v>40.462427745664733</c:v>
                </c:pt>
                <c:pt idx="18">
                  <c:v>45.943304007820139</c:v>
                </c:pt>
                <c:pt idx="19">
                  <c:v>52.44122965641953</c:v>
                </c:pt>
                <c:pt idx="20">
                  <c:v>42.527821939586651</c:v>
                </c:pt>
                <c:pt idx="21">
                  <c:v>57.35660847880299</c:v>
                </c:pt>
                <c:pt idx="22">
                  <c:v>48.562300319488813</c:v>
                </c:pt>
                <c:pt idx="23">
                  <c:v>36.594473487677377</c:v>
                </c:pt>
              </c:numCache>
            </c:numRef>
          </c:val>
        </c:ser>
        <c:dLbls>
          <c:showVal val="1"/>
        </c:dLbls>
        <c:axId val="88752896"/>
        <c:axId val="88754816"/>
      </c:barChart>
      <c:catAx>
        <c:axId val="88752896"/>
        <c:scaling>
          <c:orientation val="minMax"/>
        </c:scaling>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傷病分類</a:t>
                </a:r>
              </a:p>
            </c:rich>
          </c:tx>
          <c:layout>
            <c:manualLayout>
              <c:xMode val="edge"/>
              <c:yMode val="edge"/>
              <c:x val="0.49180337457817769"/>
              <c:y val="0.92471530489583109"/>
            </c:manualLayout>
          </c:layout>
          <c:spPr>
            <a:noFill/>
            <a:ln w="25400">
              <a:noFill/>
            </a:ln>
          </c:spPr>
        </c:title>
        <c:numFmt formatCode="General" sourceLinked="1"/>
        <c:majorTickMark val="in"/>
        <c:tickLblPos val="nextTo"/>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88754816"/>
        <c:crosses val="autoZero"/>
        <c:auto val="1"/>
        <c:lblAlgn val="ctr"/>
        <c:lblOffset val="100"/>
        <c:tickLblSkip val="1"/>
        <c:tickMarkSkip val="1"/>
      </c:catAx>
      <c:valAx>
        <c:axId val="88754816"/>
        <c:scaling>
          <c:orientation val="minMax"/>
        </c:scaling>
        <c:axPos val="l"/>
        <c:majorGridlines>
          <c:spPr>
            <a:ln w="3175">
              <a:solidFill>
                <a:srgbClr val="000000"/>
              </a:solidFill>
              <a:prstDash val="solid"/>
            </a:ln>
          </c:spPr>
        </c:majorGridlines>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千分率（</a:t>
                </a:r>
                <a:r>
                  <a:rPr lang="en-US" altLang="ja-JP" sz="1100" b="0" i="0" u="none" strike="noStrike" baseline="0">
                    <a:solidFill>
                      <a:srgbClr val="000000"/>
                    </a:solidFill>
                    <a:latin typeface="ＭＳ Ｐゴシック"/>
                    <a:ea typeface="ＭＳ Ｐゴシック"/>
                  </a:rPr>
                  <a:t>0/00</a:t>
                </a:r>
                <a:r>
                  <a:rPr lang="ja-JP" altLang="en-US" sz="1100" b="0" i="0" u="none" strike="noStrike" baseline="0">
                    <a:solidFill>
                      <a:srgbClr val="000000"/>
                    </a:solidFill>
                    <a:latin typeface="ＭＳ Ｐゴシック"/>
                    <a:ea typeface="ＭＳ Ｐゴシック"/>
                  </a:rPr>
                  <a:t>）</a:t>
                </a:r>
              </a:p>
            </c:rich>
          </c:tx>
          <c:layout>
            <c:manualLayout>
              <c:xMode val="edge"/>
              <c:yMode val="edge"/>
              <c:x val="2.5136557930258718E-2"/>
              <c:y val="0.16939109745428163"/>
            </c:manualLayout>
          </c:layout>
          <c:spPr>
            <a:noFill/>
            <a:ln w="25400">
              <a:noFill/>
            </a:ln>
          </c:spPr>
        </c:title>
        <c:numFmt formatCode="General" sourceLinked="1"/>
        <c:majorTickMark val="in"/>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88752896"/>
        <c:crosses val="autoZero"/>
        <c:crossBetween val="between"/>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医療施設医師年齢</a:t>
            </a:r>
          </a:p>
          <a:p>
            <a:pPr>
              <a:defRPr sz="1000"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構成比％　</a:t>
            </a:r>
          </a:p>
          <a:p>
            <a:pPr>
              <a:defRPr sz="1000" b="0" i="0" u="none" strike="noStrike" baseline="0">
                <a:solidFill>
                  <a:srgbClr val="000000"/>
                </a:solidFill>
                <a:latin typeface="ＭＳ Ｐゴシック"/>
                <a:ea typeface="ＭＳ Ｐゴシック"/>
                <a:cs typeface="ＭＳ Ｐゴシック"/>
              </a:defRPr>
            </a:pPr>
            <a:endParaRPr lang="ja-JP" altLang="en-US" sz="1000" b="0" i="0" u="none" strike="noStrike" baseline="0">
              <a:solidFill>
                <a:srgbClr val="000000"/>
              </a:solidFill>
              <a:latin typeface="ＭＳ Ｐゴシック"/>
              <a:ea typeface="ＭＳ Ｐゴシック"/>
            </a:endParaRPr>
          </a:p>
        </c:rich>
      </c:tx>
      <c:layout>
        <c:manualLayout>
          <c:xMode val="edge"/>
          <c:yMode val="edge"/>
          <c:x val="0.41577125999047182"/>
          <c:y val="3.3864494128015017E-2"/>
        </c:manualLayout>
      </c:layout>
      <c:spPr>
        <a:noFill/>
        <a:ln w="25400">
          <a:noFill/>
        </a:ln>
      </c:spPr>
    </c:title>
    <c:plotArea>
      <c:layout>
        <c:manualLayout>
          <c:layoutTarget val="inner"/>
          <c:xMode val="edge"/>
          <c:yMode val="edge"/>
          <c:x val="0.18489290164786601"/>
          <c:y val="0.18795620786859579"/>
          <c:w val="0.75648254271778659"/>
          <c:h val="0.54014599542820052"/>
        </c:manualLayout>
      </c:layout>
      <c:barChart>
        <c:barDir val="bar"/>
        <c:grouping val="percentStacked"/>
        <c:ser>
          <c:idx val="0"/>
          <c:order val="0"/>
          <c:tx>
            <c:strRef>
              <c:f>'2012医師年齢構成'!$E$7</c:f>
              <c:strCache>
                <c:ptCount val="1"/>
                <c:pt idx="0">
                  <c:v>～29歳</c:v>
                </c:pt>
              </c:strCache>
            </c:strRef>
          </c:tx>
          <c:spPr>
            <a:pattFill prst="ltHorz">
              <a:fgClr>
                <a:srgbClr val="000000"/>
              </a:fgClr>
              <a:bgClr>
                <a:srgbClr val="FFFFFF"/>
              </a:bgClr>
            </a:pattFill>
            <a:ln w="12700">
              <a:solidFill>
                <a:srgbClr val="3366FF"/>
              </a:solidFill>
              <a:prstDash val="solid"/>
            </a:ln>
          </c:spPr>
          <c:dLbls>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Val val="1"/>
          </c:dLbls>
          <c:cat>
            <c:strRef>
              <c:f>'2012医師年齢構成'!$F$6:$H$6</c:f>
              <c:strCache>
                <c:ptCount val="3"/>
                <c:pt idx="0">
                  <c:v>　全　国2012</c:v>
                </c:pt>
                <c:pt idx="1">
                  <c:v>福岡県2012</c:v>
                </c:pt>
                <c:pt idx="2">
                  <c:v>福岡県2006</c:v>
                </c:pt>
              </c:strCache>
            </c:strRef>
          </c:cat>
          <c:val>
            <c:numRef>
              <c:f>'2012医師年齢構成'!$F$7:$H$7</c:f>
              <c:numCache>
                <c:formatCode>0.0_);[Red]\(0.0\)</c:formatCode>
                <c:ptCount val="3"/>
                <c:pt idx="0">
                  <c:v>9.0794530032889043</c:v>
                </c:pt>
                <c:pt idx="1">
                  <c:v>9.7838927107219789</c:v>
                </c:pt>
                <c:pt idx="2" formatCode="General">
                  <c:v>11.3</c:v>
                </c:pt>
              </c:numCache>
            </c:numRef>
          </c:val>
        </c:ser>
        <c:ser>
          <c:idx val="1"/>
          <c:order val="1"/>
          <c:tx>
            <c:strRef>
              <c:f>'2012医師年齢構成'!$E$8</c:f>
              <c:strCache>
                <c:ptCount val="1"/>
                <c:pt idx="0">
                  <c:v>30～39歳</c:v>
                </c:pt>
              </c:strCache>
            </c:strRef>
          </c:tx>
          <c:spPr>
            <a:pattFill prst="dkDnDiag">
              <a:fgClr>
                <a:srgbClr val="333399"/>
              </a:fgClr>
              <a:bgClr>
                <a:srgbClr val="FFFFFF"/>
              </a:bgClr>
            </a:pattFill>
            <a:ln w="12700">
              <a:solidFill>
                <a:srgbClr val="000000"/>
              </a:solidFill>
              <a:prstDash val="solid"/>
            </a:ln>
          </c:spPr>
          <c:dLbls>
            <c:dLbl>
              <c:idx val="0"/>
              <c:layout>
                <c:manualLayout>
                  <c:x val="3.5958473790603254E-2"/>
                  <c:y val="1.2162375408594681E-3"/>
                </c:manualLayout>
              </c:layout>
              <c:dLblPos val="ctr"/>
              <c:showVal val="1"/>
            </c:dLbl>
            <c:dLbl>
              <c:idx val="1"/>
              <c:layout>
                <c:manualLayout>
                  <c:x val="3.427875402453899E-2"/>
                  <c:y val="2.4329025225047003E-3"/>
                </c:manualLayout>
              </c:layout>
              <c:dLblPos val="ctr"/>
              <c:showVal val="1"/>
            </c:dLbl>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Val val="1"/>
          </c:dLbls>
          <c:cat>
            <c:strRef>
              <c:f>'2012医師年齢構成'!$F$6:$H$6</c:f>
              <c:strCache>
                <c:ptCount val="3"/>
                <c:pt idx="0">
                  <c:v>　全　国2012</c:v>
                </c:pt>
                <c:pt idx="1">
                  <c:v>福岡県2012</c:v>
                </c:pt>
                <c:pt idx="2">
                  <c:v>福岡県2006</c:v>
                </c:pt>
              </c:strCache>
            </c:strRef>
          </c:cat>
          <c:val>
            <c:numRef>
              <c:f>'2012医師年齢構成'!$F$8:$H$8</c:f>
              <c:numCache>
                <c:formatCode>0.0_);[Red]\(0.0\)</c:formatCode>
                <c:ptCount val="3"/>
                <c:pt idx="0">
                  <c:v>22.504067855288213</c:v>
                </c:pt>
                <c:pt idx="1">
                  <c:v>23.92467514418734</c:v>
                </c:pt>
                <c:pt idx="2" formatCode="General">
                  <c:v>25.7</c:v>
                </c:pt>
              </c:numCache>
            </c:numRef>
          </c:val>
        </c:ser>
        <c:ser>
          <c:idx val="2"/>
          <c:order val="2"/>
          <c:tx>
            <c:strRef>
              <c:f>'2012医師年齢構成'!$E$9</c:f>
              <c:strCache>
                <c:ptCount val="1"/>
                <c:pt idx="0">
                  <c:v>40～49歳</c:v>
                </c:pt>
              </c:strCache>
            </c:strRef>
          </c:tx>
          <c:spPr>
            <a:solidFill>
              <a:srgbClr val="FFFFCC"/>
            </a:solidFill>
            <a:ln w="12700">
              <a:solidFill>
                <a:srgbClr val="000000"/>
              </a:solidFill>
              <a:prstDash val="solid"/>
            </a:ln>
          </c:spPr>
          <c:dLbls>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Val val="1"/>
          </c:dLbls>
          <c:cat>
            <c:strRef>
              <c:f>'2012医師年齢構成'!$F$6:$H$6</c:f>
              <c:strCache>
                <c:ptCount val="3"/>
                <c:pt idx="0">
                  <c:v>　全　国2012</c:v>
                </c:pt>
                <c:pt idx="1">
                  <c:v>福岡県2012</c:v>
                </c:pt>
                <c:pt idx="2">
                  <c:v>福岡県2006</c:v>
                </c:pt>
              </c:strCache>
            </c:strRef>
          </c:cat>
          <c:val>
            <c:numRef>
              <c:f>'2012医師年齢構成'!$F$9:$H$9</c:f>
              <c:numCache>
                <c:formatCode>0.0_);[Red]\(0.0\)</c:formatCode>
                <c:ptCount val="3"/>
                <c:pt idx="0">
                  <c:v>23.530898390167906</c:v>
                </c:pt>
                <c:pt idx="1">
                  <c:v>22.986588840247375</c:v>
                </c:pt>
                <c:pt idx="2" formatCode="General">
                  <c:v>24.9</c:v>
                </c:pt>
              </c:numCache>
            </c:numRef>
          </c:val>
        </c:ser>
        <c:ser>
          <c:idx val="3"/>
          <c:order val="3"/>
          <c:tx>
            <c:strRef>
              <c:f>'2012医師年齢構成'!$E$10</c:f>
              <c:strCache>
                <c:ptCount val="1"/>
                <c:pt idx="0">
                  <c:v>50～59歳</c:v>
                </c:pt>
              </c:strCache>
            </c:strRef>
          </c:tx>
          <c:spPr>
            <a:pattFill prst="diagBrick">
              <a:fgClr>
                <a:srgbClr val="000080"/>
              </a:fgClr>
              <a:bgClr>
                <a:srgbClr val="FFFFFF"/>
              </a:bgClr>
            </a:pattFill>
            <a:ln w="12700">
              <a:solidFill>
                <a:srgbClr val="000000"/>
              </a:solidFill>
              <a:prstDash val="solid"/>
            </a:ln>
          </c:spPr>
          <c:dLbls>
            <c:dLbl>
              <c:idx val="0"/>
              <c:layout>
                <c:manualLayout>
                  <c:x val="9.0716457466407368E-3"/>
                  <c:y val="-6.4477237016932115E-2"/>
                </c:manualLayout>
              </c:layout>
              <c:dLblPos val="ctr"/>
              <c:showVal val="1"/>
            </c:dLbl>
            <c:dLbl>
              <c:idx val="1"/>
              <c:layout>
                <c:manualLayout>
                  <c:x val="6.1426919887190524E-3"/>
                  <c:y val="-6.5085390773001683E-2"/>
                </c:manualLayout>
              </c:layout>
              <c:dLblPos val="ctr"/>
              <c:showVal val="1"/>
            </c:dLbl>
            <c:dLbl>
              <c:idx val="2"/>
              <c:layout>
                <c:manualLayout>
                  <c:x val="2.0833820455565217E-2"/>
                  <c:y val="-5.2919813365058244E-2"/>
                </c:manualLayout>
              </c:layout>
              <c:dLblPos val="ctr"/>
              <c:showVal val="1"/>
            </c:dLbl>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Val val="1"/>
          </c:dLbls>
          <c:cat>
            <c:strRef>
              <c:f>'2012医師年齢構成'!$F$6:$H$6</c:f>
              <c:strCache>
                <c:ptCount val="3"/>
                <c:pt idx="0">
                  <c:v>　全　国2012</c:v>
                </c:pt>
                <c:pt idx="1">
                  <c:v>福岡県2012</c:v>
                </c:pt>
                <c:pt idx="2">
                  <c:v>福岡県2006</c:v>
                </c:pt>
              </c:strCache>
            </c:strRef>
          </c:cat>
          <c:val>
            <c:numRef>
              <c:f>'2012医師年齢構成'!$F$10:$H$10</c:f>
              <c:numCache>
                <c:formatCode>0.0_);[Red]\(0.0\)</c:formatCode>
                <c:ptCount val="3"/>
                <c:pt idx="0">
                  <c:v>22.634585424961053</c:v>
                </c:pt>
                <c:pt idx="1">
                  <c:v>22.062400111180601</c:v>
                </c:pt>
                <c:pt idx="2" formatCode="General">
                  <c:v>20.5</c:v>
                </c:pt>
              </c:numCache>
            </c:numRef>
          </c:val>
        </c:ser>
        <c:ser>
          <c:idx val="4"/>
          <c:order val="4"/>
          <c:tx>
            <c:strRef>
              <c:f>'2012医師年齢構成'!$E$11</c:f>
              <c:strCache>
                <c:ptCount val="1"/>
                <c:pt idx="0">
                  <c:v>60～69歳</c:v>
                </c:pt>
              </c:strCache>
            </c:strRef>
          </c:tx>
          <c:spPr>
            <a:pattFill prst="dashVert">
              <a:fgClr>
                <a:srgbClr val="CCFFFF"/>
              </a:fgClr>
              <a:bgClr>
                <a:srgbClr val="FFFFFF"/>
              </a:bgClr>
            </a:pattFill>
            <a:ln w="12700">
              <a:solidFill>
                <a:srgbClr val="000000"/>
              </a:solidFill>
              <a:prstDash val="solid"/>
            </a:ln>
          </c:spPr>
          <c:dLbls>
            <c:dLbl>
              <c:idx val="0"/>
              <c:layout>
                <c:manualLayout>
                  <c:x val="5.6437580392239024E-4"/>
                  <c:y val="-7.3601330705512627E-2"/>
                </c:manualLayout>
              </c:layout>
              <c:dLblPos val="ctr"/>
              <c:showVal val="1"/>
            </c:dLbl>
            <c:dLbl>
              <c:idx val="1"/>
              <c:layout>
                <c:manualLayout>
                  <c:x val="-1.411256196607074E-3"/>
                  <c:y val="-8.3997289704879727E-2"/>
                </c:manualLayout>
              </c:layout>
              <c:dLblPos val="ctr"/>
              <c:showVal val="1"/>
            </c:dLbl>
            <c:dLbl>
              <c:idx val="2"/>
              <c:layout>
                <c:manualLayout>
                  <c:x val="3.3525282948939417E-3"/>
                  <c:y val="-5.8394269578207432E-2"/>
                </c:manualLayout>
              </c:layout>
              <c:dLblPos val="ctr"/>
              <c:showVal val="1"/>
            </c:dLbl>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Val val="1"/>
          </c:dLbls>
          <c:cat>
            <c:strRef>
              <c:f>'2012医師年齢構成'!$F$6:$H$6</c:f>
              <c:strCache>
                <c:ptCount val="3"/>
                <c:pt idx="0">
                  <c:v>　全　国2012</c:v>
                </c:pt>
                <c:pt idx="1">
                  <c:v>福岡県2012</c:v>
                </c:pt>
                <c:pt idx="2">
                  <c:v>福岡県2006</c:v>
                </c:pt>
              </c:strCache>
            </c:strRef>
          </c:cat>
          <c:val>
            <c:numRef>
              <c:f>'2012医師年齢構成'!$F$11:$H$11</c:f>
              <c:numCache>
                <c:formatCode>0.0_);[Red]\(0.0\)</c:formatCode>
                <c:ptCount val="3"/>
                <c:pt idx="0">
                  <c:v>13.114073048294964</c:v>
                </c:pt>
                <c:pt idx="1">
                  <c:v>12.924744632061705</c:v>
                </c:pt>
                <c:pt idx="2" formatCode="General">
                  <c:v>7.8</c:v>
                </c:pt>
              </c:numCache>
            </c:numRef>
          </c:val>
        </c:ser>
        <c:ser>
          <c:idx val="5"/>
          <c:order val="5"/>
          <c:tx>
            <c:strRef>
              <c:f>'2012医師年齢構成'!$E$12</c:f>
              <c:strCache>
                <c:ptCount val="1"/>
                <c:pt idx="0">
                  <c:v>70～79歳</c:v>
                </c:pt>
              </c:strCache>
            </c:strRef>
          </c:tx>
          <c:spPr>
            <a:pattFill prst="lgGrid">
              <a:fgClr>
                <a:srgbClr val="003366"/>
              </a:fgClr>
              <a:bgClr>
                <a:srgbClr val="FFFFFF"/>
              </a:bgClr>
            </a:pattFill>
            <a:ln w="12700">
              <a:solidFill>
                <a:srgbClr val="000000"/>
              </a:solidFill>
              <a:prstDash val="solid"/>
            </a:ln>
          </c:spPr>
          <c:dLbls>
            <c:dLbl>
              <c:idx val="0"/>
              <c:layout>
                <c:manualLayout>
                  <c:x val="-2.5536673596509092E-3"/>
                  <c:y val="-9.3957388033229824E-2"/>
                </c:manualLayout>
              </c:layout>
              <c:dLblPos val="ctr"/>
              <c:showVal val="1"/>
            </c:dLbl>
            <c:dLbl>
              <c:idx val="1"/>
              <c:layout>
                <c:manualLayout>
                  <c:x val="-1.4651001819886041E-2"/>
                  <c:y val="-8.5989322061787526E-2"/>
                </c:manualLayout>
              </c:layout>
              <c:dLblPos val="ctr"/>
              <c:showVal val="1"/>
            </c:dLbl>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Val val="1"/>
          </c:dLbls>
          <c:cat>
            <c:strRef>
              <c:f>'2012医師年齢構成'!$F$6:$H$6</c:f>
              <c:strCache>
                <c:ptCount val="3"/>
                <c:pt idx="0">
                  <c:v>　全　国2012</c:v>
                </c:pt>
                <c:pt idx="1">
                  <c:v>福岡県2012</c:v>
                </c:pt>
                <c:pt idx="2">
                  <c:v>福岡県2006</c:v>
                </c:pt>
              </c:strCache>
            </c:strRef>
          </c:cat>
          <c:val>
            <c:numRef>
              <c:f>'2012医師年齢構成'!$F$12:$H$12</c:f>
              <c:numCache>
                <c:formatCode>0.0_);[Red]\(0.0\)</c:formatCode>
                <c:ptCount val="3"/>
                <c:pt idx="0">
                  <c:v>5.7964341353643762</c:v>
                </c:pt>
                <c:pt idx="1">
                  <c:v>5.3366687513028976</c:v>
                </c:pt>
                <c:pt idx="2" formatCode="General">
                  <c:v>6.6</c:v>
                </c:pt>
              </c:numCache>
            </c:numRef>
          </c:val>
        </c:ser>
        <c:ser>
          <c:idx val="6"/>
          <c:order val="6"/>
          <c:tx>
            <c:strRef>
              <c:f>'2012医師年齢構成'!$E$13</c:f>
              <c:strCache>
                <c:ptCount val="1"/>
                <c:pt idx="0">
                  <c:v>80歳以上</c:v>
                </c:pt>
              </c:strCache>
            </c:strRef>
          </c:tx>
          <c:spPr>
            <a:pattFill prst="wdDnDiag">
              <a:fgClr>
                <a:srgbClr val="0066CC"/>
              </a:fgClr>
              <a:bgClr>
                <a:srgbClr val="FFFFFF"/>
              </a:bgClr>
            </a:pattFill>
            <a:ln w="12700">
              <a:solidFill>
                <a:srgbClr val="000000"/>
              </a:solidFill>
              <a:prstDash val="solid"/>
            </a:ln>
          </c:spPr>
          <c:dLbls>
            <c:dLbl>
              <c:idx val="0"/>
              <c:layout>
                <c:manualLayout>
                  <c:x val="1.7781832661209303E-2"/>
                  <c:y val="-9.7941452747043564E-2"/>
                </c:manualLayout>
              </c:layout>
              <c:dLblPos val="ctr"/>
              <c:showVal val="1"/>
            </c:dLbl>
            <c:dLbl>
              <c:idx val="1"/>
              <c:layout>
                <c:manualLayout>
                  <c:x val="5.5259773190506414E-3"/>
                  <c:y val="-8.200525734797065E-2"/>
                </c:manualLayout>
              </c:layout>
              <c:dLblPos val="ctr"/>
              <c:showVal val="1"/>
            </c:dLbl>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Val val="1"/>
          </c:dLbls>
          <c:cat>
            <c:strRef>
              <c:f>'2012医師年齢構成'!$F$6:$H$6</c:f>
              <c:strCache>
                <c:ptCount val="3"/>
                <c:pt idx="0">
                  <c:v>　全　国2012</c:v>
                </c:pt>
                <c:pt idx="1">
                  <c:v>福岡県2012</c:v>
                </c:pt>
                <c:pt idx="2">
                  <c:v>福岡県2006</c:v>
                </c:pt>
              </c:strCache>
            </c:strRef>
          </c:cat>
          <c:val>
            <c:numRef>
              <c:f>'2012医師年齢構成'!$F$13:$H$13</c:f>
              <c:numCache>
                <c:formatCode>0.0_);[Red]\(0.0\)</c:formatCode>
                <c:ptCount val="3"/>
                <c:pt idx="0">
                  <c:v>3.3404881426345852</c:v>
                </c:pt>
                <c:pt idx="1">
                  <c:v>2.9810298102981028</c:v>
                </c:pt>
                <c:pt idx="2" formatCode="General">
                  <c:v>2.8</c:v>
                </c:pt>
              </c:numCache>
            </c:numRef>
          </c:val>
        </c:ser>
        <c:dLbls>
          <c:showVal val="1"/>
        </c:dLbls>
        <c:overlap val="100"/>
        <c:axId val="84567552"/>
        <c:axId val="84569088"/>
      </c:barChart>
      <c:catAx>
        <c:axId val="84567552"/>
        <c:scaling>
          <c:orientation val="minMax"/>
        </c:scaling>
        <c:axPos val="l"/>
        <c:numFmt formatCode="General" sourceLinked="1"/>
        <c:majorTickMark val="in"/>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84569088"/>
        <c:crosses val="autoZero"/>
        <c:auto val="1"/>
        <c:lblAlgn val="ctr"/>
        <c:lblOffset val="100"/>
        <c:tickLblSkip val="1"/>
        <c:tickMarkSkip val="1"/>
      </c:catAx>
      <c:valAx>
        <c:axId val="84569088"/>
        <c:scaling>
          <c:orientation val="minMax"/>
        </c:scaling>
        <c:axPos val="b"/>
        <c:majorGridlines>
          <c:spPr>
            <a:ln w="3175">
              <a:solidFill>
                <a:srgbClr val="000000"/>
              </a:solidFill>
              <a:prstDash val="solid"/>
            </a:ln>
          </c:spPr>
        </c:majorGridlines>
        <c:numFmt formatCode="0%" sourceLinked="1"/>
        <c:majorTickMark val="in"/>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84567552"/>
        <c:crosses val="autoZero"/>
        <c:crossBetween val="between"/>
      </c:valAx>
      <c:spPr>
        <a:solidFill>
          <a:srgbClr val="C0C0C0"/>
        </a:solidFill>
        <a:ln w="12700">
          <a:solidFill>
            <a:srgbClr val="808080"/>
          </a:solidFill>
          <a:prstDash val="solid"/>
        </a:ln>
      </c:spPr>
    </c:plotArea>
    <c:legend>
      <c:legendPos val="r"/>
      <c:layout>
        <c:manualLayout>
          <c:xMode val="edge"/>
          <c:yMode val="edge"/>
          <c:x val="0.12514092733483506"/>
          <c:y val="0.86861315481020063"/>
          <c:w val="0.80834274683852914"/>
          <c:h val="0.10583941802309167"/>
        </c:manualLayout>
      </c:layout>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400" b="1" i="0" u="none" strike="noStrike" baseline="0">
                <a:solidFill>
                  <a:srgbClr val="000000"/>
                </a:solidFill>
                <a:latin typeface="ＭＳ Ｐゴシック"/>
                <a:ea typeface="ＭＳ Ｐゴシック"/>
                <a:cs typeface="ＭＳ Ｐゴシック"/>
              </a:defRPr>
            </a:pPr>
            <a:r>
              <a:rPr lang="ja-JP" altLang="en-US"/>
              <a:t>福岡県の２次医療圏と医師数 </a:t>
            </a:r>
            <a:r>
              <a:rPr lang="en-US" altLang="ja-JP"/>
              <a:t>2012</a:t>
            </a:r>
            <a:r>
              <a:rPr lang="ja-JP" altLang="en-US"/>
              <a:t>年</a:t>
            </a:r>
          </a:p>
        </c:rich>
      </c:tx>
      <c:layout>
        <c:manualLayout>
          <c:xMode val="edge"/>
          <c:yMode val="edge"/>
          <c:x val="0.37417946942299962"/>
          <c:y val="2.8423772609819122E-2"/>
        </c:manualLayout>
      </c:layout>
      <c:spPr>
        <a:noFill/>
        <a:ln w="25400">
          <a:noFill/>
        </a:ln>
      </c:spPr>
    </c:title>
    <c:plotArea>
      <c:layout>
        <c:manualLayout>
          <c:layoutTarget val="inner"/>
          <c:xMode val="edge"/>
          <c:yMode val="edge"/>
          <c:x val="0.10722100656455349"/>
          <c:y val="0.12273901808785539"/>
          <c:w val="0.84682713347922356"/>
          <c:h val="0.76485788113695108"/>
        </c:manualLayout>
      </c:layout>
      <c:scatterChart>
        <c:scatterStyle val="lineMarker"/>
        <c:ser>
          <c:idx val="0"/>
          <c:order val="0"/>
          <c:spPr>
            <a:ln w="19050">
              <a:noFill/>
            </a:ln>
          </c:spPr>
          <c:marker>
            <c:symbol val="diamond"/>
            <c:size val="5"/>
            <c:spPr>
              <a:solidFill>
                <a:srgbClr val="000080"/>
              </a:solidFill>
              <a:ln>
                <a:solidFill>
                  <a:srgbClr val="000080"/>
                </a:solidFill>
                <a:prstDash val="solid"/>
              </a:ln>
            </c:spPr>
          </c:marker>
          <c:dLbls>
            <c:dLbl>
              <c:idx val="0"/>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全国平均</a:t>
                    </a:r>
                  </a:p>
                </c:rich>
              </c:tx>
              <c:spPr>
                <a:solidFill>
                  <a:srgbClr val="FFFFFF"/>
                </a:solidFill>
                <a:ln w="3175">
                  <a:solidFill>
                    <a:srgbClr val="000000"/>
                  </a:solidFill>
                  <a:prstDash val="solid"/>
                </a:ln>
              </c:spPr>
              <c:dLblPos val="ctr"/>
            </c:dLbl>
            <c:dLbl>
              <c:idx val="1"/>
              <c:layout>
                <c:manualLayout>
                  <c:x val="-6.8565677102178813E-2"/>
                  <c:y val="2.6344550923382667E-2"/>
                </c:manualLayout>
              </c:layout>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福岡県平均</a:t>
                    </a:r>
                  </a:p>
                </c:rich>
              </c:tx>
              <c:spPr>
                <a:solidFill>
                  <a:srgbClr val="FFFFFF"/>
                </a:solidFill>
                <a:ln w="25400">
                  <a:noFill/>
                </a:ln>
              </c:spPr>
              <c:dLblPos val="r"/>
            </c:dLbl>
            <c:dLbl>
              <c:idx val="2"/>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福岡・糸島</a:t>
                    </a:r>
                  </a:p>
                </c:rich>
              </c:tx>
              <c:spPr>
                <a:noFill/>
                <a:ln w="25400">
                  <a:noFill/>
                </a:ln>
              </c:spPr>
              <c:dLblPos val="ctr"/>
            </c:dLbl>
            <c:dLbl>
              <c:idx val="3"/>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粕屋</a:t>
                    </a:r>
                  </a:p>
                </c:rich>
              </c:tx>
              <c:spPr>
                <a:noFill/>
                <a:ln w="25400">
                  <a:noFill/>
                </a:ln>
              </c:spPr>
              <c:dLblPos val="ctr"/>
            </c:dLbl>
            <c:dLbl>
              <c:idx val="4"/>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宗像</a:t>
                    </a:r>
                  </a:p>
                </c:rich>
              </c:tx>
              <c:spPr>
                <a:noFill/>
                <a:ln w="25400">
                  <a:noFill/>
                </a:ln>
              </c:spPr>
              <c:dLblPos val="ctr"/>
            </c:dLbl>
            <c:dLbl>
              <c:idx val="5"/>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筑紫</a:t>
                    </a:r>
                  </a:p>
                </c:rich>
              </c:tx>
              <c:spPr>
                <a:noFill/>
                <a:ln w="25400">
                  <a:noFill/>
                </a:ln>
              </c:spPr>
              <c:dLblPos val="ctr"/>
            </c:dLbl>
            <c:dLbl>
              <c:idx val="6"/>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朝倉</a:t>
                    </a:r>
                  </a:p>
                </c:rich>
              </c:tx>
              <c:spPr>
                <a:noFill/>
                <a:ln w="25400">
                  <a:noFill/>
                </a:ln>
              </c:spPr>
              <c:dLblPos val="ctr"/>
            </c:dLbl>
            <c:dLbl>
              <c:idx val="7"/>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久留米</a:t>
                    </a:r>
                  </a:p>
                </c:rich>
              </c:tx>
              <c:spPr>
                <a:noFill/>
                <a:ln w="25400">
                  <a:noFill/>
                </a:ln>
              </c:spPr>
              <c:dLblPos val="ctr"/>
            </c:dLbl>
            <c:dLbl>
              <c:idx val="8"/>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八女・筑後</a:t>
                    </a:r>
                  </a:p>
                </c:rich>
              </c:tx>
              <c:spPr>
                <a:noFill/>
                <a:ln w="25400">
                  <a:noFill/>
                </a:ln>
              </c:spPr>
              <c:dLblPos val="ctr"/>
            </c:dLbl>
            <c:dLbl>
              <c:idx val="9"/>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有明</a:t>
                    </a:r>
                  </a:p>
                </c:rich>
              </c:tx>
              <c:spPr>
                <a:noFill/>
                <a:ln w="25400">
                  <a:noFill/>
                </a:ln>
              </c:spPr>
              <c:dLblPos val="ctr"/>
            </c:dLbl>
            <c:dLbl>
              <c:idx val="10"/>
              <c:layout>
                <c:manualLayout>
                  <c:x val="1.0097664214292659E-2"/>
                  <c:y val="-1.0954783752806041E-2"/>
                </c:manualLayout>
              </c:layout>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飯塚</a:t>
                    </a:r>
                  </a:p>
                </c:rich>
              </c:tx>
              <c:spPr>
                <a:noFill/>
                <a:ln w="25400">
                  <a:noFill/>
                </a:ln>
              </c:spPr>
              <c:dLblPos val="r"/>
            </c:dLbl>
            <c:dLbl>
              <c:idx val="11"/>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直方・鞍手</a:t>
                    </a:r>
                  </a:p>
                </c:rich>
              </c:tx>
              <c:spPr>
                <a:noFill/>
                <a:ln w="25400">
                  <a:noFill/>
                </a:ln>
              </c:spPr>
              <c:dLblPos val="ctr"/>
            </c:dLbl>
            <c:dLbl>
              <c:idx val="12"/>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田川</a:t>
                    </a:r>
                  </a:p>
                </c:rich>
              </c:tx>
              <c:spPr>
                <a:noFill/>
                <a:ln w="25400">
                  <a:noFill/>
                </a:ln>
              </c:spPr>
              <c:dLblPos val="ctr"/>
            </c:dLbl>
            <c:dLbl>
              <c:idx val="13"/>
              <c:layout>
                <c:manualLayout>
                  <c:x val="-0.10609690610336728"/>
                  <c:y val="-7.9682869098727013E-3"/>
                </c:manualLayout>
              </c:layout>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北九州</a:t>
                    </a:r>
                  </a:p>
                </c:rich>
              </c:tx>
              <c:spPr>
                <a:noFill/>
                <a:ln w="25400">
                  <a:noFill/>
                </a:ln>
              </c:spPr>
              <c:dLblPos val="r"/>
            </c:dLbl>
            <c:dLbl>
              <c:idx val="14"/>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京築</a:t>
                    </a:r>
                  </a:p>
                </c:rich>
              </c:tx>
              <c:spPr>
                <a:noFill/>
                <a:ln w="25400">
                  <a:noFill/>
                </a:ln>
              </c:spPr>
              <c:dLblPos val="ctr"/>
            </c:dLbl>
            <c:delete val="1"/>
          </c:dLbls>
          <c:xVal>
            <c:numRef>
              <c:f>'2次医療圏'!$O$41:$O$55</c:f>
              <c:numCache>
                <c:formatCode>#,##0.0_ </c:formatCode>
                <c:ptCount val="15"/>
                <c:pt idx="0">
                  <c:v>226.5</c:v>
                </c:pt>
                <c:pt idx="1">
                  <c:v>283.27022692324954</c:v>
                </c:pt>
                <c:pt idx="2">
                  <c:v>342.31508962950096</c:v>
                </c:pt>
                <c:pt idx="3">
                  <c:v>172.93495320583619</c:v>
                </c:pt>
                <c:pt idx="4">
                  <c:v>156.37061815878545</c:v>
                </c:pt>
                <c:pt idx="5">
                  <c:v>176.81423189540141</c:v>
                </c:pt>
                <c:pt idx="6">
                  <c:v>186.65048265753646</c:v>
                </c:pt>
                <c:pt idx="7">
                  <c:v>429.56150292040803</c:v>
                </c:pt>
                <c:pt idx="8">
                  <c:v>194.21303563736191</c:v>
                </c:pt>
                <c:pt idx="9">
                  <c:v>243.1017731877576</c:v>
                </c:pt>
                <c:pt idx="10">
                  <c:v>294.31789549302266</c:v>
                </c:pt>
                <c:pt idx="11">
                  <c:v>169.09781863813956</c:v>
                </c:pt>
                <c:pt idx="12">
                  <c:v>178.06428346030745</c:v>
                </c:pt>
                <c:pt idx="13">
                  <c:v>298.32421487959334</c:v>
                </c:pt>
                <c:pt idx="14">
                  <c:v>137.6870690659521</c:v>
                </c:pt>
              </c:numCache>
            </c:numRef>
          </c:xVal>
          <c:yVal>
            <c:numRef>
              <c:f>'2次医療圏'!$P$41:$P$55</c:f>
              <c:numCache>
                <c:formatCode>0.0_ </c:formatCode>
                <c:ptCount val="15"/>
                <c:pt idx="0">
                  <c:v>12.9</c:v>
                </c:pt>
                <c:pt idx="1">
                  <c:v>11.674886474679543</c:v>
                </c:pt>
                <c:pt idx="2">
                  <c:v>15.598862642169728</c:v>
                </c:pt>
                <c:pt idx="3">
                  <c:v>7.8295236060670792</c:v>
                </c:pt>
                <c:pt idx="4">
                  <c:v>6.8085953044170306</c:v>
                </c:pt>
                <c:pt idx="5">
                  <c:v>10.968775020016013</c:v>
                </c:pt>
                <c:pt idx="6">
                  <c:v>7.9702970297029703</c:v>
                </c:pt>
                <c:pt idx="7">
                  <c:v>14.560839760068554</c:v>
                </c:pt>
                <c:pt idx="8">
                  <c:v>8.5763146643864889</c:v>
                </c:pt>
                <c:pt idx="9">
                  <c:v>6.6904091436143771</c:v>
                </c:pt>
                <c:pt idx="10">
                  <c:v>11.922091235263967</c:v>
                </c:pt>
                <c:pt idx="11">
                  <c:v>7.227138643067847</c:v>
                </c:pt>
                <c:pt idx="12">
                  <c:v>5.8277336591325595</c:v>
                </c:pt>
                <c:pt idx="13">
                  <c:v>11.779535106637912</c:v>
                </c:pt>
                <c:pt idx="14">
                  <c:v>6.0899780541331383</c:v>
                </c:pt>
              </c:numCache>
            </c:numRef>
          </c:yVal>
        </c:ser>
        <c:axId val="86793216"/>
        <c:axId val="86828160"/>
      </c:scatterChart>
      <c:valAx>
        <c:axId val="86793216"/>
        <c:scaling>
          <c:orientation val="minMax"/>
        </c:scaling>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人口</a:t>
                </a:r>
                <a:r>
                  <a:rPr lang="en-US" altLang="ja-JP"/>
                  <a:t>10</a:t>
                </a:r>
                <a:r>
                  <a:rPr lang="ja-JP" altLang="en-US"/>
                  <a:t>万人当たり医師数</a:t>
                </a:r>
              </a:p>
            </c:rich>
          </c:tx>
          <c:layout>
            <c:manualLayout>
              <c:xMode val="edge"/>
              <c:yMode val="edge"/>
              <c:x val="0.42231954311899939"/>
              <c:y val="0.9405691536619939"/>
            </c:manualLayout>
          </c:layout>
          <c:spPr>
            <a:noFill/>
            <a:ln w="25400">
              <a:noFill/>
            </a:ln>
          </c:spPr>
        </c:title>
        <c:numFmt formatCode="#,##0.0_ " sourceLinked="1"/>
        <c:majorTickMark val="in"/>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86828160"/>
        <c:crosses val="autoZero"/>
        <c:crossBetween val="midCat"/>
      </c:valAx>
      <c:valAx>
        <c:axId val="86828160"/>
        <c:scaling>
          <c:orientation val="minMax"/>
        </c:scaling>
        <c:axPos val="l"/>
        <c:majorGridlines>
          <c:spPr>
            <a:ln w="3175">
              <a:solidFill>
                <a:srgbClr val="000000"/>
              </a:solidFill>
              <a:prstDash val="solid"/>
            </a:ln>
          </c:spPr>
        </c:majorGridlines>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病床</a:t>
                </a:r>
                <a:r>
                  <a:rPr lang="en-US" altLang="ja-JP"/>
                  <a:t>100</a:t>
                </a:r>
                <a:r>
                  <a:rPr lang="ja-JP" altLang="en-US"/>
                  <a:t>当たり医師数</a:t>
                </a:r>
              </a:p>
            </c:rich>
          </c:tx>
          <c:layout>
            <c:manualLayout>
              <c:xMode val="edge"/>
              <c:yMode val="edge"/>
              <c:x val="2.0787772049666427E-2"/>
              <c:y val="0.34237760008681084"/>
            </c:manualLayout>
          </c:layout>
          <c:spPr>
            <a:noFill/>
            <a:ln w="25400">
              <a:noFill/>
            </a:ln>
          </c:spPr>
        </c:title>
        <c:numFmt formatCode="0.0_ " sourceLinked="1"/>
        <c:majorTickMark val="in"/>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86793216"/>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将来推計人口　福岡県</a:t>
            </a:r>
          </a:p>
        </c:rich>
      </c:tx>
      <c:layout>
        <c:manualLayout>
          <c:xMode val="edge"/>
          <c:yMode val="edge"/>
          <c:x val="0.4015316722684214"/>
          <c:y val="3.456233318936399E-2"/>
        </c:manualLayout>
      </c:layout>
      <c:spPr>
        <a:noFill/>
        <a:ln w="25400">
          <a:noFill/>
        </a:ln>
      </c:spPr>
    </c:title>
    <c:plotArea>
      <c:layout>
        <c:manualLayout>
          <c:layoutTarget val="inner"/>
          <c:xMode val="edge"/>
          <c:yMode val="edge"/>
          <c:x val="0.12424854258634817"/>
          <c:y val="0.16455717391925787"/>
          <c:w val="0.68036097109782456"/>
          <c:h val="0.71519079434139154"/>
        </c:manualLayout>
      </c:layout>
      <c:barChart>
        <c:barDir val="col"/>
        <c:grouping val="stacked"/>
        <c:ser>
          <c:idx val="0"/>
          <c:order val="0"/>
          <c:tx>
            <c:strRef>
              <c:f>'将来推計人口　福岡県'!$A$24</c:f>
              <c:strCache>
                <c:ptCount val="1"/>
                <c:pt idx="0">
                  <c:v>（再掲）0～14歳</c:v>
                </c:pt>
              </c:strCache>
            </c:strRef>
          </c:tx>
          <c:spPr>
            <a:solidFill>
              <a:srgbClr val="9999FF"/>
            </a:solidFill>
            <a:ln w="12700">
              <a:solidFill>
                <a:srgbClr val="000000"/>
              </a:solidFill>
              <a:prstDash val="solid"/>
            </a:ln>
          </c:spPr>
          <c:dLbls>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Val val="1"/>
          </c:dLbls>
          <c:cat>
            <c:strRef>
              <c:f>'将来推計人口　福岡県'!$B$3:$H$3</c:f>
              <c:strCache>
                <c:ptCount val="7"/>
                <c:pt idx="0">
                  <c:v>2010年</c:v>
                </c:pt>
                <c:pt idx="1">
                  <c:v>2015年</c:v>
                </c:pt>
                <c:pt idx="2">
                  <c:v>2020年</c:v>
                </c:pt>
                <c:pt idx="3">
                  <c:v>2025年</c:v>
                </c:pt>
                <c:pt idx="4">
                  <c:v>2030年</c:v>
                </c:pt>
                <c:pt idx="5">
                  <c:v>2035年</c:v>
                </c:pt>
                <c:pt idx="6">
                  <c:v>2040年</c:v>
                </c:pt>
              </c:strCache>
            </c:strRef>
          </c:cat>
          <c:val>
            <c:numRef>
              <c:f>'将来推計人口　福岡県'!$B$24:$H$24</c:f>
              <c:numCache>
                <c:formatCode>#\ ###\ ###\ ##0</c:formatCode>
                <c:ptCount val="7"/>
                <c:pt idx="0">
                  <c:v>685598.99999999988</c:v>
                </c:pt>
                <c:pt idx="1">
                  <c:v>658676</c:v>
                </c:pt>
                <c:pt idx="2">
                  <c:v>617433</c:v>
                </c:pt>
                <c:pt idx="3">
                  <c:v>565240</c:v>
                </c:pt>
                <c:pt idx="4">
                  <c:v>517879</c:v>
                </c:pt>
                <c:pt idx="5">
                  <c:v>487718</c:v>
                </c:pt>
                <c:pt idx="6">
                  <c:v>464163</c:v>
                </c:pt>
              </c:numCache>
            </c:numRef>
          </c:val>
        </c:ser>
        <c:ser>
          <c:idx val="1"/>
          <c:order val="1"/>
          <c:tx>
            <c:strRef>
              <c:f>'将来推計人口　福岡県'!$A$25</c:f>
              <c:strCache>
                <c:ptCount val="1"/>
                <c:pt idx="0">
                  <c:v>（再掲）15～64歳</c:v>
                </c:pt>
              </c:strCache>
            </c:strRef>
          </c:tx>
          <c:spPr>
            <a:solidFill>
              <a:srgbClr val="993366"/>
            </a:solidFill>
            <a:ln w="12700">
              <a:solidFill>
                <a:srgbClr val="000000"/>
              </a:solidFill>
              <a:prstDash val="solid"/>
            </a:ln>
          </c:spPr>
          <c:dLbls>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Val val="1"/>
          </c:dLbls>
          <c:cat>
            <c:strRef>
              <c:f>'将来推計人口　福岡県'!$B$3:$H$3</c:f>
              <c:strCache>
                <c:ptCount val="7"/>
                <c:pt idx="0">
                  <c:v>2010年</c:v>
                </c:pt>
                <c:pt idx="1">
                  <c:v>2015年</c:v>
                </c:pt>
                <c:pt idx="2">
                  <c:v>2020年</c:v>
                </c:pt>
                <c:pt idx="3">
                  <c:v>2025年</c:v>
                </c:pt>
                <c:pt idx="4">
                  <c:v>2030年</c:v>
                </c:pt>
                <c:pt idx="5">
                  <c:v>2035年</c:v>
                </c:pt>
                <c:pt idx="6">
                  <c:v>2040年</c:v>
                </c:pt>
              </c:strCache>
            </c:strRef>
          </c:cat>
          <c:val>
            <c:numRef>
              <c:f>'将来推計人口　福岡県'!$B$25:$H$25</c:f>
              <c:numCache>
                <c:formatCode>#\ ###\ ###\ ##0</c:formatCode>
                <c:ptCount val="7"/>
                <c:pt idx="0">
                  <c:v>3253932</c:v>
                </c:pt>
                <c:pt idx="1">
                  <c:v>3056594</c:v>
                </c:pt>
                <c:pt idx="2">
                  <c:v>2905077</c:v>
                </c:pt>
                <c:pt idx="3">
                  <c:v>2809069</c:v>
                </c:pt>
                <c:pt idx="4">
                  <c:v>2710881</c:v>
                </c:pt>
                <c:pt idx="5">
                  <c:v>2568972</c:v>
                </c:pt>
                <c:pt idx="6">
                  <c:v>2369418</c:v>
                </c:pt>
              </c:numCache>
            </c:numRef>
          </c:val>
        </c:ser>
        <c:ser>
          <c:idx val="2"/>
          <c:order val="2"/>
          <c:tx>
            <c:strRef>
              <c:f>'将来推計人口　福岡県'!$A$26</c:f>
              <c:strCache>
                <c:ptCount val="1"/>
                <c:pt idx="0">
                  <c:v>（再掲）65歳以上</c:v>
                </c:pt>
              </c:strCache>
            </c:strRef>
          </c:tx>
          <c:spPr>
            <a:solidFill>
              <a:srgbClr val="FFFFCC"/>
            </a:solidFill>
            <a:ln w="12700">
              <a:solidFill>
                <a:srgbClr val="000000"/>
              </a:solidFill>
              <a:prstDash val="solid"/>
            </a:ln>
          </c:spPr>
          <c:dLbls>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Val val="1"/>
          </c:dLbls>
          <c:cat>
            <c:strRef>
              <c:f>'将来推計人口　福岡県'!$B$3:$H$3</c:f>
              <c:strCache>
                <c:ptCount val="7"/>
                <c:pt idx="0">
                  <c:v>2010年</c:v>
                </c:pt>
                <c:pt idx="1">
                  <c:v>2015年</c:v>
                </c:pt>
                <c:pt idx="2">
                  <c:v>2020年</c:v>
                </c:pt>
                <c:pt idx="3">
                  <c:v>2025年</c:v>
                </c:pt>
                <c:pt idx="4">
                  <c:v>2030年</c:v>
                </c:pt>
                <c:pt idx="5">
                  <c:v>2035年</c:v>
                </c:pt>
                <c:pt idx="6">
                  <c:v>2040年</c:v>
                </c:pt>
              </c:strCache>
            </c:strRef>
          </c:cat>
          <c:val>
            <c:numRef>
              <c:f>'将来推計人口　福岡県'!$B$26:$H$26</c:f>
              <c:numCache>
                <c:formatCode>#\ ###\ ###\ ##0</c:formatCode>
                <c:ptCount val="7"/>
                <c:pt idx="0">
                  <c:v>1132437</c:v>
                </c:pt>
                <c:pt idx="1">
                  <c:v>1330354</c:v>
                </c:pt>
                <c:pt idx="2">
                  <c:v>1445547</c:v>
                </c:pt>
                <c:pt idx="3">
                  <c:v>1481415</c:v>
                </c:pt>
                <c:pt idx="4">
                  <c:v>1489394</c:v>
                </c:pt>
                <c:pt idx="5">
                  <c:v>1502177</c:v>
                </c:pt>
                <c:pt idx="6">
                  <c:v>1545905</c:v>
                </c:pt>
              </c:numCache>
            </c:numRef>
          </c:val>
        </c:ser>
        <c:dLbls>
          <c:showVal val="1"/>
        </c:dLbls>
        <c:overlap val="100"/>
        <c:axId val="90365952"/>
        <c:axId val="90367488"/>
      </c:barChart>
      <c:catAx>
        <c:axId val="90365952"/>
        <c:scaling>
          <c:orientation val="minMax"/>
        </c:scaling>
        <c:axPos val="b"/>
        <c:numFmt formatCode="General" sourceLinked="1"/>
        <c:majorTickMark val="in"/>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90367488"/>
        <c:crosses val="autoZero"/>
        <c:auto val="1"/>
        <c:lblAlgn val="ctr"/>
        <c:lblOffset val="100"/>
        <c:tickLblSkip val="1"/>
        <c:tickMarkSkip val="1"/>
      </c:catAx>
      <c:valAx>
        <c:axId val="90367488"/>
        <c:scaling>
          <c:orientation val="minMax"/>
        </c:scaling>
        <c:axPos val="l"/>
        <c:majorGridlines>
          <c:spPr>
            <a:ln w="3175">
              <a:solidFill>
                <a:srgbClr val="000000"/>
              </a:solidFill>
              <a:prstDash val="solid"/>
            </a:ln>
          </c:spPr>
        </c:majorGridlines>
        <c:numFmt formatCode="#\ ###\ ###\ ##0" sourceLinked="1"/>
        <c:majorTickMark val="in"/>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90365952"/>
        <c:crosses val="autoZero"/>
        <c:crossBetween val="between"/>
      </c:valAx>
      <c:spPr>
        <a:solidFill>
          <a:srgbClr val="C0C0C0"/>
        </a:solidFill>
        <a:ln w="12700">
          <a:solidFill>
            <a:srgbClr val="808080"/>
          </a:solidFill>
          <a:prstDash val="solid"/>
        </a:ln>
      </c:spPr>
    </c:plotArea>
    <c:legend>
      <c:legendPos val="r"/>
      <c:layout>
        <c:manualLayout>
          <c:xMode val="edge"/>
          <c:yMode val="edge"/>
          <c:x val="0.81863728289339588"/>
          <c:y val="0.43881856540084396"/>
          <c:w val="0.16833667506253427"/>
          <c:h val="0.16666666666666669"/>
        </c:manualLayout>
      </c:layout>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1.xml.rels><?xml version="1.0" encoding="UTF-8" standalone="yes"?>
<Relationships xmlns="http://schemas.openxmlformats.org/package/2006/relationships"><Relationship Id="rId13" Type="http://schemas.openxmlformats.org/officeDocument/2006/relationships/image" Target="../media/image46.jpeg"/><Relationship Id="rId18" Type="http://schemas.openxmlformats.org/officeDocument/2006/relationships/hyperlink" Target="http://www.jaam.jp/html/english/english-top.htm" TargetMode="External"/><Relationship Id="rId26" Type="http://schemas.openxmlformats.org/officeDocument/2006/relationships/image" Target="../media/image55.png"/><Relationship Id="rId39" Type="http://schemas.openxmlformats.org/officeDocument/2006/relationships/hyperlink" Target="http://www.jaam.jp/html/dictionary/index.htm" TargetMode="External"/><Relationship Id="rId3" Type="http://schemas.openxmlformats.org/officeDocument/2006/relationships/image" Target="../media/image37.png"/><Relationship Id="rId21" Type="http://schemas.openxmlformats.org/officeDocument/2006/relationships/image" Target="../media/image52.jpeg"/><Relationship Id="rId34" Type="http://schemas.openxmlformats.org/officeDocument/2006/relationships/image" Target="../media/image59.png"/><Relationship Id="rId42" Type="http://schemas.openxmlformats.org/officeDocument/2006/relationships/image" Target="../media/image63.png"/><Relationship Id="rId47" Type="http://schemas.openxmlformats.org/officeDocument/2006/relationships/hyperlink" Target="https://www.e-igakukai.jp/user_service/kaiin_portal/login/login.htm?p1=p8tbxf&amp;p2=s3icqn&amp;p3=q6vnkd" TargetMode="External"/><Relationship Id="rId50" Type="http://schemas.openxmlformats.org/officeDocument/2006/relationships/hyperlink" Target="http://www.jaam.jp/html/shisetsu/qq-center.htm#top" TargetMode="External"/><Relationship Id="rId7" Type="http://schemas.openxmlformats.org/officeDocument/2006/relationships/hyperlink" Target="http://www.jaam.jp/html/sitemap-p.htm" TargetMode="External"/><Relationship Id="rId12" Type="http://schemas.openxmlformats.org/officeDocument/2006/relationships/image" Target="../media/image45.jpeg"/><Relationship Id="rId17" Type="http://schemas.openxmlformats.org/officeDocument/2006/relationships/image" Target="../media/image49.jpeg"/><Relationship Id="rId25" Type="http://schemas.openxmlformats.org/officeDocument/2006/relationships/hyperlink" Target="http://www.jaam.jp/html/teigen/teigen.htm" TargetMode="External"/><Relationship Id="rId33" Type="http://schemas.openxmlformats.org/officeDocument/2006/relationships/hyperlink" Target="http://www.jaam.jp/html/shisetsu/shisetsu.htm" TargetMode="External"/><Relationship Id="rId38" Type="http://schemas.openxmlformats.org/officeDocument/2006/relationships/image" Target="../media/image61.png"/><Relationship Id="rId46" Type="http://schemas.openxmlformats.org/officeDocument/2006/relationships/image" Target="../media/image65.png"/><Relationship Id="rId2" Type="http://schemas.openxmlformats.org/officeDocument/2006/relationships/image" Target="../media/image36.png"/><Relationship Id="rId16" Type="http://schemas.openxmlformats.org/officeDocument/2006/relationships/image" Target="../media/image48.jpeg"/><Relationship Id="rId20" Type="http://schemas.openxmlformats.org/officeDocument/2006/relationships/image" Target="../media/image51.jpeg"/><Relationship Id="rId29" Type="http://schemas.openxmlformats.org/officeDocument/2006/relationships/hyperlink" Target="http://www.jaam.jp/html/magazine/index.htm" TargetMode="External"/><Relationship Id="rId41" Type="http://schemas.openxmlformats.org/officeDocument/2006/relationships/hyperlink" Target="http://www.jaam.jp/html/admission/index.htm" TargetMode="External"/><Relationship Id="rId1" Type="http://schemas.openxmlformats.org/officeDocument/2006/relationships/image" Target="../media/image35.png"/><Relationship Id="rId6" Type="http://schemas.openxmlformats.org/officeDocument/2006/relationships/image" Target="../media/image40.jpeg"/><Relationship Id="rId11" Type="http://schemas.openxmlformats.org/officeDocument/2006/relationships/image" Target="../media/image44.jpeg"/><Relationship Id="rId24" Type="http://schemas.openxmlformats.org/officeDocument/2006/relationships/image" Target="../media/image54.png"/><Relationship Id="rId32" Type="http://schemas.openxmlformats.org/officeDocument/2006/relationships/image" Target="../media/image58.png"/><Relationship Id="rId37" Type="http://schemas.openxmlformats.org/officeDocument/2006/relationships/hyperlink" Target="http://www.jaam.jp/html/shidoi/shidoi.htm" TargetMode="External"/><Relationship Id="rId40" Type="http://schemas.openxmlformats.org/officeDocument/2006/relationships/image" Target="../media/image62.png"/><Relationship Id="rId45" Type="http://schemas.openxmlformats.org/officeDocument/2006/relationships/hyperlink" Target="http://www.jaam.jp/html/link/link.htm" TargetMode="External"/><Relationship Id="rId5" Type="http://schemas.openxmlformats.org/officeDocument/2006/relationships/image" Target="../media/image39.jpeg"/><Relationship Id="rId15" Type="http://schemas.openxmlformats.org/officeDocument/2006/relationships/image" Target="../media/image47.jpeg"/><Relationship Id="rId23" Type="http://schemas.openxmlformats.org/officeDocument/2006/relationships/hyperlink" Target="http://www.jaam.jp/html/meeting/meeting.htm" TargetMode="External"/><Relationship Id="rId28" Type="http://schemas.openxmlformats.org/officeDocument/2006/relationships/image" Target="../media/image56.png"/><Relationship Id="rId36" Type="http://schemas.openxmlformats.org/officeDocument/2006/relationships/image" Target="../media/image60.png"/><Relationship Id="rId49" Type="http://schemas.openxmlformats.org/officeDocument/2006/relationships/image" Target="../media/image67.png"/><Relationship Id="rId10" Type="http://schemas.openxmlformats.org/officeDocument/2006/relationships/image" Target="../media/image43.jpeg"/><Relationship Id="rId19" Type="http://schemas.openxmlformats.org/officeDocument/2006/relationships/image" Target="../media/image50.jpeg"/><Relationship Id="rId31" Type="http://schemas.openxmlformats.org/officeDocument/2006/relationships/hyperlink" Target="http://www.jaam.jp/html/teikan/index.htm" TargetMode="External"/><Relationship Id="rId44" Type="http://schemas.openxmlformats.org/officeDocument/2006/relationships/image" Target="../media/image64.png"/><Relationship Id="rId52" Type="http://schemas.openxmlformats.org/officeDocument/2006/relationships/image" Target="../media/image69.emf"/><Relationship Id="rId4" Type="http://schemas.openxmlformats.org/officeDocument/2006/relationships/image" Target="../media/image38.png"/><Relationship Id="rId9" Type="http://schemas.openxmlformats.org/officeDocument/2006/relationships/image" Target="../media/image42.jpeg"/><Relationship Id="rId14" Type="http://schemas.openxmlformats.org/officeDocument/2006/relationships/hyperlink" Target="http://www.jaam.jp/index.htm" TargetMode="External"/><Relationship Id="rId22" Type="http://schemas.openxmlformats.org/officeDocument/2006/relationships/image" Target="../media/image53.jpeg"/><Relationship Id="rId27" Type="http://schemas.openxmlformats.org/officeDocument/2006/relationships/hyperlink" Target="http://www.jaam.jp/html/chihoukai/chihoukai.htm" TargetMode="External"/><Relationship Id="rId30" Type="http://schemas.openxmlformats.org/officeDocument/2006/relationships/image" Target="../media/image57.png"/><Relationship Id="rId35" Type="http://schemas.openxmlformats.org/officeDocument/2006/relationships/hyperlink" Target="http://www.jaam.jp/html/senmoni/senmoni.htm" TargetMode="External"/><Relationship Id="rId43" Type="http://schemas.openxmlformats.org/officeDocument/2006/relationships/hyperlink" Target="http://www.jaam.jp/html/tetsuduki/index.htm" TargetMode="External"/><Relationship Id="rId48" Type="http://schemas.openxmlformats.org/officeDocument/2006/relationships/image" Target="../media/image66.png"/><Relationship Id="rId8" Type="http://schemas.openxmlformats.org/officeDocument/2006/relationships/image" Target="../media/image41.jpeg"/><Relationship Id="rId51" Type="http://schemas.openxmlformats.org/officeDocument/2006/relationships/image" Target="../media/image68.png"/></Relationships>
</file>

<file path=xl/drawings/_rels/drawing2.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4.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7" Type="http://schemas.openxmlformats.org/officeDocument/2006/relationships/image" Target="../media/image7.emf"/><Relationship Id="rId2" Type="http://schemas.openxmlformats.org/officeDocument/2006/relationships/image" Target="../media/image5.png"/><Relationship Id="rId1" Type="http://schemas.openxmlformats.org/officeDocument/2006/relationships/chart" Target="../charts/chart3.xml"/><Relationship Id="rId6" Type="http://schemas.openxmlformats.org/officeDocument/2006/relationships/image" Target="../media/image6.emf"/><Relationship Id="rId5" Type="http://schemas.openxmlformats.org/officeDocument/2006/relationships/chart" Target="../charts/chart6.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8" Type="http://schemas.openxmlformats.org/officeDocument/2006/relationships/image" Target="../media/image14.emf"/><Relationship Id="rId13" Type="http://schemas.openxmlformats.org/officeDocument/2006/relationships/image" Target="../media/image19.emf"/><Relationship Id="rId18" Type="http://schemas.openxmlformats.org/officeDocument/2006/relationships/image" Target="../media/image24.emf"/><Relationship Id="rId3" Type="http://schemas.openxmlformats.org/officeDocument/2006/relationships/image" Target="../media/image9.png"/><Relationship Id="rId7" Type="http://schemas.openxmlformats.org/officeDocument/2006/relationships/image" Target="../media/image13.emf"/><Relationship Id="rId12" Type="http://schemas.openxmlformats.org/officeDocument/2006/relationships/image" Target="../media/image18.emf"/><Relationship Id="rId17" Type="http://schemas.openxmlformats.org/officeDocument/2006/relationships/image" Target="../media/image23.emf"/><Relationship Id="rId2" Type="http://schemas.openxmlformats.org/officeDocument/2006/relationships/image" Target="../media/image8.png"/><Relationship Id="rId16" Type="http://schemas.openxmlformats.org/officeDocument/2006/relationships/image" Target="../media/image22.emf"/><Relationship Id="rId1" Type="http://schemas.openxmlformats.org/officeDocument/2006/relationships/hyperlink" Target="http://www.pref.fukuoka.lg.jp/" TargetMode="External"/><Relationship Id="rId6" Type="http://schemas.openxmlformats.org/officeDocument/2006/relationships/image" Target="../media/image12.emf"/><Relationship Id="rId11" Type="http://schemas.openxmlformats.org/officeDocument/2006/relationships/image" Target="../media/image17.emf"/><Relationship Id="rId5" Type="http://schemas.openxmlformats.org/officeDocument/2006/relationships/image" Target="../media/image11.emf"/><Relationship Id="rId15" Type="http://schemas.openxmlformats.org/officeDocument/2006/relationships/image" Target="../media/image21.emf"/><Relationship Id="rId10" Type="http://schemas.openxmlformats.org/officeDocument/2006/relationships/image" Target="../media/image16.emf"/><Relationship Id="rId19" Type="http://schemas.openxmlformats.org/officeDocument/2006/relationships/image" Target="../media/image25.emf"/><Relationship Id="rId4" Type="http://schemas.openxmlformats.org/officeDocument/2006/relationships/image" Target="../media/image10.png"/><Relationship Id="rId9" Type="http://schemas.openxmlformats.org/officeDocument/2006/relationships/image" Target="../media/image15.emf"/><Relationship Id="rId14" Type="http://schemas.openxmlformats.org/officeDocument/2006/relationships/image" Target="../media/image20.emf"/></Relationships>
</file>

<file path=xl/drawings/_rels/drawing6.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chart" Target="../charts/chart8.xml"/><Relationship Id="rId4" Type="http://schemas.openxmlformats.org/officeDocument/2006/relationships/image" Target="../media/image28.emf"/></Relationships>
</file>

<file path=xl/drawings/_rels/drawing7.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2" Type="http://schemas.openxmlformats.org/officeDocument/2006/relationships/chart" Target="../charts/chart10.xml"/><Relationship Id="rId16" Type="http://schemas.openxmlformats.org/officeDocument/2006/relationships/chart" Target="../charts/chart24.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emf"/><Relationship Id="rId1" Type="http://schemas.openxmlformats.org/officeDocument/2006/relationships/image" Target="../media/image29.emf"/><Relationship Id="rId6" Type="http://schemas.openxmlformats.org/officeDocument/2006/relationships/image" Target="../media/image34.png"/><Relationship Id="rId5" Type="http://schemas.openxmlformats.org/officeDocument/2006/relationships/image" Target="../media/image33.emf"/><Relationship Id="rId4" Type="http://schemas.openxmlformats.org/officeDocument/2006/relationships/image" Target="../media/image32.emf"/></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editAs="oneCell">
    <xdr:from>
      <xdr:col>7</xdr:col>
      <xdr:colOff>480060</xdr:colOff>
      <xdr:row>3</xdr:row>
      <xdr:rowOff>30480</xdr:rowOff>
    </xdr:from>
    <xdr:to>
      <xdr:col>9</xdr:col>
      <xdr:colOff>388620</xdr:colOff>
      <xdr:row>6</xdr:row>
      <xdr:rowOff>91440</xdr:rowOff>
    </xdr:to>
    <xdr:pic>
      <xdr:nvPicPr>
        <xdr:cNvPr id="102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4747260" y="548640"/>
          <a:ext cx="1127760" cy="69342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640080</xdr:colOff>
      <xdr:row>25</xdr:row>
      <xdr:rowOff>114300</xdr:rowOff>
    </xdr:from>
    <xdr:to>
      <xdr:col>8</xdr:col>
      <xdr:colOff>1165860</xdr:colOff>
      <xdr:row>53</xdr:row>
      <xdr:rowOff>68580</xdr:rowOff>
    </xdr:to>
    <xdr:graphicFrame macro="">
      <xdr:nvGraphicFramePr>
        <xdr:cNvPr id="389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205740</xdr:colOff>
      <xdr:row>25</xdr:row>
      <xdr:rowOff>129540</xdr:rowOff>
    </xdr:from>
    <xdr:to>
      <xdr:col>12</xdr:col>
      <xdr:colOff>1402080</xdr:colOff>
      <xdr:row>53</xdr:row>
      <xdr:rowOff>121920</xdr:rowOff>
    </xdr:to>
    <xdr:graphicFrame macro="">
      <xdr:nvGraphicFramePr>
        <xdr:cNvPr id="3891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571500</xdr:colOff>
      <xdr:row>4</xdr:row>
      <xdr:rowOff>91440</xdr:rowOff>
    </xdr:from>
    <xdr:to>
      <xdr:col>24</xdr:col>
      <xdr:colOff>571500</xdr:colOff>
      <xdr:row>37</xdr:row>
      <xdr:rowOff>76200</xdr:rowOff>
    </xdr:to>
    <xdr:pic>
      <xdr:nvPicPr>
        <xdr:cNvPr id="41985" name="Picture 97"/>
        <xdr:cNvPicPr>
          <a:picLocks noChangeAspect="1" noChangeArrowheads="1"/>
        </xdr:cNvPicPr>
      </xdr:nvPicPr>
      <xdr:blipFill>
        <a:blip xmlns:r="http://schemas.openxmlformats.org/officeDocument/2006/relationships" r:embed="rId1" cstate="print"/>
        <a:srcRect/>
        <a:stretch>
          <a:fillRect/>
        </a:stretch>
      </xdr:blipFill>
      <xdr:spPr bwMode="auto">
        <a:xfrm>
          <a:off x="571500" y="762000"/>
          <a:ext cx="14630400" cy="6362700"/>
        </a:xfrm>
        <a:prstGeom prst="rect">
          <a:avLst/>
        </a:prstGeom>
        <a:noFill/>
        <a:ln w="1">
          <a:noFill/>
          <a:miter lim="800000"/>
          <a:headEnd/>
          <a:tailEnd/>
        </a:ln>
      </xdr:spPr>
    </xdr:pic>
    <xdr:clientData/>
  </xdr:twoCellAnchor>
  <xdr:twoCellAnchor editAs="oneCell">
    <xdr:from>
      <xdr:col>1</xdr:col>
      <xdr:colOff>22860</xdr:colOff>
      <xdr:row>36</xdr:row>
      <xdr:rowOff>106680</xdr:rowOff>
    </xdr:from>
    <xdr:to>
      <xdr:col>25</xdr:col>
      <xdr:colOff>22860</xdr:colOff>
      <xdr:row>64</xdr:row>
      <xdr:rowOff>137160</xdr:rowOff>
    </xdr:to>
    <xdr:pic>
      <xdr:nvPicPr>
        <xdr:cNvPr id="41986" name="Picture 98"/>
        <xdr:cNvPicPr>
          <a:picLocks noChangeAspect="1" noChangeArrowheads="1"/>
        </xdr:cNvPicPr>
      </xdr:nvPicPr>
      <xdr:blipFill>
        <a:blip xmlns:r="http://schemas.openxmlformats.org/officeDocument/2006/relationships" r:embed="rId2" cstate="print"/>
        <a:srcRect/>
        <a:stretch>
          <a:fillRect/>
        </a:stretch>
      </xdr:blipFill>
      <xdr:spPr bwMode="auto">
        <a:xfrm>
          <a:off x="632460" y="6979920"/>
          <a:ext cx="14630400" cy="5623560"/>
        </a:xfrm>
        <a:prstGeom prst="rect">
          <a:avLst/>
        </a:prstGeom>
        <a:noFill/>
        <a:ln w="1">
          <a:noFill/>
          <a:miter lim="800000"/>
          <a:headEnd/>
          <a:tailEnd/>
        </a:ln>
      </xdr:spPr>
    </xdr:pic>
    <xdr:clientData/>
  </xdr:twoCellAnchor>
  <xdr:twoCellAnchor editAs="oneCell">
    <xdr:from>
      <xdr:col>1</xdr:col>
      <xdr:colOff>7620</xdr:colOff>
      <xdr:row>65</xdr:row>
      <xdr:rowOff>213360</xdr:rowOff>
    </xdr:from>
    <xdr:to>
      <xdr:col>25</xdr:col>
      <xdr:colOff>7620</xdr:colOff>
      <xdr:row>93</xdr:row>
      <xdr:rowOff>175260</xdr:rowOff>
    </xdr:to>
    <xdr:pic>
      <xdr:nvPicPr>
        <xdr:cNvPr id="41987" name="Picture 99"/>
        <xdr:cNvPicPr>
          <a:picLocks noChangeAspect="1" noChangeArrowheads="1"/>
        </xdr:cNvPicPr>
      </xdr:nvPicPr>
      <xdr:blipFill>
        <a:blip xmlns:r="http://schemas.openxmlformats.org/officeDocument/2006/relationships" r:embed="rId3" cstate="print"/>
        <a:srcRect/>
        <a:stretch>
          <a:fillRect/>
        </a:stretch>
      </xdr:blipFill>
      <xdr:spPr bwMode="auto">
        <a:xfrm>
          <a:off x="617220" y="12854940"/>
          <a:ext cx="14630400" cy="5859780"/>
        </a:xfrm>
        <a:prstGeom prst="rect">
          <a:avLst/>
        </a:prstGeom>
        <a:noFill/>
        <a:ln w="1">
          <a:noFill/>
          <a:miter lim="800000"/>
          <a:headEnd/>
          <a:tailEnd/>
        </a:ln>
      </xdr:spPr>
    </xdr:pic>
    <xdr:clientData/>
  </xdr:twoCellAnchor>
  <xdr:twoCellAnchor editAs="oneCell">
    <xdr:from>
      <xdr:col>27</xdr:col>
      <xdr:colOff>0</xdr:colOff>
      <xdr:row>2</xdr:row>
      <xdr:rowOff>0</xdr:rowOff>
    </xdr:from>
    <xdr:to>
      <xdr:col>27</xdr:col>
      <xdr:colOff>228600</xdr:colOff>
      <xdr:row>2</xdr:row>
      <xdr:rowOff>7620</xdr:rowOff>
    </xdr:to>
    <xdr:pic>
      <xdr:nvPicPr>
        <xdr:cNvPr id="41988" name="Picture 4" descr="shim"/>
        <xdr:cNvPicPr>
          <a:picLocks noChangeAspect="1" noChangeArrowheads="1"/>
        </xdr:cNvPicPr>
      </xdr:nvPicPr>
      <xdr:blipFill>
        <a:blip xmlns:r="http://schemas.openxmlformats.org/officeDocument/2006/relationships" r:embed="rId4"/>
        <a:srcRect/>
        <a:stretch>
          <a:fillRect/>
        </a:stretch>
      </xdr:blipFill>
      <xdr:spPr bwMode="auto">
        <a:xfrm>
          <a:off x="16459200" y="335280"/>
          <a:ext cx="228600" cy="7620"/>
        </a:xfrm>
        <a:prstGeom prst="rect">
          <a:avLst/>
        </a:prstGeom>
        <a:noFill/>
        <a:ln w="9525">
          <a:noFill/>
          <a:miter lim="800000"/>
          <a:headEnd/>
          <a:tailEnd/>
        </a:ln>
      </xdr:spPr>
    </xdr:pic>
    <xdr:clientData/>
  </xdr:twoCellAnchor>
  <xdr:twoCellAnchor editAs="oneCell">
    <xdr:from>
      <xdr:col>28</xdr:col>
      <xdr:colOff>0</xdr:colOff>
      <xdr:row>2</xdr:row>
      <xdr:rowOff>0</xdr:rowOff>
    </xdr:from>
    <xdr:to>
      <xdr:col>29</xdr:col>
      <xdr:colOff>0</xdr:colOff>
      <xdr:row>2</xdr:row>
      <xdr:rowOff>7620</xdr:rowOff>
    </xdr:to>
    <xdr:pic>
      <xdr:nvPicPr>
        <xdr:cNvPr id="41989" name="Picture 5" descr="shim"/>
        <xdr:cNvPicPr>
          <a:picLocks noChangeAspect="1" noChangeArrowheads="1"/>
        </xdr:cNvPicPr>
      </xdr:nvPicPr>
      <xdr:blipFill>
        <a:blip xmlns:r="http://schemas.openxmlformats.org/officeDocument/2006/relationships" r:embed="rId4"/>
        <a:srcRect/>
        <a:stretch>
          <a:fillRect/>
        </a:stretch>
      </xdr:blipFill>
      <xdr:spPr bwMode="auto">
        <a:xfrm>
          <a:off x="17068800" y="335280"/>
          <a:ext cx="609600" cy="7620"/>
        </a:xfrm>
        <a:prstGeom prst="rect">
          <a:avLst/>
        </a:prstGeom>
        <a:noFill/>
        <a:ln w="9525">
          <a:noFill/>
          <a:miter lim="800000"/>
          <a:headEnd/>
          <a:tailEnd/>
        </a:ln>
      </xdr:spPr>
    </xdr:pic>
    <xdr:clientData/>
  </xdr:twoCellAnchor>
  <xdr:twoCellAnchor editAs="oneCell">
    <xdr:from>
      <xdr:col>29</xdr:col>
      <xdr:colOff>0</xdr:colOff>
      <xdr:row>2</xdr:row>
      <xdr:rowOff>0</xdr:rowOff>
    </xdr:from>
    <xdr:to>
      <xdr:col>34</xdr:col>
      <xdr:colOff>365760</xdr:colOff>
      <xdr:row>2</xdr:row>
      <xdr:rowOff>7620</xdr:rowOff>
    </xdr:to>
    <xdr:pic>
      <xdr:nvPicPr>
        <xdr:cNvPr id="41990" name="Picture 6" descr="shim"/>
        <xdr:cNvPicPr>
          <a:picLocks noChangeAspect="1" noChangeArrowheads="1"/>
        </xdr:cNvPicPr>
      </xdr:nvPicPr>
      <xdr:blipFill>
        <a:blip xmlns:r="http://schemas.openxmlformats.org/officeDocument/2006/relationships" r:embed="rId4"/>
        <a:srcRect/>
        <a:stretch>
          <a:fillRect/>
        </a:stretch>
      </xdr:blipFill>
      <xdr:spPr bwMode="auto">
        <a:xfrm>
          <a:off x="17678400" y="335280"/>
          <a:ext cx="4396740" cy="7620"/>
        </a:xfrm>
        <a:prstGeom prst="rect">
          <a:avLst/>
        </a:prstGeom>
        <a:noFill/>
        <a:ln w="9525">
          <a:noFill/>
          <a:miter lim="800000"/>
          <a:headEnd/>
          <a:tailEnd/>
        </a:ln>
      </xdr:spPr>
    </xdr:pic>
    <xdr:clientData/>
  </xdr:twoCellAnchor>
  <xdr:twoCellAnchor editAs="oneCell">
    <xdr:from>
      <xdr:col>30</xdr:col>
      <xdr:colOff>0</xdr:colOff>
      <xdr:row>2</xdr:row>
      <xdr:rowOff>0</xdr:rowOff>
    </xdr:from>
    <xdr:to>
      <xdr:col>30</xdr:col>
      <xdr:colOff>137160</xdr:colOff>
      <xdr:row>2</xdr:row>
      <xdr:rowOff>7620</xdr:rowOff>
    </xdr:to>
    <xdr:pic>
      <xdr:nvPicPr>
        <xdr:cNvPr id="41991" name="Picture 7" descr="shim"/>
        <xdr:cNvPicPr>
          <a:picLocks noChangeAspect="1" noChangeArrowheads="1"/>
        </xdr:cNvPicPr>
      </xdr:nvPicPr>
      <xdr:blipFill>
        <a:blip xmlns:r="http://schemas.openxmlformats.org/officeDocument/2006/relationships" r:embed="rId4"/>
        <a:srcRect/>
        <a:stretch>
          <a:fillRect/>
        </a:stretch>
      </xdr:blipFill>
      <xdr:spPr bwMode="auto">
        <a:xfrm>
          <a:off x="18867120" y="335280"/>
          <a:ext cx="137160" cy="7620"/>
        </a:xfrm>
        <a:prstGeom prst="rect">
          <a:avLst/>
        </a:prstGeom>
        <a:noFill/>
        <a:ln w="9525">
          <a:noFill/>
          <a:miter lim="800000"/>
          <a:headEnd/>
          <a:tailEnd/>
        </a:ln>
      </xdr:spPr>
    </xdr:pic>
    <xdr:clientData/>
  </xdr:twoCellAnchor>
  <xdr:twoCellAnchor editAs="oneCell">
    <xdr:from>
      <xdr:col>32</xdr:col>
      <xdr:colOff>0</xdr:colOff>
      <xdr:row>2</xdr:row>
      <xdr:rowOff>0</xdr:rowOff>
    </xdr:from>
    <xdr:to>
      <xdr:col>32</xdr:col>
      <xdr:colOff>838200</xdr:colOff>
      <xdr:row>2</xdr:row>
      <xdr:rowOff>7620</xdr:rowOff>
    </xdr:to>
    <xdr:pic>
      <xdr:nvPicPr>
        <xdr:cNvPr id="41992" name="Picture 8" descr="shim"/>
        <xdr:cNvPicPr>
          <a:picLocks noChangeAspect="1" noChangeArrowheads="1"/>
        </xdr:cNvPicPr>
      </xdr:nvPicPr>
      <xdr:blipFill>
        <a:blip xmlns:r="http://schemas.openxmlformats.org/officeDocument/2006/relationships" r:embed="rId4"/>
        <a:srcRect/>
        <a:stretch>
          <a:fillRect/>
        </a:stretch>
      </xdr:blipFill>
      <xdr:spPr bwMode="auto">
        <a:xfrm>
          <a:off x="20086320" y="335280"/>
          <a:ext cx="838200" cy="7620"/>
        </a:xfrm>
        <a:prstGeom prst="rect">
          <a:avLst/>
        </a:prstGeom>
        <a:noFill/>
        <a:ln w="9525">
          <a:noFill/>
          <a:miter lim="800000"/>
          <a:headEnd/>
          <a:tailEnd/>
        </a:ln>
      </xdr:spPr>
    </xdr:pic>
    <xdr:clientData/>
  </xdr:twoCellAnchor>
  <xdr:twoCellAnchor editAs="oneCell">
    <xdr:from>
      <xdr:col>32</xdr:col>
      <xdr:colOff>0</xdr:colOff>
      <xdr:row>2</xdr:row>
      <xdr:rowOff>0</xdr:rowOff>
    </xdr:from>
    <xdr:to>
      <xdr:col>32</xdr:col>
      <xdr:colOff>678180</xdr:colOff>
      <xdr:row>2</xdr:row>
      <xdr:rowOff>7620</xdr:rowOff>
    </xdr:to>
    <xdr:pic>
      <xdr:nvPicPr>
        <xdr:cNvPr id="41993" name="Picture 9" descr="shim"/>
        <xdr:cNvPicPr>
          <a:picLocks noChangeAspect="1" noChangeArrowheads="1"/>
        </xdr:cNvPicPr>
      </xdr:nvPicPr>
      <xdr:blipFill>
        <a:blip xmlns:r="http://schemas.openxmlformats.org/officeDocument/2006/relationships" r:embed="rId4"/>
        <a:srcRect/>
        <a:stretch>
          <a:fillRect/>
        </a:stretch>
      </xdr:blipFill>
      <xdr:spPr bwMode="auto">
        <a:xfrm>
          <a:off x="20086320" y="335280"/>
          <a:ext cx="678180" cy="7620"/>
        </a:xfrm>
        <a:prstGeom prst="rect">
          <a:avLst/>
        </a:prstGeom>
        <a:noFill/>
        <a:ln w="9525">
          <a:noFill/>
          <a:miter lim="800000"/>
          <a:headEnd/>
          <a:tailEnd/>
        </a:ln>
      </xdr:spPr>
    </xdr:pic>
    <xdr:clientData/>
  </xdr:twoCellAnchor>
  <xdr:twoCellAnchor editAs="oneCell">
    <xdr:from>
      <xdr:col>33</xdr:col>
      <xdr:colOff>0</xdr:colOff>
      <xdr:row>2</xdr:row>
      <xdr:rowOff>0</xdr:rowOff>
    </xdr:from>
    <xdr:to>
      <xdr:col>33</xdr:col>
      <xdr:colOff>7620</xdr:colOff>
      <xdr:row>2</xdr:row>
      <xdr:rowOff>7620</xdr:rowOff>
    </xdr:to>
    <xdr:pic>
      <xdr:nvPicPr>
        <xdr:cNvPr id="41994" name="Picture 10" descr="shim"/>
        <xdr:cNvPicPr>
          <a:picLocks noChangeAspect="1" noChangeArrowheads="1"/>
        </xdr:cNvPicPr>
      </xdr:nvPicPr>
      <xdr:blipFill>
        <a:blip xmlns:r="http://schemas.openxmlformats.org/officeDocument/2006/relationships" r:embed="rId4"/>
        <a:srcRect/>
        <a:stretch>
          <a:fillRect/>
        </a:stretch>
      </xdr:blipFill>
      <xdr:spPr bwMode="auto">
        <a:xfrm>
          <a:off x="21099780" y="335280"/>
          <a:ext cx="7620" cy="7620"/>
        </a:xfrm>
        <a:prstGeom prst="rect">
          <a:avLst/>
        </a:prstGeom>
        <a:noFill/>
        <a:ln w="9525">
          <a:noFill/>
          <a:miter lim="800000"/>
          <a:headEnd/>
          <a:tailEnd/>
        </a:ln>
      </xdr:spPr>
    </xdr:pic>
    <xdr:clientData/>
  </xdr:twoCellAnchor>
  <xdr:twoCellAnchor editAs="oneCell">
    <xdr:from>
      <xdr:col>34</xdr:col>
      <xdr:colOff>0</xdr:colOff>
      <xdr:row>2</xdr:row>
      <xdr:rowOff>0</xdr:rowOff>
    </xdr:from>
    <xdr:to>
      <xdr:col>34</xdr:col>
      <xdr:colOff>266700</xdr:colOff>
      <xdr:row>2</xdr:row>
      <xdr:rowOff>7620</xdr:rowOff>
    </xdr:to>
    <xdr:pic>
      <xdr:nvPicPr>
        <xdr:cNvPr id="41995" name="Picture 11" descr="shim"/>
        <xdr:cNvPicPr>
          <a:picLocks noChangeAspect="1" noChangeArrowheads="1"/>
        </xdr:cNvPicPr>
      </xdr:nvPicPr>
      <xdr:blipFill>
        <a:blip xmlns:r="http://schemas.openxmlformats.org/officeDocument/2006/relationships" r:embed="rId4"/>
        <a:srcRect/>
        <a:stretch>
          <a:fillRect/>
        </a:stretch>
      </xdr:blipFill>
      <xdr:spPr bwMode="auto">
        <a:xfrm>
          <a:off x="21709380" y="335280"/>
          <a:ext cx="266700" cy="7620"/>
        </a:xfrm>
        <a:prstGeom prst="rect">
          <a:avLst/>
        </a:prstGeom>
        <a:noFill/>
        <a:ln w="9525">
          <a:noFill/>
          <a:miter lim="800000"/>
          <a:headEnd/>
          <a:tailEnd/>
        </a:ln>
      </xdr:spPr>
    </xdr:pic>
    <xdr:clientData/>
  </xdr:twoCellAnchor>
  <xdr:twoCellAnchor editAs="oneCell">
    <xdr:from>
      <xdr:col>35</xdr:col>
      <xdr:colOff>0</xdr:colOff>
      <xdr:row>2</xdr:row>
      <xdr:rowOff>0</xdr:rowOff>
    </xdr:from>
    <xdr:to>
      <xdr:col>35</xdr:col>
      <xdr:colOff>7620</xdr:colOff>
      <xdr:row>2</xdr:row>
      <xdr:rowOff>7620</xdr:rowOff>
    </xdr:to>
    <xdr:pic>
      <xdr:nvPicPr>
        <xdr:cNvPr id="41996" name="Picture 12" descr="shim"/>
        <xdr:cNvPicPr>
          <a:picLocks noChangeAspect="1" noChangeArrowheads="1"/>
        </xdr:cNvPicPr>
      </xdr:nvPicPr>
      <xdr:blipFill>
        <a:blip xmlns:r="http://schemas.openxmlformats.org/officeDocument/2006/relationships" r:embed="rId4"/>
        <a:srcRect/>
        <a:stretch>
          <a:fillRect/>
        </a:stretch>
      </xdr:blipFill>
      <xdr:spPr bwMode="auto">
        <a:xfrm>
          <a:off x="22318980" y="335280"/>
          <a:ext cx="7620" cy="7620"/>
        </a:xfrm>
        <a:prstGeom prst="rect">
          <a:avLst/>
        </a:prstGeom>
        <a:noFill/>
        <a:ln w="9525">
          <a:noFill/>
          <a:miter lim="800000"/>
          <a:headEnd/>
          <a:tailEnd/>
        </a:ln>
      </xdr:spPr>
    </xdr:pic>
    <xdr:clientData/>
  </xdr:twoCellAnchor>
  <xdr:twoCellAnchor editAs="oneCell">
    <xdr:from>
      <xdr:col>27</xdr:col>
      <xdr:colOff>0</xdr:colOff>
      <xdr:row>3</xdr:row>
      <xdr:rowOff>0</xdr:rowOff>
    </xdr:from>
    <xdr:to>
      <xdr:col>37</xdr:col>
      <xdr:colOff>83820</xdr:colOff>
      <xdr:row>3</xdr:row>
      <xdr:rowOff>68580</xdr:rowOff>
    </xdr:to>
    <xdr:pic>
      <xdr:nvPicPr>
        <xdr:cNvPr id="41997" name="Picture 13" descr="base-header_r1_c1"/>
        <xdr:cNvPicPr>
          <a:picLocks noChangeAspect="1" noChangeArrowheads="1"/>
        </xdr:cNvPicPr>
      </xdr:nvPicPr>
      <xdr:blipFill>
        <a:blip xmlns:r="http://schemas.openxmlformats.org/officeDocument/2006/relationships" r:embed="rId5" cstate="print"/>
        <a:srcRect/>
        <a:stretch>
          <a:fillRect/>
        </a:stretch>
      </xdr:blipFill>
      <xdr:spPr bwMode="auto">
        <a:xfrm>
          <a:off x="16459200" y="502920"/>
          <a:ext cx="7162800" cy="68580"/>
        </a:xfrm>
        <a:prstGeom prst="rect">
          <a:avLst/>
        </a:prstGeom>
        <a:noFill/>
        <a:ln w="9525">
          <a:noFill/>
          <a:miter lim="800000"/>
          <a:headEnd/>
          <a:tailEnd/>
        </a:ln>
      </xdr:spPr>
    </xdr:pic>
    <xdr:clientData/>
  </xdr:twoCellAnchor>
  <xdr:twoCellAnchor editAs="oneCell">
    <xdr:from>
      <xdr:col>35</xdr:col>
      <xdr:colOff>0</xdr:colOff>
      <xdr:row>3</xdr:row>
      <xdr:rowOff>0</xdr:rowOff>
    </xdr:from>
    <xdr:to>
      <xdr:col>35</xdr:col>
      <xdr:colOff>7620</xdr:colOff>
      <xdr:row>3</xdr:row>
      <xdr:rowOff>68580</xdr:rowOff>
    </xdr:to>
    <xdr:pic>
      <xdr:nvPicPr>
        <xdr:cNvPr id="41998" name="Picture 14" descr="shim"/>
        <xdr:cNvPicPr>
          <a:picLocks noChangeAspect="1" noChangeArrowheads="1"/>
        </xdr:cNvPicPr>
      </xdr:nvPicPr>
      <xdr:blipFill>
        <a:blip xmlns:r="http://schemas.openxmlformats.org/officeDocument/2006/relationships" r:embed="rId4"/>
        <a:srcRect/>
        <a:stretch>
          <a:fillRect/>
        </a:stretch>
      </xdr:blipFill>
      <xdr:spPr bwMode="auto">
        <a:xfrm>
          <a:off x="22318980" y="502920"/>
          <a:ext cx="7620" cy="68580"/>
        </a:xfrm>
        <a:prstGeom prst="rect">
          <a:avLst/>
        </a:prstGeom>
        <a:noFill/>
        <a:ln w="9525">
          <a:noFill/>
          <a:miter lim="800000"/>
          <a:headEnd/>
          <a:tailEnd/>
        </a:ln>
      </xdr:spPr>
    </xdr:pic>
    <xdr:clientData/>
  </xdr:twoCellAnchor>
  <xdr:twoCellAnchor editAs="oneCell">
    <xdr:from>
      <xdr:col>27</xdr:col>
      <xdr:colOff>0</xdr:colOff>
      <xdr:row>4</xdr:row>
      <xdr:rowOff>0</xdr:rowOff>
    </xdr:from>
    <xdr:to>
      <xdr:col>35</xdr:col>
      <xdr:colOff>350520</xdr:colOff>
      <xdr:row>5</xdr:row>
      <xdr:rowOff>53340</xdr:rowOff>
    </xdr:to>
    <xdr:pic>
      <xdr:nvPicPr>
        <xdr:cNvPr id="41999" name="Picture 15" descr="base-header_r2_c1"/>
        <xdr:cNvPicPr>
          <a:picLocks noChangeAspect="1" noChangeArrowheads="1"/>
        </xdr:cNvPicPr>
      </xdr:nvPicPr>
      <xdr:blipFill>
        <a:blip xmlns:r="http://schemas.openxmlformats.org/officeDocument/2006/relationships" r:embed="rId6" cstate="print"/>
        <a:srcRect/>
        <a:stretch>
          <a:fillRect/>
        </a:stretch>
      </xdr:blipFill>
      <xdr:spPr bwMode="auto">
        <a:xfrm>
          <a:off x="16459200" y="670560"/>
          <a:ext cx="6210300" cy="220980"/>
        </a:xfrm>
        <a:prstGeom prst="rect">
          <a:avLst/>
        </a:prstGeom>
        <a:noFill/>
        <a:ln w="9525">
          <a:noFill/>
          <a:miter lim="800000"/>
          <a:headEnd/>
          <a:tailEnd/>
        </a:ln>
      </xdr:spPr>
    </xdr:pic>
    <xdr:clientData/>
  </xdr:twoCellAnchor>
  <xdr:twoCellAnchor editAs="oneCell">
    <xdr:from>
      <xdr:col>32</xdr:col>
      <xdr:colOff>0</xdr:colOff>
      <xdr:row>4</xdr:row>
      <xdr:rowOff>0</xdr:rowOff>
    </xdr:from>
    <xdr:to>
      <xdr:col>32</xdr:col>
      <xdr:colOff>685800</xdr:colOff>
      <xdr:row>4</xdr:row>
      <xdr:rowOff>160020</xdr:rowOff>
    </xdr:to>
    <xdr:pic>
      <xdr:nvPicPr>
        <xdr:cNvPr id="42000" name="Picture 16" descr="サイトマップ">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20086320" y="670560"/>
          <a:ext cx="685800" cy="160020"/>
        </a:xfrm>
        <a:prstGeom prst="rect">
          <a:avLst/>
        </a:prstGeom>
        <a:noFill/>
        <a:ln w="9525">
          <a:noFill/>
          <a:miter lim="800000"/>
          <a:headEnd/>
          <a:tailEnd/>
        </a:ln>
      </xdr:spPr>
    </xdr:pic>
    <xdr:clientData/>
  </xdr:twoCellAnchor>
  <xdr:twoCellAnchor editAs="oneCell">
    <xdr:from>
      <xdr:col>34</xdr:col>
      <xdr:colOff>0</xdr:colOff>
      <xdr:row>4</xdr:row>
      <xdr:rowOff>0</xdr:rowOff>
    </xdr:from>
    <xdr:to>
      <xdr:col>34</xdr:col>
      <xdr:colOff>266700</xdr:colOff>
      <xdr:row>9</xdr:row>
      <xdr:rowOff>99060</xdr:rowOff>
    </xdr:to>
    <xdr:pic>
      <xdr:nvPicPr>
        <xdr:cNvPr id="42001" name="Picture 17" descr="base-header_r2_c8"/>
        <xdr:cNvPicPr>
          <a:picLocks noChangeAspect="1" noChangeArrowheads="1"/>
        </xdr:cNvPicPr>
      </xdr:nvPicPr>
      <xdr:blipFill>
        <a:blip xmlns:r="http://schemas.openxmlformats.org/officeDocument/2006/relationships" r:embed="rId9" cstate="print"/>
        <a:srcRect/>
        <a:stretch>
          <a:fillRect/>
        </a:stretch>
      </xdr:blipFill>
      <xdr:spPr bwMode="auto">
        <a:xfrm>
          <a:off x="21709380" y="670560"/>
          <a:ext cx="266700" cy="937260"/>
        </a:xfrm>
        <a:prstGeom prst="rect">
          <a:avLst/>
        </a:prstGeom>
        <a:noFill/>
        <a:ln w="9525">
          <a:noFill/>
          <a:miter lim="800000"/>
          <a:headEnd/>
          <a:tailEnd/>
        </a:ln>
      </xdr:spPr>
    </xdr:pic>
    <xdr:clientData/>
  </xdr:twoCellAnchor>
  <xdr:twoCellAnchor editAs="oneCell">
    <xdr:from>
      <xdr:col>35</xdr:col>
      <xdr:colOff>0</xdr:colOff>
      <xdr:row>4</xdr:row>
      <xdr:rowOff>0</xdr:rowOff>
    </xdr:from>
    <xdr:to>
      <xdr:col>35</xdr:col>
      <xdr:colOff>7620</xdr:colOff>
      <xdr:row>4</xdr:row>
      <xdr:rowOff>160020</xdr:rowOff>
    </xdr:to>
    <xdr:pic>
      <xdr:nvPicPr>
        <xdr:cNvPr id="42002" name="Picture 18" descr="shim"/>
        <xdr:cNvPicPr>
          <a:picLocks noChangeAspect="1" noChangeArrowheads="1"/>
        </xdr:cNvPicPr>
      </xdr:nvPicPr>
      <xdr:blipFill>
        <a:blip xmlns:r="http://schemas.openxmlformats.org/officeDocument/2006/relationships" r:embed="rId4"/>
        <a:srcRect/>
        <a:stretch>
          <a:fillRect/>
        </a:stretch>
      </xdr:blipFill>
      <xdr:spPr bwMode="auto">
        <a:xfrm>
          <a:off x="22318980" y="670560"/>
          <a:ext cx="7620" cy="160020"/>
        </a:xfrm>
        <a:prstGeom prst="rect">
          <a:avLst/>
        </a:prstGeom>
        <a:noFill/>
        <a:ln w="9525">
          <a:noFill/>
          <a:miter lim="800000"/>
          <a:headEnd/>
          <a:tailEnd/>
        </a:ln>
      </xdr:spPr>
    </xdr:pic>
    <xdr:clientData/>
  </xdr:twoCellAnchor>
  <xdr:twoCellAnchor editAs="oneCell">
    <xdr:from>
      <xdr:col>32</xdr:col>
      <xdr:colOff>0</xdr:colOff>
      <xdr:row>9</xdr:row>
      <xdr:rowOff>106680</xdr:rowOff>
    </xdr:from>
    <xdr:to>
      <xdr:col>32</xdr:col>
      <xdr:colOff>685800</xdr:colOff>
      <xdr:row>10</xdr:row>
      <xdr:rowOff>0</xdr:rowOff>
    </xdr:to>
    <xdr:pic>
      <xdr:nvPicPr>
        <xdr:cNvPr id="42003" name="Picture 19" descr="base-header_r3_c6"/>
        <xdr:cNvPicPr>
          <a:picLocks noChangeAspect="1" noChangeArrowheads="1"/>
        </xdr:cNvPicPr>
      </xdr:nvPicPr>
      <xdr:blipFill>
        <a:blip xmlns:r="http://schemas.openxmlformats.org/officeDocument/2006/relationships" r:embed="rId10" cstate="print"/>
        <a:srcRect/>
        <a:stretch>
          <a:fillRect/>
        </a:stretch>
      </xdr:blipFill>
      <xdr:spPr bwMode="auto">
        <a:xfrm>
          <a:off x="20086320" y="1615440"/>
          <a:ext cx="685800" cy="60960"/>
        </a:xfrm>
        <a:prstGeom prst="rect">
          <a:avLst/>
        </a:prstGeom>
        <a:noFill/>
        <a:ln w="9525">
          <a:noFill/>
          <a:miter lim="800000"/>
          <a:headEnd/>
          <a:tailEnd/>
        </a:ln>
      </xdr:spPr>
    </xdr:pic>
    <xdr:clientData/>
  </xdr:twoCellAnchor>
  <xdr:twoCellAnchor editAs="oneCell">
    <xdr:from>
      <xdr:col>35</xdr:col>
      <xdr:colOff>0</xdr:colOff>
      <xdr:row>9</xdr:row>
      <xdr:rowOff>106680</xdr:rowOff>
    </xdr:from>
    <xdr:to>
      <xdr:col>35</xdr:col>
      <xdr:colOff>7620</xdr:colOff>
      <xdr:row>10</xdr:row>
      <xdr:rowOff>0</xdr:rowOff>
    </xdr:to>
    <xdr:pic>
      <xdr:nvPicPr>
        <xdr:cNvPr id="42004" name="Picture 20" descr="shim"/>
        <xdr:cNvPicPr>
          <a:picLocks noChangeAspect="1" noChangeArrowheads="1"/>
        </xdr:cNvPicPr>
      </xdr:nvPicPr>
      <xdr:blipFill>
        <a:blip xmlns:r="http://schemas.openxmlformats.org/officeDocument/2006/relationships" r:embed="rId4"/>
        <a:srcRect/>
        <a:stretch>
          <a:fillRect/>
        </a:stretch>
      </xdr:blipFill>
      <xdr:spPr bwMode="auto">
        <a:xfrm>
          <a:off x="22318980" y="1615440"/>
          <a:ext cx="7620" cy="60960"/>
        </a:xfrm>
        <a:prstGeom prst="rect">
          <a:avLst/>
        </a:prstGeom>
        <a:noFill/>
        <a:ln w="9525">
          <a:noFill/>
          <a:miter lim="800000"/>
          <a:headEnd/>
          <a:tailEnd/>
        </a:ln>
      </xdr:spPr>
    </xdr:pic>
    <xdr:clientData/>
  </xdr:twoCellAnchor>
  <xdr:twoCellAnchor editAs="oneCell">
    <xdr:from>
      <xdr:col>27</xdr:col>
      <xdr:colOff>0</xdr:colOff>
      <xdr:row>6</xdr:row>
      <xdr:rowOff>0</xdr:rowOff>
    </xdr:from>
    <xdr:to>
      <xdr:col>27</xdr:col>
      <xdr:colOff>228600</xdr:colOff>
      <xdr:row>10</xdr:row>
      <xdr:rowOff>45720</xdr:rowOff>
    </xdr:to>
    <xdr:pic>
      <xdr:nvPicPr>
        <xdr:cNvPr id="42005" name="Picture 21" descr="base-header_r4_c1"/>
        <xdr:cNvPicPr>
          <a:picLocks noChangeAspect="1" noChangeArrowheads="1"/>
        </xdr:cNvPicPr>
      </xdr:nvPicPr>
      <xdr:blipFill>
        <a:blip xmlns:r="http://schemas.openxmlformats.org/officeDocument/2006/relationships" r:embed="rId11" cstate="print"/>
        <a:srcRect/>
        <a:stretch>
          <a:fillRect/>
        </a:stretch>
      </xdr:blipFill>
      <xdr:spPr bwMode="auto">
        <a:xfrm>
          <a:off x="16459200" y="1005840"/>
          <a:ext cx="228600" cy="716280"/>
        </a:xfrm>
        <a:prstGeom prst="rect">
          <a:avLst/>
        </a:prstGeom>
        <a:noFill/>
        <a:ln w="9525">
          <a:noFill/>
          <a:miter lim="800000"/>
          <a:headEnd/>
          <a:tailEnd/>
        </a:ln>
      </xdr:spPr>
    </xdr:pic>
    <xdr:clientData/>
  </xdr:twoCellAnchor>
  <xdr:twoCellAnchor editAs="oneCell">
    <xdr:from>
      <xdr:col>28</xdr:col>
      <xdr:colOff>0</xdr:colOff>
      <xdr:row>6</xdr:row>
      <xdr:rowOff>0</xdr:rowOff>
    </xdr:from>
    <xdr:to>
      <xdr:col>29</xdr:col>
      <xdr:colOff>0</xdr:colOff>
      <xdr:row>9</xdr:row>
      <xdr:rowOff>30480</xdr:rowOff>
    </xdr:to>
    <xdr:pic>
      <xdr:nvPicPr>
        <xdr:cNvPr id="42006" name="Picture 22" descr="JAAMロゴ"/>
        <xdr:cNvPicPr>
          <a:picLocks noChangeAspect="1" noChangeArrowheads="1"/>
        </xdr:cNvPicPr>
      </xdr:nvPicPr>
      <xdr:blipFill>
        <a:blip xmlns:r="http://schemas.openxmlformats.org/officeDocument/2006/relationships" r:embed="rId12" cstate="print"/>
        <a:srcRect/>
        <a:stretch>
          <a:fillRect/>
        </a:stretch>
      </xdr:blipFill>
      <xdr:spPr bwMode="auto">
        <a:xfrm>
          <a:off x="17068800" y="1005840"/>
          <a:ext cx="609600" cy="533400"/>
        </a:xfrm>
        <a:prstGeom prst="rect">
          <a:avLst/>
        </a:prstGeom>
        <a:noFill/>
        <a:ln w="9525">
          <a:noFill/>
          <a:miter lim="800000"/>
          <a:headEnd/>
          <a:tailEnd/>
        </a:ln>
      </xdr:spPr>
    </xdr:pic>
    <xdr:clientData/>
  </xdr:twoCellAnchor>
  <xdr:twoCellAnchor editAs="oneCell">
    <xdr:from>
      <xdr:col>29</xdr:col>
      <xdr:colOff>15240</xdr:colOff>
      <xdr:row>4</xdr:row>
      <xdr:rowOff>22860</xdr:rowOff>
    </xdr:from>
    <xdr:to>
      <xdr:col>34</xdr:col>
      <xdr:colOff>381000</xdr:colOff>
      <xdr:row>8</xdr:row>
      <xdr:rowOff>68580</xdr:rowOff>
    </xdr:to>
    <xdr:pic>
      <xdr:nvPicPr>
        <xdr:cNvPr id="42007" name="Picture 23" descr="base-header_r4_c3"/>
        <xdr:cNvPicPr>
          <a:picLocks noChangeAspect="1" noChangeArrowheads="1"/>
        </xdr:cNvPicPr>
      </xdr:nvPicPr>
      <xdr:blipFill>
        <a:blip xmlns:r="http://schemas.openxmlformats.org/officeDocument/2006/relationships" r:embed="rId13" cstate="print"/>
        <a:srcRect/>
        <a:stretch>
          <a:fillRect/>
        </a:stretch>
      </xdr:blipFill>
      <xdr:spPr bwMode="auto">
        <a:xfrm>
          <a:off x="17693640" y="693420"/>
          <a:ext cx="4396740" cy="716280"/>
        </a:xfrm>
        <a:prstGeom prst="rect">
          <a:avLst/>
        </a:prstGeom>
        <a:noFill/>
        <a:ln w="9525">
          <a:noFill/>
          <a:miter lim="800000"/>
          <a:headEnd/>
          <a:tailEnd/>
        </a:ln>
      </xdr:spPr>
    </xdr:pic>
    <xdr:clientData/>
  </xdr:twoCellAnchor>
  <xdr:twoCellAnchor editAs="oneCell">
    <xdr:from>
      <xdr:col>30</xdr:col>
      <xdr:colOff>0</xdr:colOff>
      <xdr:row>6</xdr:row>
      <xdr:rowOff>0</xdr:rowOff>
    </xdr:from>
    <xdr:to>
      <xdr:col>32</xdr:col>
      <xdr:colOff>441960</xdr:colOff>
      <xdr:row>7</xdr:row>
      <xdr:rowOff>99060</xdr:rowOff>
    </xdr:to>
    <xdr:pic>
      <xdr:nvPicPr>
        <xdr:cNvPr id="42008" name="Picture 24" descr="日本救急医学会">
          <a:hlinkClick xmlns:r="http://schemas.openxmlformats.org/officeDocument/2006/relationships" r:id="rId14"/>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8867120" y="1005840"/>
          <a:ext cx="1661160" cy="266700"/>
        </a:xfrm>
        <a:prstGeom prst="rect">
          <a:avLst/>
        </a:prstGeom>
        <a:noFill/>
        <a:ln w="9525">
          <a:noFill/>
          <a:miter lim="800000"/>
          <a:headEnd/>
          <a:tailEnd/>
        </a:ln>
      </xdr:spPr>
    </xdr:pic>
    <xdr:clientData/>
  </xdr:twoCellAnchor>
  <xdr:twoCellAnchor editAs="oneCell">
    <xdr:from>
      <xdr:col>35</xdr:col>
      <xdr:colOff>0</xdr:colOff>
      <xdr:row>6</xdr:row>
      <xdr:rowOff>0</xdr:rowOff>
    </xdr:from>
    <xdr:to>
      <xdr:col>35</xdr:col>
      <xdr:colOff>7620</xdr:colOff>
      <xdr:row>7</xdr:row>
      <xdr:rowOff>99060</xdr:rowOff>
    </xdr:to>
    <xdr:pic>
      <xdr:nvPicPr>
        <xdr:cNvPr id="42009" name="Picture 25" descr="shim"/>
        <xdr:cNvPicPr>
          <a:picLocks noChangeAspect="1" noChangeArrowheads="1"/>
        </xdr:cNvPicPr>
      </xdr:nvPicPr>
      <xdr:blipFill>
        <a:blip xmlns:r="http://schemas.openxmlformats.org/officeDocument/2006/relationships" r:embed="rId4"/>
        <a:srcRect/>
        <a:stretch>
          <a:fillRect/>
        </a:stretch>
      </xdr:blipFill>
      <xdr:spPr bwMode="auto">
        <a:xfrm>
          <a:off x="22318980" y="1005840"/>
          <a:ext cx="7620" cy="266700"/>
        </a:xfrm>
        <a:prstGeom prst="rect">
          <a:avLst/>
        </a:prstGeom>
        <a:noFill/>
        <a:ln w="9525">
          <a:noFill/>
          <a:miter lim="800000"/>
          <a:headEnd/>
          <a:tailEnd/>
        </a:ln>
      </xdr:spPr>
    </xdr:pic>
    <xdr:clientData/>
  </xdr:twoCellAnchor>
  <xdr:twoCellAnchor editAs="oneCell">
    <xdr:from>
      <xdr:col>30</xdr:col>
      <xdr:colOff>0</xdr:colOff>
      <xdr:row>10</xdr:row>
      <xdr:rowOff>53340</xdr:rowOff>
    </xdr:from>
    <xdr:to>
      <xdr:col>32</xdr:col>
      <xdr:colOff>441960</xdr:colOff>
      <xdr:row>10</xdr:row>
      <xdr:rowOff>114300</xdr:rowOff>
    </xdr:to>
    <xdr:pic>
      <xdr:nvPicPr>
        <xdr:cNvPr id="42010" name="Picture 26" descr="base-header_r5_c4"/>
        <xdr:cNvPicPr>
          <a:picLocks noChangeAspect="1" noChangeArrowheads="1"/>
        </xdr:cNvPicPr>
      </xdr:nvPicPr>
      <xdr:blipFill>
        <a:blip xmlns:r="http://schemas.openxmlformats.org/officeDocument/2006/relationships" r:embed="rId16" cstate="print"/>
        <a:srcRect/>
        <a:stretch>
          <a:fillRect/>
        </a:stretch>
      </xdr:blipFill>
      <xdr:spPr bwMode="auto">
        <a:xfrm>
          <a:off x="18867120" y="1729740"/>
          <a:ext cx="1661160" cy="60960"/>
        </a:xfrm>
        <a:prstGeom prst="rect">
          <a:avLst/>
        </a:prstGeom>
        <a:noFill/>
        <a:ln w="9525">
          <a:noFill/>
          <a:miter lim="800000"/>
          <a:headEnd/>
          <a:tailEnd/>
        </a:ln>
      </xdr:spPr>
    </xdr:pic>
    <xdr:clientData/>
  </xdr:twoCellAnchor>
  <xdr:twoCellAnchor editAs="oneCell">
    <xdr:from>
      <xdr:col>35</xdr:col>
      <xdr:colOff>0</xdr:colOff>
      <xdr:row>10</xdr:row>
      <xdr:rowOff>53340</xdr:rowOff>
    </xdr:from>
    <xdr:to>
      <xdr:col>35</xdr:col>
      <xdr:colOff>7620</xdr:colOff>
      <xdr:row>10</xdr:row>
      <xdr:rowOff>114300</xdr:rowOff>
    </xdr:to>
    <xdr:pic>
      <xdr:nvPicPr>
        <xdr:cNvPr id="42011" name="Picture 27" descr="shim"/>
        <xdr:cNvPicPr>
          <a:picLocks noChangeAspect="1" noChangeArrowheads="1"/>
        </xdr:cNvPicPr>
      </xdr:nvPicPr>
      <xdr:blipFill>
        <a:blip xmlns:r="http://schemas.openxmlformats.org/officeDocument/2006/relationships" r:embed="rId4"/>
        <a:srcRect/>
        <a:stretch>
          <a:fillRect/>
        </a:stretch>
      </xdr:blipFill>
      <xdr:spPr bwMode="auto">
        <a:xfrm>
          <a:off x="22318980" y="1729740"/>
          <a:ext cx="7620" cy="60960"/>
        </a:xfrm>
        <a:prstGeom prst="rect">
          <a:avLst/>
        </a:prstGeom>
        <a:noFill/>
        <a:ln w="9525">
          <a:noFill/>
          <a:miter lim="800000"/>
          <a:headEnd/>
          <a:tailEnd/>
        </a:ln>
      </xdr:spPr>
    </xdr:pic>
    <xdr:clientData/>
  </xdr:twoCellAnchor>
  <xdr:twoCellAnchor editAs="oneCell">
    <xdr:from>
      <xdr:col>30</xdr:col>
      <xdr:colOff>0</xdr:colOff>
      <xdr:row>8</xdr:row>
      <xdr:rowOff>0</xdr:rowOff>
    </xdr:from>
    <xdr:to>
      <xdr:col>30</xdr:col>
      <xdr:colOff>137160</xdr:colOff>
      <xdr:row>10</xdr:row>
      <xdr:rowOff>53340</xdr:rowOff>
    </xdr:to>
    <xdr:pic>
      <xdr:nvPicPr>
        <xdr:cNvPr id="42012" name="Picture 28" descr="base-header_r6_c4"/>
        <xdr:cNvPicPr>
          <a:picLocks noChangeAspect="1" noChangeArrowheads="1"/>
        </xdr:cNvPicPr>
      </xdr:nvPicPr>
      <xdr:blipFill>
        <a:blip xmlns:r="http://schemas.openxmlformats.org/officeDocument/2006/relationships" r:embed="rId17" cstate="print"/>
        <a:srcRect/>
        <a:stretch>
          <a:fillRect/>
        </a:stretch>
      </xdr:blipFill>
      <xdr:spPr bwMode="auto">
        <a:xfrm>
          <a:off x="18867120" y="1341120"/>
          <a:ext cx="137160" cy="388620"/>
        </a:xfrm>
        <a:prstGeom prst="rect">
          <a:avLst/>
        </a:prstGeom>
        <a:noFill/>
        <a:ln w="9525">
          <a:noFill/>
          <a:miter lim="800000"/>
          <a:headEnd/>
          <a:tailEnd/>
        </a:ln>
      </xdr:spPr>
    </xdr:pic>
    <xdr:clientData/>
  </xdr:twoCellAnchor>
  <xdr:twoCellAnchor editAs="oneCell">
    <xdr:from>
      <xdr:col>32</xdr:col>
      <xdr:colOff>0</xdr:colOff>
      <xdr:row>8</xdr:row>
      <xdr:rowOff>0</xdr:rowOff>
    </xdr:from>
    <xdr:to>
      <xdr:col>33</xdr:col>
      <xdr:colOff>502920</xdr:colOff>
      <xdr:row>9</xdr:row>
      <xdr:rowOff>22860</xdr:rowOff>
    </xdr:to>
    <xdr:pic>
      <xdr:nvPicPr>
        <xdr:cNvPr id="42013" name="Picture 29" descr="informatin in english">
          <a:hlinkClick xmlns:r="http://schemas.openxmlformats.org/officeDocument/2006/relationships" r:id="rId18"/>
        </xdr:cNvPr>
        <xdr:cNvPicPr>
          <a:picLocks noChangeAspect="1" noChangeArrowheads="1"/>
        </xdr:cNvPicPr>
      </xdr:nvPicPr>
      <xdr:blipFill>
        <a:blip xmlns:r="http://schemas.openxmlformats.org/officeDocument/2006/relationships" r:embed="rId19" cstate="print"/>
        <a:srcRect/>
        <a:stretch>
          <a:fillRect/>
        </a:stretch>
      </xdr:blipFill>
      <xdr:spPr bwMode="auto">
        <a:xfrm>
          <a:off x="20086320" y="1341120"/>
          <a:ext cx="1516380" cy="190500"/>
        </a:xfrm>
        <a:prstGeom prst="rect">
          <a:avLst/>
        </a:prstGeom>
        <a:noFill/>
        <a:ln w="9525">
          <a:noFill/>
          <a:miter lim="800000"/>
          <a:headEnd/>
          <a:tailEnd/>
        </a:ln>
      </xdr:spPr>
    </xdr:pic>
    <xdr:clientData/>
  </xdr:twoCellAnchor>
  <xdr:twoCellAnchor editAs="oneCell">
    <xdr:from>
      <xdr:col>33</xdr:col>
      <xdr:colOff>0</xdr:colOff>
      <xdr:row>8</xdr:row>
      <xdr:rowOff>0</xdr:rowOff>
    </xdr:from>
    <xdr:to>
      <xdr:col>33</xdr:col>
      <xdr:colOff>7620</xdr:colOff>
      <xdr:row>10</xdr:row>
      <xdr:rowOff>53340</xdr:rowOff>
    </xdr:to>
    <xdr:pic>
      <xdr:nvPicPr>
        <xdr:cNvPr id="42014" name="Picture 30" descr="base-header_r6_c7"/>
        <xdr:cNvPicPr>
          <a:picLocks noChangeAspect="1" noChangeArrowheads="1"/>
        </xdr:cNvPicPr>
      </xdr:nvPicPr>
      <xdr:blipFill>
        <a:blip xmlns:r="http://schemas.openxmlformats.org/officeDocument/2006/relationships" r:embed="rId20"/>
        <a:srcRect/>
        <a:stretch>
          <a:fillRect/>
        </a:stretch>
      </xdr:blipFill>
      <xdr:spPr bwMode="auto">
        <a:xfrm>
          <a:off x="21099780" y="1341120"/>
          <a:ext cx="7620" cy="388620"/>
        </a:xfrm>
        <a:prstGeom prst="rect">
          <a:avLst/>
        </a:prstGeom>
        <a:noFill/>
        <a:ln w="9525">
          <a:noFill/>
          <a:miter lim="800000"/>
          <a:headEnd/>
          <a:tailEnd/>
        </a:ln>
      </xdr:spPr>
    </xdr:pic>
    <xdr:clientData/>
  </xdr:twoCellAnchor>
  <xdr:twoCellAnchor editAs="oneCell">
    <xdr:from>
      <xdr:col>35</xdr:col>
      <xdr:colOff>0</xdr:colOff>
      <xdr:row>8</xdr:row>
      <xdr:rowOff>0</xdr:rowOff>
    </xdr:from>
    <xdr:to>
      <xdr:col>35</xdr:col>
      <xdr:colOff>7620</xdr:colOff>
      <xdr:row>9</xdr:row>
      <xdr:rowOff>22860</xdr:rowOff>
    </xdr:to>
    <xdr:pic>
      <xdr:nvPicPr>
        <xdr:cNvPr id="42015" name="Picture 31" descr="shim"/>
        <xdr:cNvPicPr>
          <a:picLocks noChangeAspect="1" noChangeArrowheads="1"/>
        </xdr:cNvPicPr>
      </xdr:nvPicPr>
      <xdr:blipFill>
        <a:blip xmlns:r="http://schemas.openxmlformats.org/officeDocument/2006/relationships" r:embed="rId4"/>
        <a:srcRect/>
        <a:stretch>
          <a:fillRect/>
        </a:stretch>
      </xdr:blipFill>
      <xdr:spPr bwMode="auto">
        <a:xfrm>
          <a:off x="22318980" y="1341120"/>
          <a:ext cx="7620" cy="190500"/>
        </a:xfrm>
        <a:prstGeom prst="rect">
          <a:avLst/>
        </a:prstGeom>
        <a:noFill/>
        <a:ln w="9525">
          <a:noFill/>
          <a:miter lim="800000"/>
          <a:headEnd/>
          <a:tailEnd/>
        </a:ln>
      </xdr:spPr>
    </xdr:pic>
    <xdr:clientData/>
  </xdr:twoCellAnchor>
  <xdr:twoCellAnchor editAs="oneCell">
    <xdr:from>
      <xdr:col>32</xdr:col>
      <xdr:colOff>0</xdr:colOff>
      <xdr:row>10</xdr:row>
      <xdr:rowOff>60960</xdr:rowOff>
    </xdr:from>
    <xdr:to>
      <xdr:col>33</xdr:col>
      <xdr:colOff>502920</xdr:colOff>
      <xdr:row>11</xdr:row>
      <xdr:rowOff>91440</xdr:rowOff>
    </xdr:to>
    <xdr:pic>
      <xdr:nvPicPr>
        <xdr:cNvPr id="42016" name="Picture 32" descr="base-header_r7_c5"/>
        <xdr:cNvPicPr>
          <a:picLocks noChangeAspect="1" noChangeArrowheads="1"/>
        </xdr:cNvPicPr>
      </xdr:nvPicPr>
      <xdr:blipFill>
        <a:blip xmlns:r="http://schemas.openxmlformats.org/officeDocument/2006/relationships" r:embed="rId21" cstate="print"/>
        <a:srcRect/>
        <a:stretch>
          <a:fillRect/>
        </a:stretch>
      </xdr:blipFill>
      <xdr:spPr bwMode="auto">
        <a:xfrm>
          <a:off x="20086320" y="1737360"/>
          <a:ext cx="1516380" cy="198120"/>
        </a:xfrm>
        <a:prstGeom prst="rect">
          <a:avLst/>
        </a:prstGeom>
        <a:noFill/>
        <a:ln w="9525">
          <a:noFill/>
          <a:miter lim="800000"/>
          <a:headEnd/>
          <a:tailEnd/>
        </a:ln>
      </xdr:spPr>
    </xdr:pic>
    <xdr:clientData/>
  </xdr:twoCellAnchor>
  <xdr:twoCellAnchor editAs="oneCell">
    <xdr:from>
      <xdr:col>35</xdr:col>
      <xdr:colOff>0</xdr:colOff>
      <xdr:row>10</xdr:row>
      <xdr:rowOff>60960</xdr:rowOff>
    </xdr:from>
    <xdr:to>
      <xdr:col>35</xdr:col>
      <xdr:colOff>7620</xdr:colOff>
      <xdr:row>10</xdr:row>
      <xdr:rowOff>83820</xdr:rowOff>
    </xdr:to>
    <xdr:pic>
      <xdr:nvPicPr>
        <xdr:cNvPr id="42017" name="Picture 33" descr="shim"/>
        <xdr:cNvPicPr>
          <a:picLocks noChangeAspect="1" noChangeArrowheads="1"/>
        </xdr:cNvPicPr>
      </xdr:nvPicPr>
      <xdr:blipFill>
        <a:blip xmlns:r="http://schemas.openxmlformats.org/officeDocument/2006/relationships" r:embed="rId4"/>
        <a:srcRect/>
        <a:stretch>
          <a:fillRect/>
        </a:stretch>
      </xdr:blipFill>
      <xdr:spPr bwMode="auto">
        <a:xfrm>
          <a:off x="22318980" y="1737360"/>
          <a:ext cx="7620" cy="22860"/>
        </a:xfrm>
        <a:prstGeom prst="rect">
          <a:avLst/>
        </a:prstGeom>
        <a:noFill/>
        <a:ln w="9525">
          <a:noFill/>
          <a:miter lim="800000"/>
          <a:headEnd/>
          <a:tailEnd/>
        </a:ln>
      </xdr:spPr>
    </xdr:pic>
    <xdr:clientData/>
  </xdr:twoCellAnchor>
  <xdr:twoCellAnchor editAs="oneCell">
    <xdr:from>
      <xdr:col>28</xdr:col>
      <xdr:colOff>0</xdr:colOff>
      <xdr:row>11</xdr:row>
      <xdr:rowOff>99060</xdr:rowOff>
    </xdr:from>
    <xdr:to>
      <xdr:col>29</xdr:col>
      <xdr:colOff>0</xdr:colOff>
      <xdr:row>12</xdr:row>
      <xdr:rowOff>114300</xdr:rowOff>
    </xdr:to>
    <xdr:pic>
      <xdr:nvPicPr>
        <xdr:cNvPr id="42018" name="Picture 34" descr="base-header_r8_c2"/>
        <xdr:cNvPicPr>
          <a:picLocks noChangeAspect="1" noChangeArrowheads="1"/>
        </xdr:cNvPicPr>
      </xdr:nvPicPr>
      <xdr:blipFill>
        <a:blip xmlns:r="http://schemas.openxmlformats.org/officeDocument/2006/relationships" r:embed="rId22" cstate="print"/>
        <a:srcRect/>
        <a:stretch>
          <a:fillRect/>
        </a:stretch>
      </xdr:blipFill>
      <xdr:spPr bwMode="auto">
        <a:xfrm>
          <a:off x="17068800" y="1943100"/>
          <a:ext cx="609600" cy="182880"/>
        </a:xfrm>
        <a:prstGeom prst="rect">
          <a:avLst/>
        </a:prstGeom>
        <a:noFill/>
        <a:ln w="9525">
          <a:noFill/>
          <a:miter lim="800000"/>
          <a:headEnd/>
          <a:tailEnd/>
        </a:ln>
      </xdr:spPr>
    </xdr:pic>
    <xdr:clientData/>
  </xdr:twoCellAnchor>
  <xdr:twoCellAnchor editAs="oneCell">
    <xdr:from>
      <xdr:col>35</xdr:col>
      <xdr:colOff>0</xdr:colOff>
      <xdr:row>11</xdr:row>
      <xdr:rowOff>99060</xdr:rowOff>
    </xdr:from>
    <xdr:to>
      <xdr:col>35</xdr:col>
      <xdr:colOff>7620</xdr:colOff>
      <xdr:row>12</xdr:row>
      <xdr:rowOff>114300</xdr:rowOff>
    </xdr:to>
    <xdr:pic>
      <xdr:nvPicPr>
        <xdr:cNvPr id="42019" name="Picture 35" descr="shim"/>
        <xdr:cNvPicPr>
          <a:picLocks noChangeAspect="1" noChangeArrowheads="1"/>
        </xdr:cNvPicPr>
      </xdr:nvPicPr>
      <xdr:blipFill>
        <a:blip xmlns:r="http://schemas.openxmlformats.org/officeDocument/2006/relationships" r:embed="rId4"/>
        <a:srcRect/>
        <a:stretch>
          <a:fillRect/>
        </a:stretch>
      </xdr:blipFill>
      <xdr:spPr bwMode="auto">
        <a:xfrm>
          <a:off x="22318980" y="1943100"/>
          <a:ext cx="7620" cy="182880"/>
        </a:xfrm>
        <a:prstGeom prst="rect">
          <a:avLst/>
        </a:prstGeom>
        <a:noFill/>
        <a:ln w="9525">
          <a:noFill/>
          <a:miter lim="800000"/>
          <a:headEnd/>
          <a:tailEnd/>
        </a:ln>
      </xdr:spPr>
    </xdr:pic>
    <xdr:clientData/>
  </xdr:twoCellAnchor>
  <xdr:twoCellAnchor editAs="oneCell">
    <xdr:from>
      <xdr:col>27</xdr:col>
      <xdr:colOff>0</xdr:colOff>
      <xdr:row>11</xdr:row>
      <xdr:rowOff>0</xdr:rowOff>
    </xdr:from>
    <xdr:to>
      <xdr:col>28</xdr:col>
      <xdr:colOff>419100</xdr:colOff>
      <xdr:row>11</xdr:row>
      <xdr:rowOff>152400</xdr:rowOff>
    </xdr:to>
    <xdr:pic>
      <xdr:nvPicPr>
        <xdr:cNvPr id="42020" name="soukai" descr="総会・学術集会">
          <a:hlinkClick xmlns:r="http://schemas.openxmlformats.org/officeDocument/2006/relationships" r:id="rId23"/>
        </xdr:cNvPr>
        <xdr:cNvPicPr>
          <a:picLocks noChangeAspect="1" noChangeArrowheads="1"/>
        </xdr:cNvPicPr>
      </xdr:nvPicPr>
      <xdr:blipFill>
        <a:blip xmlns:r="http://schemas.openxmlformats.org/officeDocument/2006/relationships" r:embed="rId24" cstate="print"/>
        <a:srcRect/>
        <a:stretch>
          <a:fillRect/>
        </a:stretch>
      </xdr:blipFill>
      <xdr:spPr bwMode="auto">
        <a:xfrm>
          <a:off x="16459200" y="1844040"/>
          <a:ext cx="1028700" cy="152400"/>
        </a:xfrm>
        <a:prstGeom prst="rect">
          <a:avLst/>
        </a:prstGeom>
        <a:noFill/>
        <a:ln w="9525">
          <a:noFill/>
          <a:miter lim="800000"/>
          <a:headEnd/>
          <a:tailEnd/>
        </a:ln>
      </xdr:spPr>
    </xdr:pic>
    <xdr:clientData/>
  </xdr:twoCellAnchor>
  <xdr:twoCellAnchor editAs="oneCell">
    <xdr:from>
      <xdr:col>28</xdr:col>
      <xdr:colOff>0</xdr:colOff>
      <xdr:row>11</xdr:row>
      <xdr:rowOff>0</xdr:rowOff>
    </xdr:from>
    <xdr:to>
      <xdr:col>29</xdr:col>
      <xdr:colOff>220980</xdr:colOff>
      <xdr:row>11</xdr:row>
      <xdr:rowOff>152400</xdr:rowOff>
    </xdr:to>
    <xdr:pic>
      <xdr:nvPicPr>
        <xdr:cNvPr id="42021" name="teigen" descr="提言・報告等">
          <a:hlinkClick xmlns:r="http://schemas.openxmlformats.org/officeDocument/2006/relationships" r:id="rId25"/>
        </xdr:cNvPr>
        <xdr:cNvPicPr>
          <a:picLocks noChangeAspect="1" noChangeArrowheads="1"/>
        </xdr:cNvPicPr>
      </xdr:nvPicPr>
      <xdr:blipFill>
        <a:blip xmlns:r="http://schemas.openxmlformats.org/officeDocument/2006/relationships" r:embed="rId26" cstate="print"/>
        <a:srcRect/>
        <a:stretch>
          <a:fillRect/>
        </a:stretch>
      </xdr:blipFill>
      <xdr:spPr bwMode="auto">
        <a:xfrm>
          <a:off x="17068800" y="1844040"/>
          <a:ext cx="830580" cy="152400"/>
        </a:xfrm>
        <a:prstGeom prst="rect">
          <a:avLst/>
        </a:prstGeom>
        <a:noFill/>
        <a:ln w="9525">
          <a:noFill/>
          <a:miter lim="800000"/>
          <a:headEnd/>
          <a:tailEnd/>
        </a:ln>
      </xdr:spPr>
    </xdr:pic>
    <xdr:clientData/>
  </xdr:twoCellAnchor>
  <xdr:twoCellAnchor editAs="oneCell">
    <xdr:from>
      <xdr:col>29</xdr:col>
      <xdr:colOff>0</xdr:colOff>
      <xdr:row>11</xdr:row>
      <xdr:rowOff>0</xdr:rowOff>
    </xdr:from>
    <xdr:to>
      <xdr:col>29</xdr:col>
      <xdr:colOff>556260</xdr:colOff>
      <xdr:row>11</xdr:row>
      <xdr:rowOff>144780</xdr:rowOff>
    </xdr:to>
    <xdr:pic>
      <xdr:nvPicPr>
        <xdr:cNvPr id="42022" name="chihoukai" descr="地方会">
          <a:hlinkClick xmlns:r="http://schemas.openxmlformats.org/officeDocument/2006/relationships" r:id="rId27"/>
        </xdr:cNvPr>
        <xdr:cNvPicPr>
          <a:picLocks noChangeAspect="1" noChangeArrowheads="1"/>
        </xdr:cNvPicPr>
      </xdr:nvPicPr>
      <xdr:blipFill>
        <a:blip xmlns:r="http://schemas.openxmlformats.org/officeDocument/2006/relationships" r:embed="rId28" cstate="print"/>
        <a:srcRect/>
        <a:stretch>
          <a:fillRect/>
        </a:stretch>
      </xdr:blipFill>
      <xdr:spPr bwMode="auto">
        <a:xfrm>
          <a:off x="17678400" y="1844040"/>
          <a:ext cx="556260" cy="144780"/>
        </a:xfrm>
        <a:prstGeom prst="rect">
          <a:avLst/>
        </a:prstGeom>
        <a:noFill/>
        <a:ln w="9525">
          <a:noFill/>
          <a:miter lim="800000"/>
          <a:headEnd/>
          <a:tailEnd/>
        </a:ln>
      </xdr:spPr>
    </xdr:pic>
    <xdr:clientData/>
  </xdr:twoCellAnchor>
  <xdr:twoCellAnchor editAs="oneCell">
    <xdr:from>
      <xdr:col>30</xdr:col>
      <xdr:colOff>0</xdr:colOff>
      <xdr:row>11</xdr:row>
      <xdr:rowOff>0</xdr:rowOff>
    </xdr:from>
    <xdr:to>
      <xdr:col>30</xdr:col>
      <xdr:colOff>556260</xdr:colOff>
      <xdr:row>11</xdr:row>
      <xdr:rowOff>152400</xdr:rowOff>
    </xdr:to>
    <xdr:pic>
      <xdr:nvPicPr>
        <xdr:cNvPr id="42023" name="magazine" descr="学会誌">
          <a:hlinkClick xmlns:r="http://schemas.openxmlformats.org/officeDocument/2006/relationships" r:id="rId29"/>
        </xdr:cNvPr>
        <xdr:cNvPicPr>
          <a:picLocks noChangeAspect="1" noChangeArrowheads="1"/>
        </xdr:cNvPicPr>
      </xdr:nvPicPr>
      <xdr:blipFill>
        <a:blip xmlns:r="http://schemas.openxmlformats.org/officeDocument/2006/relationships" r:embed="rId30" cstate="print"/>
        <a:srcRect/>
        <a:stretch>
          <a:fillRect/>
        </a:stretch>
      </xdr:blipFill>
      <xdr:spPr bwMode="auto">
        <a:xfrm>
          <a:off x="18867120" y="1844040"/>
          <a:ext cx="556260" cy="152400"/>
        </a:xfrm>
        <a:prstGeom prst="rect">
          <a:avLst/>
        </a:prstGeom>
        <a:noFill/>
        <a:ln w="9525">
          <a:noFill/>
          <a:miter lim="800000"/>
          <a:headEnd/>
          <a:tailEnd/>
        </a:ln>
      </xdr:spPr>
    </xdr:pic>
    <xdr:clientData/>
  </xdr:twoCellAnchor>
  <xdr:twoCellAnchor editAs="oneCell">
    <xdr:from>
      <xdr:col>32</xdr:col>
      <xdr:colOff>0</xdr:colOff>
      <xdr:row>11</xdr:row>
      <xdr:rowOff>0</xdr:rowOff>
    </xdr:from>
    <xdr:to>
      <xdr:col>32</xdr:col>
      <xdr:colOff>411480</xdr:colOff>
      <xdr:row>11</xdr:row>
      <xdr:rowOff>152400</xdr:rowOff>
    </xdr:to>
    <xdr:pic>
      <xdr:nvPicPr>
        <xdr:cNvPr id="42024" name="teikan" descr="定款">
          <a:hlinkClick xmlns:r="http://schemas.openxmlformats.org/officeDocument/2006/relationships" r:id="rId31"/>
        </xdr:cNvPr>
        <xdr:cNvPicPr>
          <a:picLocks noChangeAspect="1" noChangeArrowheads="1"/>
        </xdr:cNvPicPr>
      </xdr:nvPicPr>
      <xdr:blipFill>
        <a:blip xmlns:r="http://schemas.openxmlformats.org/officeDocument/2006/relationships" r:embed="rId32" cstate="print"/>
        <a:srcRect/>
        <a:stretch>
          <a:fillRect/>
        </a:stretch>
      </xdr:blipFill>
      <xdr:spPr bwMode="auto">
        <a:xfrm>
          <a:off x="20086320" y="1844040"/>
          <a:ext cx="411480" cy="152400"/>
        </a:xfrm>
        <a:prstGeom prst="rect">
          <a:avLst/>
        </a:prstGeom>
        <a:noFill/>
        <a:ln w="9525">
          <a:noFill/>
          <a:miter lim="800000"/>
          <a:headEnd/>
          <a:tailEnd/>
        </a:ln>
      </xdr:spPr>
    </xdr:pic>
    <xdr:clientData/>
  </xdr:twoCellAnchor>
  <xdr:twoCellAnchor editAs="oneCell">
    <xdr:from>
      <xdr:col>32</xdr:col>
      <xdr:colOff>0</xdr:colOff>
      <xdr:row>11</xdr:row>
      <xdr:rowOff>0</xdr:rowOff>
    </xdr:from>
    <xdr:to>
      <xdr:col>33</xdr:col>
      <xdr:colOff>15240</xdr:colOff>
      <xdr:row>11</xdr:row>
      <xdr:rowOff>152400</xdr:rowOff>
    </xdr:to>
    <xdr:pic>
      <xdr:nvPicPr>
        <xdr:cNvPr id="42025" name="shisetsu" descr="名簿＆施設一覧">
          <a:hlinkClick xmlns:r="http://schemas.openxmlformats.org/officeDocument/2006/relationships" r:id="rId33"/>
        </xdr:cNvPr>
        <xdr:cNvPicPr>
          <a:picLocks noChangeAspect="1" noChangeArrowheads="1"/>
        </xdr:cNvPicPr>
      </xdr:nvPicPr>
      <xdr:blipFill>
        <a:blip xmlns:r="http://schemas.openxmlformats.org/officeDocument/2006/relationships" r:embed="rId34" cstate="print"/>
        <a:srcRect/>
        <a:stretch>
          <a:fillRect/>
        </a:stretch>
      </xdr:blipFill>
      <xdr:spPr bwMode="auto">
        <a:xfrm>
          <a:off x="20086320" y="1844040"/>
          <a:ext cx="1028700" cy="152400"/>
        </a:xfrm>
        <a:prstGeom prst="rect">
          <a:avLst/>
        </a:prstGeom>
        <a:noFill/>
        <a:ln w="9525">
          <a:noFill/>
          <a:miter lim="800000"/>
          <a:headEnd/>
          <a:tailEnd/>
        </a:ln>
      </xdr:spPr>
    </xdr:pic>
    <xdr:clientData/>
  </xdr:twoCellAnchor>
  <xdr:twoCellAnchor editAs="oneCell">
    <xdr:from>
      <xdr:col>27</xdr:col>
      <xdr:colOff>0</xdr:colOff>
      <xdr:row>12</xdr:row>
      <xdr:rowOff>0</xdr:rowOff>
    </xdr:from>
    <xdr:to>
      <xdr:col>28</xdr:col>
      <xdr:colOff>198120</xdr:colOff>
      <xdr:row>12</xdr:row>
      <xdr:rowOff>152400</xdr:rowOff>
    </xdr:to>
    <xdr:pic>
      <xdr:nvPicPr>
        <xdr:cNvPr id="42026" name="senmonni" descr="専門医制度">
          <a:hlinkClick xmlns:r="http://schemas.openxmlformats.org/officeDocument/2006/relationships" r:id="rId35"/>
        </xdr:cNvPr>
        <xdr:cNvPicPr>
          <a:picLocks noChangeAspect="1" noChangeArrowheads="1"/>
        </xdr:cNvPicPr>
      </xdr:nvPicPr>
      <xdr:blipFill>
        <a:blip xmlns:r="http://schemas.openxmlformats.org/officeDocument/2006/relationships" r:embed="rId36" cstate="print"/>
        <a:srcRect/>
        <a:stretch>
          <a:fillRect/>
        </a:stretch>
      </xdr:blipFill>
      <xdr:spPr bwMode="auto">
        <a:xfrm>
          <a:off x="16459200" y="2011680"/>
          <a:ext cx="807720" cy="152400"/>
        </a:xfrm>
        <a:prstGeom prst="rect">
          <a:avLst/>
        </a:prstGeom>
        <a:noFill/>
        <a:ln w="9525">
          <a:noFill/>
          <a:miter lim="800000"/>
          <a:headEnd/>
          <a:tailEnd/>
        </a:ln>
      </xdr:spPr>
    </xdr:pic>
    <xdr:clientData/>
  </xdr:twoCellAnchor>
  <xdr:twoCellAnchor editAs="oneCell">
    <xdr:from>
      <xdr:col>28</xdr:col>
      <xdr:colOff>0</xdr:colOff>
      <xdr:row>12</xdr:row>
      <xdr:rowOff>0</xdr:rowOff>
    </xdr:from>
    <xdr:to>
      <xdr:col>29</xdr:col>
      <xdr:colOff>220980</xdr:colOff>
      <xdr:row>12</xdr:row>
      <xdr:rowOff>152400</xdr:rowOff>
    </xdr:to>
    <xdr:pic>
      <xdr:nvPicPr>
        <xdr:cNvPr id="42027" name="shidoui" descr="指導医制度">
          <a:hlinkClick xmlns:r="http://schemas.openxmlformats.org/officeDocument/2006/relationships" r:id="rId37"/>
        </xdr:cNvPr>
        <xdr:cNvPicPr>
          <a:picLocks noChangeAspect="1" noChangeArrowheads="1"/>
        </xdr:cNvPicPr>
      </xdr:nvPicPr>
      <xdr:blipFill>
        <a:blip xmlns:r="http://schemas.openxmlformats.org/officeDocument/2006/relationships" r:embed="rId38" cstate="print"/>
        <a:srcRect/>
        <a:stretch>
          <a:fillRect/>
        </a:stretch>
      </xdr:blipFill>
      <xdr:spPr bwMode="auto">
        <a:xfrm>
          <a:off x="17068800" y="2011680"/>
          <a:ext cx="830580" cy="152400"/>
        </a:xfrm>
        <a:prstGeom prst="rect">
          <a:avLst/>
        </a:prstGeom>
        <a:noFill/>
        <a:ln w="9525">
          <a:noFill/>
          <a:miter lim="800000"/>
          <a:headEnd/>
          <a:tailEnd/>
        </a:ln>
      </xdr:spPr>
    </xdr:pic>
    <xdr:clientData/>
  </xdr:twoCellAnchor>
  <xdr:twoCellAnchor editAs="oneCell">
    <xdr:from>
      <xdr:col>29</xdr:col>
      <xdr:colOff>0</xdr:colOff>
      <xdr:row>12</xdr:row>
      <xdr:rowOff>0</xdr:rowOff>
    </xdr:from>
    <xdr:to>
      <xdr:col>29</xdr:col>
      <xdr:colOff>556260</xdr:colOff>
      <xdr:row>12</xdr:row>
      <xdr:rowOff>152400</xdr:rowOff>
    </xdr:to>
    <xdr:pic>
      <xdr:nvPicPr>
        <xdr:cNvPr id="42028" name="yougo" descr="用語集">
          <a:hlinkClick xmlns:r="http://schemas.openxmlformats.org/officeDocument/2006/relationships" r:id="rId39"/>
        </xdr:cNvPr>
        <xdr:cNvPicPr>
          <a:picLocks noChangeAspect="1" noChangeArrowheads="1"/>
        </xdr:cNvPicPr>
      </xdr:nvPicPr>
      <xdr:blipFill>
        <a:blip xmlns:r="http://schemas.openxmlformats.org/officeDocument/2006/relationships" r:embed="rId40" cstate="print"/>
        <a:srcRect/>
        <a:stretch>
          <a:fillRect/>
        </a:stretch>
      </xdr:blipFill>
      <xdr:spPr bwMode="auto">
        <a:xfrm>
          <a:off x="17678400" y="2011680"/>
          <a:ext cx="556260" cy="152400"/>
        </a:xfrm>
        <a:prstGeom prst="rect">
          <a:avLst/>
        </a:prstGeom>
        <a:noFill/>
        <a:ln w="9525">
          <a:noFill/>
          <a:miter lim="800000"/>
          <a:headEnd/>
          <a:tailEnd/>
        </a:ln>
      </xdr:spPr>
    </xdr:pic>
    <xdr:clientData/>
  </xdr:twoCellAnchor>
  <xdr:twoCellAnchor editAs="oneCell">
    <xdr:from>
      <xdr:col>30</xdr:col>
      <xdr:colOff>0</xdr:colOff>
      <xdr:row>12</xdr:row>
      <xdr:rowOff>0</xdr:rowOff>
    </xdr:from>
    <xdr:to>
      <xdr:col>31</xdr:col>
      <xdr:colOff>60960</xdr:colOff>
      <xdr:row>12</xdr:row>
      <xdr:rowOff>152400</xdr:rowOff>
    </xdr:to>
    <xdr:pic>
      <xdr:nvPicPr>
        <xdr:cNvPr id="42029" name="nyuukai" descr="入会案内">
          <a:hlinkClick xmlns:r="http://schemas.openxmlformats.org/officeDocument/2006/relationships" r:id="rId41"/>
        </xdr:cNvPr>
        <xdr:cNvPicPr>
          <a:picLocks noChangeAspect="1" noChangeArrowheads="1"/>
        </xdr:cNvPicPr>
      </xdr:nvPicPr>
      <xdr:blipFill>
        <a:blip xmlns:r="http://schemas.openxmlformats.org/officeDocument/2006/relationships" r:embed="rId42" cstate="print"/>
        <a:srcRect/>
        <a:stretch>
          <a:fillRect/>
        </a:stretch>
      </xdr:blipFill>
      <xdr:spPr bwMode="auto">
        <a:xfrm>
          <a:off x="18867120" y="2011680"/>
          <a:ext cx="670560" cy="152400"/>
        </a:xfrm>
        <a:prstGeom prst="rect">
          <a:avLst/>
        </a:prstGeom>
        <a:noFill/>
        <a:ln w="9525">
          <a:noFill/>
          <a:miter lim="800000"/>
          <a:headEnd/>
          <a:tailEnd/>
        </a:ln>
      </xdr:spPr>
    </xdr:pic>
    <xdr:clientData/>
  </xdr:twoCellAnchor>
  <xdr:twoCellAnchor editAs="oneCell">
    <xdr:from>
      <xdr:col>32</xdr:col>
      <xdr:colOff>0</xdr:colOff>
      <xdr:row>12</xdr:row>
      <xdr:rowOff>0</xdr:rowOff>
    </xdr:from>
    <xdr:to>
      <xdr:col>33</xdr:col>
      <xdr:colOff>60960</xdr:colOff>
      <xdr:row>12</xdr:row>
      <xdr:rowOff>152400</xdr:rowOff>
    </xdr:to>
    <xdr:pic>
      <xdr:nvPicPr>
        <xdr:cNvPr id="42030" name="kaiinjimu" descr="会員事務手続き">
          <a:hlinkClick xmlns:r="http://schemas.openxmlformats.org/officeDocument/2006/relationships" r:id="rId43"/>
        </xdr:cNvPr>
        <xdr:cNvPicPr>
          <a:picLocks noChangeAspect="1" noChangeArrowheads="1"/>
        </xdr:cNvPicPr>
      </xdr:nvPicPr>
      <xdr:blipFill>
        <a:blip xmlns:r="http://schemas.openxmlformats.org/officeDocument/2006/relationships" r:embed="rId44" cstate="print"/>
        <a:srcRect/>
        <a:stretch>
          <a:fillRect/>
        </a:stretch>
      </xdr:blipFill>
      <xdr:spPr bwMode="auto">
        <a:xfrm>
          <a:off x="20086320" y="2011680"/>
          <a:ext cx="1074420" cy="152400"/>
        </a:xfrm>
        <a:prstGeom prst="rect">
          <a:avLst/>
        </a:prstGeom>
        <a:noFill/>
        <a:ln w="9525">
          <a:noFill/>
          <a:miter lim="800000"/>
          <a:headEnd/>
          <a:tailEnd/>
        </a:ln>
      </xdr:spPr>
    </xdr:pic>
    <xdr:clientData/>
  </xdr:twoCellAnchor>
  <xdr:twoCellAnchor editAs="oneCell">
    <xdr:from>
      <xdr:col>32</xdr:col>
      <xdr:colOff>0</xdr:colOff>
      <xdr:row>12</xdr:row>
      <xdr:rowOff>0</xdr:rowOff>
    </xdr:from>
    <xdr:to>
      <xdr:col>32</xdr:col>
      <xdr:colOff>487680</xdr:colOff>
      <xdr:row>12</xdr:row>
      <xdr:rowOff>152400</xdr:rowOff>
    </xdr:to>
    <xdr:pic>
      <xdr:nvPicPr>
        <xdr:cNvPr id="42031" name="link" descr="リンク">
          <a:hlinkClick xmlns:r="http://schemas.openxmlformats.org/officeDocument/2006/relationships" r:id="rId45"/>
        </xdr:cNvPr>
        <xdr:cNvPicPr>
          <a:picLocks noChangeAspect="1" noChangeArrowheads="1"/>
        </xdr:cNvPicPr>
      </xdr:nvPicPr>
      <xdr:blipFill>
        <a:blip xmlns:r="http://schemas.openxmlformats.org/officeDocument/2006/relationships" r:embed="rId46" cstate="print"/>
        <a:srcRect/>
        <a:stretch>
          <a:fillRect/>
        </a:stretch>
      </xdr:blipFill>
      <xdr:spPr bwMode="auto">
        <a:xfrm>
          <a:off x="20086320" y="2011680"/>
          <a:ext cx="487680" cy="152400"/>
        </a:xfrm>
        <a:prstGeom prst="rect">
          <a:avLst/>
        </a:prstGeom>
        <a:noFill/>
        <a:ln w="9525">
          <a:noFill/>
          <a:miter lim="800000"/>
          <a:headEnd/>
          <a:tailEnd/>
        </a:ln>
      </xdr:spPr>
    </xdr:pic>
    <xdr:clientData/>
  </xdr:twoCellAnchor>
  <xdr:twoCellAnchor editAs="oneCell">
    <xdr:from>
      <xdr:col>33</xdr:col>
      <xdr:colOff>0</xdr:colOff>
      <xdr:row>12</xdr:row>
      <xdr:rowOff>0</xdr:rowOff>
    </xdr:from>
    <xdr:to>
      <xdr:col>34</xdr:col>
      <xdr:colOff>457200</xdr:colOff>
      <xdr:row>12</xdr:row>
      <xdr:rowOff>152400</xdr:rowOff>
    </xdr:to>
    <xdr:pic>
      <xdr:nvPicPr>
        <xdr:cNvPr id="42032" name="member" descr="会員専用ページ">
          <a:hlinkClick xmlns:r="http://schemas.openxmlformats.org/officeDocument/2006/relationships" r:id="rId47" tgtFrame="_blank"/>
        </xdr:cNvPr>
        <xdr:cNvPicPr>
          <a:picLocks noChangeAspect="1" noChangeArrowheads="1"/>
        </xdr:cNvPicPr>
      </xdr:nvPicPr>
      <xdr:blipFill>
        <a:blip xmlns:r="http://schemas.openxmlformats.org/officeDocument/2006/relationships" r:embed="rId48" cstate="print"/>
        <a:srcRect/>
        <a:stretch>
          <a:fillRect/>
        </a:stretch>
      </xdr:blipFill>
      <xdr:spPr bwMode="auto">
        <a:xfrm>
          <a:off x="21099780" y="2011680"/>
          <a:ext cx="1066800" cy="152400"/>
        </a:xfrm>
        <a:prstGeom prst="rect">
          <a:avLst/>
        </a:prstGeom>
        <a:noFill/>
        <a:ln w="9525">
          <a:noFill/>
          <a:miter lim="800000"/>
          <a:headEnd/>
          <a:tailEnd/>
        </a:ln>
      </xdr:spPr>
    </xdr:pic>
    <xdr:clientData/>
  </xdr:twoCellAnchor>
  <xdr:twoCellAnchor editAs="oneCell">
    <xdr:from>
      <xdr:col>27</xdr:col>
      <xdr:colOff>0</xdr:colOff>
      <xdr:row>288</xdr:row>
      <xdr:rowOff>0</xdr:rowOff>
    </xdr:from>
    <xdr:to>
      <xdr:col>28</xdr:col>
      <xdr:colOff>487680</xdr:colOff>
      <xdr:row>288</xdr:row>
      <xdr:rowOff>152400</xdr:rowOff>
    </xdr:to>
    <xdr:pic>
      <xdr:nvPicPr>
        <xdr:cNvPr id="42033" name="Picture 49" descr="ひとつ前の画面へ">
          <a:hlinkClick xmlns:r="http://schemas.openxmlformats.org/officeDocument/2006/relationships" r:id="rId33"/>
        </xdr:cNvPr>
        <xdr:cNvPicPr>
          <a:picLocks noChangeAspect="1" noChangeArrowheads="1"/>
        </xdr:cNvPicPr>
      </xdr:nvPicPr>
      <xdr:blipFill>
        <a:blip xmlns:r="http://schemas.openxmlformats.org/officeDocument/2006/relationships" r:embed="rId49" cstate="print"/>
        <a:srcRect/>
        <a:stretch>
          <a:fillRect/>
        </a:stretch>
      </xdr:blipFill>
      <xdr:spPr bwMode="auto">
        <a:xfrm>
          <a:off x="16459200" y="57759600"/>
          <a:ext cx="1097280" cy="152400"/>
        </a:xfrm>
        <a:prstGeom prst="rect">
          <a:avLst/>
        </a:prstGeom>
        <a:noFill/>
        <a:ln w="9525">
          <a:noFill/>
          <a:miter lim="800000"/>
          <a:headEnd/>
          <a:tailEnd/>
        </a:ln>
      </xdr:spPr>
    </xdr:pic>
    <xdr:clientData/>
  </xdr:twoCellAnchor>
  <xdr:twoCellAnchor editAs="oneCell">
    <xdr:from>
      <xdr:col>27</xdr:col>
      <xdr:colOff>0</xdr:colOff>
      <xdr:row>289</xdr:row>
      <xdr:rowOff>0</xdr:rowOff>
    </xdr:from>
    <xdr:to>
      <xdr:col>28</xdr:col>
      <xdr:colOff>601980</xdr:colOff>
      <xdr:row>289</xdr:row>
      <xdr:rowOff>152400</xdr:rowOff>
    </xdr:to>
    <xdr:pic>
      <xdr:nvPicPr>
        <xdr:cNvPr id="42034" name="Picture 50" descr="このページの上へ">
          <a:hlinkClick xmlns:r="http://schemas.openxmlformats.org/officeDocument/2006/relationships" r:id="rId50"/>
        </xdr:cNvPr>
        <xdr:cNvPicPr>
          <a:picLocks noChangeAspect="1" noChangeArrowheads="1"/>
        </xdr:cNvPicPr>
      </xdr:nvPicPr>
      <xdr:blipFill>
        <a:blip xmlns:r="http://schemas.openxmlformats.org/officeDocument/2006/relationships" r:embed="rId51" cstate="print"/>
        <a:srcRect/>
        <a:stretch>
          <a:fillRect/>
        </a:stretch>
      </xdr:blipFill>
      <xdr:spPr bwMode="auto">
        <a:xfrm>
          <a:off x="16459200" y="57927240"/>
          <a:ext cx="1211580" cy="152400"/>
        </a:xfrm>
        <a:prstGeom prst="rect">
          <a:avLst/>
        </a:prstGeom>
        <a:noFill/>
        <a:ln w="9525">
          <a:noFill/>
          <a:miter lim="800000"/>
          <a:headEnd/>
          <a:tailEnd/>
        </a:ln>
      </xdr:spPr>
    </xdr:pic>
    <xdr:clientData/>
  </xdr:twoCellAnchor>
  <xdr:twoCellAnchor editAs="oneCell">
    <xdr:from>
      <xdr:col>1</xdr:col>
      <xdr:colOff>0</xdr:colOff>
      <xdr:row>95</xdr:row>
      <xdr:rowOff>182880</xdr:rowOff>
    </xdr:from>
    <xdr:to>
      <xdr:col>13</xdr:col>
      <xdr:colOff>670560</xdr:colOff>
      <xdr:row>136</xdr:row>
      <xdr:rowOff>129540</xdr:rowOff>
    </xdr:to>
    <xdr:pic>
      <xdr:nvPicPr>
        <xdr:cNvPr id="42035" name="図 52"/>
        <xdr:cNvPicPr>
          <a:picLocks noChangeAspect="1" noChangeArrowheads="1"/>
        </xdr:cNvPicPr>
      </xdr:nvPicPr>
      <xdr:blipFill>
        <a:blip xmlns:r="http://schemas.openxmlformats.org/officeDocument/2006/relationships" r:embed="rId52" cstate="print"/>
        <a:srcRect/>
        <a:stretch>
          <a:fillRect/>
        </a:stretch>
      </xdr:blipFill>
      <xdr:spPr bwMode="auto">
        <a:xfrm>
          <a:off x="609600" y="19065240"/>
          <a:ext cx="7924800" cy="802386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201</xdr:row>
      <xdr:rowOff>45720</xdr:rowOff>
    </xdr:from>
    <xdr:to>
      <xdr:col>0</xdr:col>
      <xdr:colOff>0</xdr:colOff>
      <xdr:row>220</xdr:row>
      <xdr:rowOff>91440</xdr:rowOff>
    </xdr:to>
    <xdr:graphicFrame macro="">
      <xdr:nvGraphicFramePr>
        <xdr:cNvPr id="204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131</xdr:row>
      <xdr:rowOff>22860</xdr:rowOff>
    </xdr:from>
    <xdr:to>
      <xdr:col>0</xdr:col>
      <xdr:colOff>0</xdr:colOff>
      <xdr:row>164</xdr:row>
      <xdr:rowOff>114300</xdr:rowOff>
    </xdr:to>
    <xdr:graphicFrame macro="">
      <xdr:nvGraphicFramePr>
        <xdr:cNvPr id="205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7620</xdr:colOff>
      <xdr:row>6</xdr:row>
      <xdr:rowOff>144780</xdr:rowOff>
    </xdr:from>
    <xdr:to>
      <xdr:col>11</xdr:col>
      <xdr:colOff>91440</xdr:colOff>
      <xdr:row>38</xdr:row>
      <xdr:rowOff>45720</xdr:rowOff>
    </xdr:to>
    <xdr:pic>
      <xdr:nvPicPr>
        <xdr:cNvPr id="2051" name="Picture 10"/>
        <xdr:cNvPicPr>
          <a:picLocks noChangeAspect="1" noChangeArrowheads="1"/>
        </xdr:cNvPicPr>
      </xdr:nvPicPr>
      <xdr:blipFill>
        <a:blip xmlns:r="http://schemas.openxmlformats.org/officeDocument/2006/relationships" r:embed="rId3" cstate="print"/>
        <a:srcRect/>
        <a:stretch>
          <a:fillRect/>
        </a:stretch>
      </xdr:blipFill>
      <xdr:spPr bwMode="auto">
        <a:xfrm>
          <a:off x="617220" y="1150620"/>
          <a:ext cx="6179820" cy="5265420"/>
        </a:xfrm>
        <a:prstGeom prst="rect">
          <a:avLst/>
        </a:prstGeom>
        <a:noFill/>
        <a:ln w="9525">
          <a:noFill/>
          <a:miter lim="800000"/>
          <a:headEnd/>
          <a:tailEnd/>
        </a:ln>
      </xdr:spPr>
    </xdr:pic>
    <xdr:clientData/>
  </xdr:twoCellAnchor>
  <xdr:twoCellAnchor editAs="oneCell">
    <xdr:from>
      <xdr:col>1</xdr:col>
      <xdr:colOff>121920</xdr:colOff>
      <xdr:row>44</xdr:row>
      <xdr:rowOff>53340</xdr:rowOff>
    </xdr:from>
    <xdr:to>
      <xdr:col>9</xdr:col>
      <xdr:colOff>358140</xdr:colOff>
      <xdr:row>76</xdr:row>
      <xdr:rowOff>68580</xdr:rowOff>
    </xdr:to>
    <xdr:pic>
      <xdr:nvPicPr>
        <xdr:cNvPr id="2052"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731520" y="7429500"/>
          <a:ext cx="5113020" cy="5379720"/>
        </a:xfrm>
        <a:prstGeom prst="rect">
          <a:avLst/>
        </a:prstGeom>
        <a:noFill/>
        <a:ln w="9525">
          <a:noFill/>
          <a:miter lim="800000"/>
          <a:headEnd/>
          <a:tailEnd/>
        </a:ln>
      </xdr:spPr>
    </xdr:pic>
    <xdr:clientData/>
  </xdr:twoCellAnchor>
  <xdr:twoCellAnchor editAs="oneCell">
    <xdr:from>
      <xdr:col>12</xdr:col>
      <xdr:colOff>160020</xdr:colOff>
      <xdr:row>5</xdr:row>
      <xdr:rowOff>60960</xdr:rowOff>
    </xdr:from>
    <xdr:to>
      <xdr:col>20</xdr:col>
      <xdr:colOff>381000</xdr:colOff>
      <xdr:row>38</xdr:row>
      <xdr:rowOff>38100</xdr:rowOff>
    </xdr:to>
    <xdr:pic>
      <xdr:nvPicPr>
        <xdr:cNvPr id="2053" name="Picture 18"/>
        <xdr:cNvPicPr>
          <a:picLocks noChangeAspect="1" noChangeArrowheads="1"/>
        </xdr:cNvPicPr>
      </xdr:nvPicPr>
      <xdr:blipFill>
        <a:blip xmlns:r="http://schemas.openxmlformats.org/officeDocument/2006/relationships" r:embed="rId5" cstate="print"/>
        <a:srcRect/>
        <a:stretch>
          <a:fillRect/>
        </a:stretch>
      </xdr:blipFill>
      <xdr:spPr bwMode="auto">
        <a:xfrm>
          <a:off x="7475220" y="899160"/>
          <a:ext cx="5097780" cy="550926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24</xdr:col>
      <xdr:colOff>99060</xdr:colOff>
      <xdr:row>75</xdr:row>
      <xdr:rowOff>38100</xdr:rowOff>
    </xdr:from>
    <xdr:to>
      <xdr:col>35</xdr:col>
      <xdr:colOff>205740</xdr:colOff>
      <xdr:row>129</xdr:row>
      <xdr:rowOff>0</xdr:rowOff>
    </xdr:to>
    <xdr:graphicFrame macro="">
      <xdr:nvGraphicFramePr>
        <xdr:cNvPr id="5121"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167640</xdr:colOff>
      <xdr:row>35</xdr:row>
      <xdr:rowOff>0</xdr:rowOff>
    </xdr:from>
    <xdr:to>
      <xdr:col>25</xdr:col>
      <xdr:colOff>175260</xdr:colOff>
      <xdr:row>53</xdr:row>
      <xdr:rowOff>7620</xdr:rowOff>
    </xdr:to>
    <xdr:pic>
      <xdr:nvPicPr>
        <xdr:cNvPr id="5122"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8846820" y="5981700"/>
          <a:ext cx="4884420" cy="3025140"/>
        </a:xfrm>
        <a:prstGeom prst="rect">
          <a:avLst/>
        </a:prstGeom>
        <a:noFill/>
        <a:ln w="9525">
          <a:noFill/>
          <a:miter lim="800000"/>
          <a:headEnd/>
          <a:tailEnd/>
        </a:ln>
      </xdr:spPr>
    </xdr:pic>
    <xdr:clientData/>
  </xdr:twoCellAnchor>
  <xdr:twoCellAnchor>
    <xdr:from>
      <xdr:col>37</xdr:col>
      <xdr:colOff>0</xdr:colOff>
      <xdr:row>75</xdr:row>
      <xdr:rowOff>0</xdr:rowOff>
    </xdr:from>
    <xdr:to>
      <xdr:col>45</xdr:col>
      <xdr:colOff>396240</xdr:colOff>
      <xdr:row>113</xdr:row>
      <xdr:rowOff>99060</xdr:rowOff>
    </xdr:to>
    <xdr:graphicFrame macro="">
      <xdr:nvGraphicFramePr>
        <xdr:cNvPr id="512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198120</xdr:colOff>
      <xdr:row>199</xdr:row>
      <xdr:rowOff>45720</xdr:rowOff>
    </xdr:from>
    <xdr:to>
      <xdr:col>23</xdr:col>
      <xdr:colOff>0</xdr:colOff>
      <xdr:row>218</xdr:row>
      <xdr:rowOff>91440</xdr:rowOff>
    </xdr:to>
    <xdr:graphicFrame macro="">
      <xdr:nvGraphicFramePr>
        <xdr:cNvPr id="512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114300</xdr:colOff>
      <xdr:row>129</xdr:row>
      <xdr:rowOff>22860</xdr:rowOff>
    </xdr:from>
    <xdr:to>
      <xdr:col>14</xdr:col>
      <xdr:colOff>464820</xdr:colOff>
      <xdr:row>162</xdr:row>
      <xdr:rowOff>114300</xdr:rowOff>
    </xdr:to>
    <xdr:graphicFrame macro="">
      <xdr:nvGraphicFramePr>
        <xdr:cNvPr id="512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15</xdr:col>
      <xdr:colOff>716280</xdr:colOff>
      <xdr:row>129</xdr:row>
      <xdr:rowOff>114300</xdr:rowOff>
    </xdr:from>
    <xdr:to>
      <xdr:col>27</xdr:col>
      <xdr:colOff>601980</xdr:colOff>
      <xdr:row>155</xdr:row>
      <xdr:rowOff>121920</xdr:rowOff>
    </xdr:to>
    <xdr:pic>
      <xdr:nvPicPr>
        <xdr:cNvPr id="5126" name="Picture 8"/>
        <xdr:cNvPicPr>
          <a:picLocks noChangeAspect="1" noChangeArrowheads="1"/>
        </xdr:cNvPicPr>
      </xdr:nvPicPr>
      <xdr:blipFill>
        <a:blip xmlns:r="http://schemas.openxmlformats.org/officeDocument/2006/relationships" r:embed="rId6" cstate="print"/>
        <a:srcRect/>
        <a:stretch>
          <a:fillRect/>
        </a:stretch>
      </xdr:blipFill>
      <xdr:spPr bwMode="auto">
        <a:xfrm>
          <a:off x="8351520" y="21854160"/>
          <a:ext cx="7025640" cy="4366260"/>
        </a:xfrm>
        <a:prstGeom prst="rect">
          <a:avLst/>
        </a:prstGeom>
        <a:noFill/>
        <a:ln w="9525">
          <a:noFill/>
          <a:miter lim="800000"/>
          <a:headEnd/>
          <a:tailEnd/>
        </a:ln>
      </xdr:spPr>
    </xdr:pic>
    <xdr:clientData/>
  </xdr:twoCellAnchor>
  <xdr:twoCellAnchor editAs="oneCell">
    <xdr:from>
      <xdr:col>15</xdr:col>
      <xdr:colOff>754380</xdr:colOff>
      <xdr:row>161</xdr:row>
      <xdr:rowOff>76200</xdr:rowOff>
    </xdr:from>
    <xdr:to>
      <xdr:col>28</xdr:col>
      <xdr:colOff>45720</xdr:colOff>
      <xdr:row>189</xdr:row>
      <xdr:rowOff>53340</xdr:rowOff>
    </xdr:to>
    <xdr:pic>
      <xdr:nvPicPr>
        <xdr:cNvPr id="5127" name="Picture 9"/>
        <xdr:cNvPicPr>
          <a:picLocks noChangeAspect="1" noChangeArrowheads="1"/>
        </xdr:cNvPicPr>
      </xdr:nvPicPr>
      <xdr:blipFill>
        <a:blip xmlns:r="http://schemas.openxmlformats.org/officeDocument/2006/relationships" r:embed="rId7" cstate="print"/>
        <a:srcRect/>
        <a:stretch>
          <a:fillRect/>
        </a:stretch>
      </xdr:blipFill>
      <xdr:spPr bwMode="auto">
        <a:xfrm>
          <a:off x="8351520" y="27180540"/>
          <a:ext cx="7078980" cy="467106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929640</xdr:colOff>
      <xdr:row>15</xdr:row>
      <xdr:rowOff>68580</xdr:rowOff>
    </xdr:from>
    <xdr:to>
      <xdr:col>16</xdr:col>
      <xdr:colOff>236220</xdr:colOff>
      <xdr:row>38</xdr:row>
      <xdr:rowOff>38100</xdr:rowOff>
    </xdr:to>
    <xdr:graphicFrame macro="">
      <xdr:nvGraphicFramePr>
        <xdr:cNvPr id="102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822960</xdr:colOff>
      <xdr:row>4</xdr:row>
      <xdr:rowOff>68580</xdr:rowOff>
    </xdr:to>
    <xdr:pic>
      <xdr:nvPicPr>
        <xdr:cNvPr id="12289" name="Picture 1" descr="福岡県庁">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609600" y="167640"/>
          <a:ext cx="1859280" cy="571500"/>
        </a:xfrm>
        <a:prstGeom prst="rect">
          <a:avLst/>
        </a:prstGeom>
        <a:noFill/>
        <a:ln w="9525">
          <a:noFill/>
          <a:miter lim="800000"/>
          <a:headEnd/>
          <a:tailEnd/>
        </a:ln>
      </xdr:spPr>
    </xdr:pic>
    <xdr:clientData/>
  </xdr:twoCellAnchor>
  <xdr:twoCellAnchor editAs="oneCell">
    <xdr:from>
      <xdr:col>5</xdr:col>
      <xdr:colOff>838200</xdr:colOff>
      <xdr:row>96</xdr:row>
      <xdr:rowOff>7620</xdr:rowOff>
    </xdr:from>
    <xdr:to>
      <xdr:col>12</xdr:col>
      <xdr:colOff>266700</xdr:colOff>
      <xdr:row>119</xdr:row>
      <xdr:rowOff>137160</xdr:rowOff>
    </xdr:to>
    <xdr:pic>
      <xdr:nvPicPr>
        <xdr:cNvPr id="12290" name="Picture 27" descr="福岡県保健医療計画の表紙です"/>
        <xdr:cNvPicPr>
          <a:picLocks noChangeAspect="1" noChangeArrowheads="1"/>
        </xdr:cNvPicPr>
      </xdr:nvPicPr>
      <xdr:blipFill>
        <a:blip xmlns:r="http://schemas.openxmlformats.org/officeDocument/2006/relationships" r:embed="rId3" cstate="print"/>
        <a:srcRect/>
        <a:stretch>
          <a:fillRect/>
        </a:stretch>
      </xdr:blipFill>
      <xdr:spPr bwMode="auto">
        <a:xfrm>
          <a:off x="6019800" y="21739860"/>
          <a:ext cx="5440680" cy="4099560"/>
        </a:xfrm>
        <a:prstGeom prst="rect">
          <a:avLst/>
        </a:prstGeom>
        <a:noFill/>
        <a:ln w="9525">
          <a:noFill/>
          <a:miter lim="800000"/>
          <a:headEnd/>
          <a:tailEnd/>
        </a:ln>
      </xdr:spPr>
    </xdr:pic>
    <xdr:clientData/>
  </xdr:twoCellAnchor>
  <xdr:twoCellAnchor editAs="oneCell">
    <xdr:from>
      <xdr:col>1</xdr:col>
      <xdr:colOff>0</xdr:colOff>
      <xdr:row>5</xdr:row>
      <xdr:rowOff>0</xdr:rowOff>
    </xdr:from>
    <xdr:to>
      <xdr:col>1</xdr:col>
      <xdr:colOff>190500</xdr:colOff>
      <xdr:row>5</xdr:row>
      <xdr:rowOff>144780</xdr:rowOff>
    </xdr:to>
    <xdr:pic>
      <xdr:nvPicPr>
        <xdr:cNvPr id="12291" name="Picture 10" hidden="1"/>
        <xdr:cNvPicPr>
          <a:picLocks noGrp="1" noChangeAspect="1" noChangeArrowheads="1"/>
        </xdr:cNvPicPr>
      </xdr:nvPicPr>
      <xdr:blipFill>
        <a:blip xmlns:r="http://schemas.openxmlformats.org/officeDocument/2006/relationships" r:embed="rId4" cstate="print"/>
        <a:srcRect/>
        <a:stretch>
          <a:fillRect/>
        </a:stretch>
      </xdr:blipFill>
      <xdr:spPr bwMode="auto">
        <a:xfrm>
          <a:off x="609600" y="838200"/>
          <a:ext cx="190500" cy="144780"/>
        </a:xfrm>
        <a:prstGeom prst="rect">
          <a:avLst/>
        </a:prstGeom>
        <a:noFill/>
        <a:ln w="9525">
          <a:noFill/>
          <a:miter lim="800000"/>
          <a:headEnd/>
          <a:tailEnd/>
        </a:ln>
      </xdr:spPr>
    </xdr:pic>
    <xdr:clientData/>
  </xdr:twoCellAnchor>
  <xdr:twoCellAnchor editAs="oneCell">
    <xdr:from>
      <xdr:col>1</xdr:col>
      <xdr:colOff>0</xdr:colOff>
      <xdr:row>124</xdr:row>
      <xdr:rowOff>0</xdr:rowOff>
    </xdr:from>
    <xdr:to>
      <xdr:col>1</xdr:col>
      <xdr:colOff>190500</xdr:colOff>
      <xdr:row>124</xdr:row>
      <xdr:rowOff>144780</xdr:rowOff>
    </xdr:to>
    <xdr:pic>
      <xdr:nvPicPr>
        <xdr:cNvPr id="12292" name="Picture 46" hidden="1"/>
        <xdr:cNvPicPr>
          <a:picLocks noGrp="1" noChangeAspect="1" noChangeArrowheads="1"/>
        </xdr:cNvPicPr>
      </xdr:nvPicPr>
      <xdr:blipFill>
        <a:blip xmlns:r="http://schemas.openxmlformats.org/officeDocument/2006/relationships" r:embed="rId4" cstate="print"/>
        <a:srcRect/>
        <a:stretch>
          <a:fillRect/>
        </a:stretch>
      </xdr:blipFill>
      <xdr:spPr bwMode="auto">
        <a:xfrm>
          <a:off x="609600" y="26555700"/>
          <a:ext cx="190500" cy="144780"/>
        </a:xfrm>
        <a:prstGeom prst="rect">
          <a:avLst/>
        </a:prstGeom>
        <a:noFill/>
        <a:ln w="9525">
          <a:noFill/>
          <a:miter lim="800000"/>
          <a:headEnd/>
          <a:tailEnd/>
        </a:ln>
      </xdr:spPr>
    </xdr:pic>
    <xdr:clientData/>
  </xdr:twoCellAnchor>
  <xdr:twoCellAnchor editAs="oneCell">
    <xdr:from>
      <xdr:col>1</xdr:col>
      <xdr:colOff>0</xdr:colOff>
      <xdr:row>124</xdr:row>
      <xdr:rowOff>0</xdr:rowOff>
    </xdr:from>
    <xdr:to>
      <xdr:col>1</xdr:col>
      <xdr:colOff>190500</xdr:colOff>
      <xdr:row>124</xdr:row>
      <xdr:rowOff>144780</xdr:rowOff>
    </xdr:to>
    <xdr:pic>
      <xdr:nvPicPr>
        <xdr:cNvPr id="12293" name="Picture 50" hidden="1"/>
        <xdr:cNvPicPr>
          <a:picLocks noGrp="1" noChangeAspect="1" noChangeArrowheads="1"/>
        </xdr:cNvPicPr>
      </xdr:nvPicPr>
      <xdr:blipFill>
        <a:blip xmlns:r="http://schemas.openxmlformats.org/officeDocument/2006/relationships" r:embed="rId4" cstate="print"/>
        <a:srcRect/>
        <a:stretch>
          <a:fillRect/>
        </a:stretch>
      </xdr:blipFill>
      <xdr:spPr bwMode="auto">
        <a:xfrm>
          <a:off x="609600" y="26555700"/>
          <a:ext cx="190500" cy="144780"/>
        </a:xfrm>
        <a:prstGeom prst="rect">
          <a:avLst/>
        </a:prstGeom>
        <a:noFill/>
        <a:ln w="9525">
          <a:noFill/>
          <a:miter lim="800000"/>
          <a:headEnd/>
          <a:tailEnd/>
        </a:ln>
      </xdr:spPr>
    </xdr:pic>
    <xdr:clientData/>
  </xdr:twoCellAnchor>
  <xdr:twoCellAnchor editAs="oneCell">
    <xdr:from>
      <xdr:col>1</xdr:col>
      <xdr:colOff>0</xdr:colOff>
      <xdr:row>124</xdr:row>
      <xdr:rowOff>0</xdr:rowOff>
    </xdr:from>
    <xdr:to>
      <xdr:col>1</xdr:col>
      <xdr:colOff>190500</xdr:colOff>
      <xdr:row>124</xdr:row>
      <xdr:rowOff>144780</xdr:rowOff>
    </xdr:to>
    <xdr:pic>
      <xdr:nvPicPr>
        <xdr:cNvPr id="12294" name="Picture 51" hidden="1"/>
        <xdr:cNvPicPr>
          <a:picLocks noGrp="1" noChangeAspect="1" noChangeArrowheads="1"/>
        </xdr:cNvPicPr>
      </xdr:nvPicPr>
      <xdr:blipFill>
        <a:blip xmlns:r="http://schemas.openxmlformats.org/officeDocument/2006/relationships" r:embed="rId4" cstate="print"/>
        <a:srcRect/>
        <a:stretch>
          <a:fillRect/>
        </a:stretch>
      </xdr:blipFill>
      <xdr:spPr bwMode="auto">
        <a:xfrm>
          <a:off x="609600" y="26555700"/>
          <a:ext cx="190500" cy="144780"/>
        </a:xfrm>
        <a:prstGeom prst="rect">
          <a:avLst/>
        </a:prstGeom>
        <a:noFill/>
        <a:ln w="9525">
          <a:noFill/>
          <a:miter lim="800000"/>
          <a:headEnd/>
          <a:tailEnd/>
        </a:ln>
      </xdr:spPr>
    </xdr:pic>
    <xdr:clientData/>
  </xdr:twoCellAnchor>
  <xdr:twoCellAnchor editAs="oneCell">
    <xdr:from>
      <xdr:col>1</xdr:col>
      <xdr:colOff>0</xdr:colOff>
      <xdr:row>5</xdr:row>
      <xdr:rowOff>0</xdr:rowOff>
    </xdr:from>
    <xdr:to>
      <xdr:col>1</xdr:col>
      <xdr:colOff>1143000</xdr:colOff>
      <xdr:row>6</xdr:row>
      <xdr:rowOff>76200</xdr:rowOff>
    </xdr:to>
    <xdr:pic>
      <xdr:nvPicPr>
        <xdr:cNvPr id="12295" name="Picture 2" hidden="1"/>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09600" y="838200"/>
          <a:ext cx="1036320" cy="243840"/>
        </a:xfrm>
        <a:prstGeom prst="rect">
          <a:avLst/>
        </a:prstGeom>
        <a:noFill/>
        <a:ln w="9525">
          <a:noFill/>
          <a:miter lim="800000"/>
          <a:headEnd/>
          <a:tailEnd/>
        </a:ln>
      </xdr:spPr>
    </xdr:pic>
    <xdr:clientData/>
  </xdr:twoCellAnchor>
  <xdr:twoCellAnchor editAs="oneCell">
    <xdr:from>
      <xdr:col>2</xdr:col>
      <xdr:colOff>0</xdr:colOff>
      <xdr:row>5</xdr:row>
      <xdr:rowOff>0</xdr:rowOff>
    </xdr:from>
    <xdr:to>
      <xdr:col>2</xdr:col>
      <xdr:colOff>1143000</xdr:colOff>
      <xdr:row>6</xdr:row>
      <xdr:rowOff>76200</xdr:rowOff>
    </xdr:to>
    <xdr:pic>
      <xdr:nvPicPr>
        <xdr:cNvPr id="12296" name="Picture 3" hidden="1"/>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1645920" y="838200"/>
          <a:ext cx="1143000" cy="243840"/>
        </a:xfrm>
        <a:prstGeom prst="rect">
          <a:avLst/>
        </a:prstGeom>
        <a:noFill/>
        <a:ln w="9525">
          <a:noFill/>
          <a:miter lim="800000"/>
          <a:headEnd/>
          <a:tailEnd/>
        </a:ln>
      </xdr:spPr>
    </xdr:pic>
    <xdr:clientData/>
  </xdr:twoCellAnchor>
  <xdr:twoCellAnchor editAs="oneCell">
    <xdr:from>
      <xdr:col>2</xdr:col>
      <xdr:colOff>0</xdr:colOff>
      <xdr:row>5</xdr:row>
      <xdr:rowOff>0</xdr:rowOff>
    </xdr:from>
    <xdr:to>
      <xdr:col>2</xdr:col>
      <xdr:colOff>1143000</xdr:colOff>
      <xdr:row>6</xdr:row>
      <xdr:rowOff>76200</xdr:rowOff>
    </xdr:to>
    <xdr:pic>
      <xdr:nvPicPr>
        <xdr:cNvPr id="12297" name="Picture 4" hidden="1"/>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1645920" y="838200"/>
          <a:ext cx="1143000" cy="243840"/>
        </a:xfrm>
        <a:prstGeom prst="rect">
          <a:avLst/>
        </a:prstGeom>
        <a:noFill/>
        <a:ln w="9525">
          <a:noFill/>
          <a:miter lim="800000"/>
          <a:headEnd/>
          <a:tailEnd/>
        </a:ln>
      </xdr:spPr>
    </xdr:pic>
    <xdr:clientData/>
  </xdr:twoCellAnchor>
  <xdr:twoCellAnchor editAs="oneCell">
    <xdr:from>
      <xdr:col>2</xdr:col>
      <xdr:colOff>0</xdr:colOff>
      <xdr:row>5</xdr:row>
      <xdr:rowOff>0</xdr:rowOff>
    </xdr:from>
    <xdr:to>
      <xdr:col>2</xdr:col>
      <xdr:colOff>1143000</xdr:colOff>
      <xdr:row>6</xdr:row>
      <xdr:rowOff>76200</xdr:rowOff>
    </xdr:to>
    <xdr:pic>
      <xdr:nvPicPr>
        <xdr:cNvPr id="12298" name="Picture 7" hidden="1"/>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1645920" y="838200"/>
          <a:ext cx="1143000" cy="243840"/>
        </a:xfrm>
        <a:prstGeom prst="rect">
          <a:avLst/>
        </a:prstGeom>
        <a:noFill/>
        <a:ln w="9525">
          <a:noFill/>
          <a:miter lim="800000"/>
          <a:headEnd/>
          <a:tailEnd/>
        </a:ln>
      </xdr:spPr>
    </xdr:pic>
    <xdr:clientData/>
  </xdr:twoCellAnchor>
  <xdr:twoCellAnchor editAs="oneCell">
    <xdr:from>
      <xdr:col>2</xdr:col>
      <xdr:colOff>0</xdr:colOff>
      <xdr:row>5</xdr:row>
      <xdr:rowOff>0</xdr:rowOff>
    </xdr:from>
    <xdr:to>
      <xdr:col>2</xdr:col>
      <xdr:colOff>1143000</xdr:colOff>
      <xdr:row>6</xdr:row>
      <xdr:rowOff>76200</xdr:rowOff>
    </xdr:to>
    <xdr:pic>
      <xdr:nvPicPr>
        <xdr:cNvPr id="12299" name="Picture 8" hidden="1"/>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1645920" y="838200"/>
          <a:ext cx="1143000" cy="243840"/>
        </a:xfrm>
        <a:prstGeom prst="rect">
          <a:avLst/>
        </a:prstGeom>
        <a:noFill/>
        <a:ln w="9525">
          <a:noFill/>
          <a:miter lim="800000"/>
          <a:headEnd/>
          <a:tailEnd/>
        </a:ln>
      </xdr:spPr>
    </xdr:pic>
    <xdr:clientData/>
  </xdr:twoCellAnchor>
  <xdr:twoCellAnchor editAs="oneCell">
    <xdr:from>
      <xdr:col>2</xdr:col>
      <xdr:colOff>0</xdr:colOff>
      <xdr:row>5</xdr:row>
      <xdr:rowOff>0</xdr:rowOff>
    </xdr:from>
    <xdr:to>
      <xdr:col>2</xdr:col>
      <xdr:colOff>1143000</xdr:colOff>
      <xdr:row>6</xdr:row>
      <xdr:rowOff>76200</xdr:rowOff>
    </xdr:to>
    <xdr:pic>
      <xdr:nvPicPr>
        <xdr:cNvPr id="12300" name="Picture 9" hidden="1"/>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1645920" y="838200"/>
          <a:ext cx="1143000" cy="243840"/>
        </a:xfrm>
        <a:prstGeom prst="rect">
          <a:avLst/>
        </a:prstGeom>
        <a:noFill/>
        <a:ln w="9525">
          <a:noFill/>
          <a:miter lim="800000"/>
          <a:headEnd/>
          <a:tailEnd/>
        </a:ln>
      </xdr:spPr>
    </xdr:pic>
    <xdr:clientData/>
  </xdr:twoCellAnchor>
  <xdr:twoCellAnchor editAs="oneCell">
    <xdr:from>
      <xdr:col>1</xdr:col>
      <xdr:colOff>0</xdr:colOff>
      <xdr:row>122</xdr:row>
      <xdr:rowOff>0</xdr:rowOff>
    </xdr:from>
    <xdr:to>
      <xdr:col>1</xdr:col>
      <xdr:colOff>1143000</xdr:colOff>
      <xdr:row>123</xdr:row>
      <xdr:rowOff>68580</xdr:rowOff>
    </xdr:to>
    <xdr:pic>
      <xdr:nvPicPr>
        <xdr:cNvPr id="12301" name="Picture 28" hidden="1"/>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09600" y="26205180"/>
          <a:ext cx="1036320" cy="24384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1143000</xdr:colOff>
      <xdr:row>123</xdr:row>
      <xdr:rowOff>68580</xdr:rowOff>
    </xdr:to>
    <xdr:pic>
      <xdr:nvPicPr>
        <xdr:cNvPr id="12302" name="Picture 29" hidden="1"/>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1645920" y="26205180"/>
          <a:ext cx="1143000" cy="24384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1143000</xdr:colOff>
      <xdr:row>123</xdr:row>
      <xdr:rowOff>68580</xdr:rowOff>
    </xdr:to>
    <xdr:pic>
      <xdr:nvPicPr>
        <xdr:cNvPr id="12303" name="Picture 30" hidden="1"/>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1645920" y="26205180"/>
          <a:ext cx="1143000" cy="24384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1143000</xdr:colOff>
      <xdr:row>123</xdr:row>
      <xdr:rowOff>68580</xdr:rowOff>
    </xdr:to>
    <xdr:pic>
      <xdr:nvPicPr>
        <xdr:cNvPr id="12304" name="Picture 31" hidden="1"/>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1645920" y="26205180"/>
          <a:ext cx="1143000" cy="24384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1143000</xdr:colOff>
      <xdr:row>123</xdr:row>
      <xdr:rowOff>68580</xdr:rowOff>
    </xdr:to>
    <xdr:pic>
      <xdr:nvPicPr>
        <xdr:cNvPr id="12305" name="Picture 32" hidden="1"/>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1645920" y="26205180"/>
          <a:ext cx="1143000" cy="24384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1143000</xdr:colOff>
      <xdr:row>123</xdr:row>
      <xdr:rowOff>68580</xdr:rowOff>
    </xdr:to>
    <xdr:pic>
      <xdr:nvPicPr>
        <xdr:cNvPr id="12306" name="Picture 33" hidden="1"/>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1645920" y="26205180"/>
          <a:ext cx="1143000" cy="24384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1143000</xdr:colOff>
      <xdr:row>123</xdr:row>
      <xdr:rowOff>68580</xdr:rowOff>
    </xdr:to>
    <xdr:pic>
      <xdr:nvPicPr>
        <xdr:cNvPr id="12307" name="Picture 34" hidden="1"/>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1645920" y="26205180"/>
          <a:ext cx="1143000" cy="24384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1143000</xdr:colOff>
      <xdr:row>123</xdr:row>
      <xdr:rowOff>68580</xdr:rowOff>
    </xdr:to>
    <xdr:pic>
      <xdr:nvPicPr>
        <xdr:cNvPr id="12308" name="Picture 35" hidden="1"/>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1645920" y="26205180"/>
          <a:ext cx="1143000" cy="24384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1143000</xdr:colOff>
      <xdr:row>123</xdr:row>
      <xdr:rowOff>68580</xdr:rowOff>
    </xdr:to>
    <xdr:pic>
      <xdr:nvPicPr>
        <xdr:cNvPr id="12309" name="Picture 36" hidden="1"/>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1645920" y="26205180"/>
          <a:ext cx="1143000" cy="24384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1143000</xdr:colOff>
      <xdr:row>123</xdr:row>
      <xdr:rowOff>68580</xdr:rowOff>
    </xdr:to>
    <xdr:pic>
      <xdr:nvPicPr>
        <xdr:cNvPr id="12310" name="Picture 37" hidden="1"/>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1645920" y="26205180"/>
          <a:ext cx="1143000" cy="24384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1143000</xdr:colOff>
      <xdr:row>123</xdr:row>
      <xdr:rowOff>68580</xdr:rowOff>
    </xdr:to>
    <xdr:pic>
      <xdr:nvPicPr>
        <xdr:cNvPr id="12311" name="Picture 38" hidden="1"/>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1645920" y="26205180"/>
          <a:ext cx="1143000" cy="243840"/>
        </a:xfrm>
        <a:prstGeom prst="rect">
          <a:avLst/>
        </a:prstGeom>
        <a:noFill/>
        <a:ln w="9525">
          <a:noFill/>
          <a:miter lim="800000"/>
          <a:headEnd/>
          <a:tailEnd/>
        </a:ln>
      </xdr:spPr>
    </xdr:pic>
    <xdr:clientData/>
  </xdr:twoCellAnchor>
  <xdr:twoCellAnchor editAs="oneCell">
    <xdr:from>
      <xdr:col>1</xdr:col>
      <xdr:colOff>0</xdr:colOff>
      <xdr:row>124</xdr:row>
      <xdr:rowOff>0</xdr:rowOff>
    </xdr:from>
    <xdr:to>
      <xdr:col>1</xdr:col>
      <xdr:colOff>289560</xdr:colOff>
      <xdr:row>125</xdr:row>
      <xdr:rowOff>30480</xdr:rowOff>
    </xdr:to>
    <xdr:pic>
      <xdr:nvPicPr>
        <xdr:cNvPr id="12312" name="Picture 39"/>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609600" y="26555700"/>
          <a:ext cx="289560" cy="198120"/>
        </a:xfrm>
        <a:prstGeom prst="rect">
          <a:avLst/>
        </a:prstGeom>
        <a:noFill/>
        <a:ln w="9525">
          <a:noFill/>
          <a:miter lim="800000"/>
          <a:headEnd/>
          <a:tailEnd/>
        </a:ln>
      </xdr:spPr>
    </xdr:pic>
    <xdr:clientData/>
  </xdr:twoCellAnchor>
  <xdr:twoCellAnchor editAs="oneCell">
    <xdr:from>
      <xdr:col>1</xdr:col>
      <xdr:colOff>0</xdr:colOff>
      <xdr:row>124</xdr:row>
      <xdr:rowOff>0</xdr:rowOff>
    </xdr:from>
    <xdr:to>
      <xdr:col>1</xdr:col>
      <xdr:colOff>1143000</xdr:colOff>
      <xdr:row>125</xdr:row>
      <xdr:rowOff>76200</xdr:rowOff>
    </xdr:to>
    <xdr:pic>
      <xdr:nvPicPr>
        <xdr:cNvPr id="12313" name="Picture 48" hidden="1"/>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609600" y="26555700"/>
          <a:ext cx="1036320" cy="243840"/>
        </a:xfrm>
        <a:prstGeom prst="rect">
          <a:avLst/>
        </a:prstGeom>
        <a:noFill/>
        <a:ln w="9525">
          <a:noFill/>
          <a:miter lim="800000"/>
          <a:headEnd/>
          <a:tailEnd/>
        </a:ln>
      </xdr:spPr>
    </xdr:pic>
    <xdr:clientData/>
  </xdr:twoCellAnchor>
  <xdr:twoCellAnchor editAs="oneCell">
    <xdr:from>
      <xdr:col>1</xdr:col>
      <xdr:colOff>0</xdr:colOff>
      <xdr:row>124</xdr:row>
      <xdr:rowOff>0</xdr:rowOff>
    </xdr:from>
    <xdr:to>
      <xdr:col>1</xdr:col>
      <xdr:colOff>1143000</xdr:colOff>
      <xdr:row>125</xdr:row>
      <xdr:rowOff>76200</xdr:rowOff>
    </xdr:to>
    <xdr:pic>
      <xdr:nvPicPr>
        <xdr:cNvPr id="12314" name="Picture 49" hidden="1"/>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609600" y="26555700"/>
          <a:ext cx="1036320" cy="24384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670560</xdr:colOff>
      <xdr:row>60</xdr:row>
      <xdr:rowOff>7620</xdr:rowOff>
    </xdr:from>
    <xdr:to>
      <xdr:col>22</xdr:col>
      <xdr:colOff>403860</xdr:colOff>
      <xdr:row>95</xdr:row>
      <xdr:rowOff>22860</xdr:rowOff>
    </xdr:to>
    <xdr:graphicFrame macro="">
      <xdr:nvGraphicFramePr>
        <xdr:cNvPr id="133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38100</xdr:colOff>
      <xdr:row>3</xdr:row>
      <xdr:rowOff>0</xdr:rowOff>
    </xdr:from>
    <xdr:to>
      <xdr:col>6</xdr:col>
      <xdr:colOff>723900</xdr:colOff>
      <xdr:row>33</xdr:row>
      <xdr:rowOff>144780</xdr:rowOff>
    </xdr:to>
    <xdr:pic>
      <xdr:nvPicPr>
        <xdr:cNvPr id="1331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647700" y="502920"/>
          <a:ext cx="4495800" cy="5204460"/>
        </a:xfrm>
        <a:prstGeom prst="rect">
          <a:avLst/>
        </a:prstGeom>
        <a:noFill/>
        <a:ln w="9525">
          <a:noFill/>
          <a:miter lim="800000"/>
          <a:headEnd/>
          <a:tailEnd/>
        </a:ln>
      </xdr:spPr>
    </xdr:pic>
    <xdr:clientData/>
  </xdr:twoCellAnchor>
  <xdr:twoCellAnchor editAs="oneCell">
    <xdr:from>
      <xdr:col>13</xdr:col>
      <xdr:colOff>937260</xdr:colOff>
      <xdr:row>0</xdr:row>
      <xdr:rowOff>0</xdr:rowOff>
    </xdr:from>
    <xdr:to>
      <xdr:col>20</xdr:col>
      <xdr:colOff>541020</xdr:colOff>
      <xdr:row>36</xdr:row>
      <xdr:rowOff>15240</xdr:rowOff>
    </xdr:to>
    <xdr:pic>
      <xdr:nvPicPr>
        <xdr:cNvPr id="13315"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9875520" y="0"/>
          <a:ext cx="4389120" cy="6080760"/>
        </a:xfrm>
        <a:prstGeom prst="rect">
          <a:avLst/>
        </a:prstGeom>
        <a:noFill/>
        <a:ln w="9525">
          <a:noFill/>
          <a:miter lim="800000"/>
          <a:headEnd/>
          <a:tailEnd/>
        </a:ln>
      </xdr:spPr>
    </xdr:pic>
    <xdr:clientData/>
  </xdr:twoCellAnchor>
  <xdr:twoCellAnchor editAs="oneCell">
    <xdr:from>
      <xdr:col>7</xdr:col>
      <xdr:colOff>274320</xdr:colOff>
      <xdr:row>14</xdr:row>
      <xdr:rowOff>167640</xdr:rowOff>
    </xdr:from>
    <xdr:to>
      <xdr:col>13</xdr:col>
      <xdr:colOff>990600</xdr:colOff>
      <xdr:row>24</xdr:row>
      <xdr:rowOff>68580</xdr:rowOff>
    </xdr:to>
    <xdr:pic>
      <xdr:nvPicPr>
        <xdr:cNvPr id="133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5516880" y="2545080"/>
          <a:ext cx="4411980" cy="157734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129540</xdr:colOff>
      <xdr:row>4</xdr:row>
      <xdr:rowOff>137160</xdr:rowOff>
    </xdr:from>
    <xdr:to>
      <xdr:col>20</xdr:col>
      <xdr:colOff>388620</xdr:colOff>
      <xdr:row>26</xdr:row>
      <xdr:rowOff>60960</xdr:rowOff>
    </xdr:to>
    <xdr:graphicFrame macro="">
      <xdr:nvGraphicFramePr>
        <xdr:cNvPr id="153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121920</xdr:colOff>
      <xdr:row>29</xdr:row>
      <xdr:rowOff>7620</xdr:rowOff>
    </xdr:from>
    <xdr:to>
      <xdr:col>20</xdr:col>
      <xdr:colOff>381000</xdr:colOff>
      <xdr:row>48</xdr:row>
      <xdr:rowOff>129540</xdr:rowOff>
    </xdr:to>
    <xdr:graphicFrame macro="">
      <xdr:nvGraphicFramePr>
        <xdr:cNvPr id="1536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632460</xdr:colOff>
      <xdr:row>53</xdr:row>
      <xdr:rowOff>7620</xdr:rowOff>
    </xdr:from>
    <xdr:to>
      <xdr:col>20</xdr:col>
      <xdr:colOff>137160</xdr:colOff>
      <xdr:row>72</xdr:row>
      <xdr:rowOff>137160</xdr:rowOff>
    </xdr:to>
    <xdr:graphicFrame macro="">
      <xdr:nvGraphicFramePr>
        <xdr:cNvPr id="15363"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609600</xdr:colOff>
      <xdr:row>88</xdr:row>
      <xdr:rowOff>99060</xdr:rowOff>
    </xdr:from>
    <xdr:to>
      <xdr:col>19</xdr:col>
      <xdr:colOff>350520</xdr:colOff>
      <xdr:row>108</xdr:row>
      <xdr:rowOff>45720</xdr:rowOff>
    </xdr:to>
    <xdr:graphicFrame macro="">
      <xdr:nvGraphicFramePr>
        <xdr:cNvPr id="15364"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157</xdr:row>
      <xdr:rowOff>0</xdr:rowOff>
    </xdr:from>
    <xdr:to>
      <xdr:col>20</xdr:col>
      <xdr:colOff>289560</xdr:colOff>
      <xdr:row>177</xdr:row>
      <xdr:rowOff>99060</xdr:rowOff>
    </xdr:to>
    <xdr:graphicFrame macro="">
      <xdr:nvGraphicFramePr>
        <xdr:cNvPr id="15365"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45720</xdr:colOff>
      <xdr:row>191</xdr:row>
      <xdr:rowOff>114300</xdr:rowOff>
    </xdr:from>
    <xdr:to>
      <xdr:col>20</xdr:col>
      <xdr:colOff>342900</xdr:colOff>
      <xdr:row>211</xdr:row>
      <xdr:rowOff>76200</xdr:rowOff>
    </xdr:to>
    <xdr:graphicFrame macro="">
      <xdr:nvGraphicFramePr>
        <xdr:cNvPr id="15366"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7620</xdr:colOff>
      <xdr:row>227</xdr:row>
      <xdr:rowOff>68580</xdr:rowOff>
    </xdr:from>
    <xdr:to>
      <xdr:col>20</xdr:col>
      <xdr:colOff>297180</xdr:colOff>
      <xdr:row>247</xdr:row>
      <xdr:rowOff>22860</xdr:rowOff>
    </xdr:to>
    <xdr:graphicFrame macro="">
      <xdr:nvGraphicFramePr>
        <xdr:cNvPr id="15367"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227</xdr:row>
      <xdr:rowOff>60960</xdr:rowOff>
    </xdr:from>
    <xdr:to>
      <xdr:col>20</xdr:col>
      <xdr:colOff>297180</xdr:colOff>
      <xdr:row>247</xdr:row>
      <xdr:rowOff>7620</xdr:rowOff>
    </xdr:to>
    <xdr:graphicFrame macro="">
      <xdr:nvGraphicFramePr>
        <xdr:cNvPr id="15368"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30480</xdr:colOff>
      <xdr:row>297</xdr:row>
      <xdr:rowOff>160020</xdr:rowOff>
    </xdr:from>
    <xdr:to>
      <xdr:col>20</xdr:col>
      <xdr:colOff>327660</xdr:colOff>
      <xdr:row>317</xdr:row>
      <xdr:rowOff>114300</xdr:rowOff>
    </xdr:to>
    <xdr:graphicFrame macro="">
      <xdr:nvGraphicFramePr>
        <xdr:cNvPr id="15369"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38100</xdr:colOff>
      <xdr:row>334</xdr:row>
      <xdr:rowOff>38100</xdr:rowOff>
    </xdr:from>
    <xdr:to>
      <xdr:col>20</xdr:col>
      <xdr:colOff>335280</xdr:colOff>
      <xdr:row>353</xdr:row>
      <xdr:rowOff>160020</xdr:rowOff>
    </xdr:to>
    <xdr:graphicFrame macro="">
      <xdr:nvGraphicFramePr>
        <xdr:cNvPr id="15370"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369</xdr:row>
      <xdr:rowOff>45720</xdr:rowOff>
    </xdr:from>
    <xdr:to>
      <xdr:col>20</xdr:col>
      <xdr:colOff>289560</xdr:colOff>
      <xdr:row>389</xdr:row>
      <xdr:rowOff>0</xdr:rowOff>
    </xdr:to>
    <xdr:graphicFrame macro="">
      <xdr:nvGraphicFramePr>
        <xdr:cNvPr id="15371"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7620</xdr:colOff>
      <xdr:row>404</xdr:row>
      <xdr:rowOff>83820</xdr:rowOff>
    </xdr:from>
    <xdr:to>
      <xdr:col>20</xdr:col>
      <xdr:colOff>297180</xdr:colOff>
      <xdr:row>425</xdr:row>
      <xdr:rowOff>152400</xdr:rowOff>
    </xdr:to>
    <xdr:graphicFrame macro="">
      <xdr:nvGraphicFramePr>
        <xdr:cNvPr id="1537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30480</xdr:colOff>
      <xdr:row>441</xdr:row>
      <xdr:rowOff>38100</xdr:rowOff>
    </xdr:from>
    <xdr:to>
      <xdr:col>20</xdr:col>
      <xdr:colOff>220980</xdr:colOff>
      <xdr:row>460</xdr:row>
      <xdr:rowOff>160020</xdr:rowOff>
    </xdr:to>
    <xdr:graphicFrame macro="">
      <xdr:nvGraphicFramePr>
        <xdr:cNvPr id="15373"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678180</xdr:colOff>
      <xdr:row>476</xdr:row>
      <xdr:rowOff>38100</xdr:rowOff>
    </xdr:from>
    <xdr:to>
      <xdr:col>20</xdr:col>
      <xdr:colOff>274320</xdr:colOff>
      <xdr:row>495</xdr:row>
      <xdr:rowOff>160020</xdr:rowOff>
    </xdr:to>
    <xdr:graphicFrame macro="">
      <xdr:nvGraphicFramePr>
        <xdr:cNvPr id="15374"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123</xdr:row>
      <xdr:rowOff>114300</xdr:rowOff>
    </xdr:from>
    <xdr:to>
      <xdr:col>20</xdr:col>
      <xdr:colOff>297180</xdr:colOff>
      <xdr:row>143</xdr:row>
      <xdr:rowOff>76200</xdr:rowOff>
    </xdr:to>
    <xdr:graphicFrame macro="">
      <xdr:nvGraphicFramePr>
        <xdr:cNvPr id="15375"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7620</xdr:colOff>
      <xdr:row>262</xdr:row>
      <xdr:rowOff>68580</xdr:rowOff>
    </xdr:from>
    <xdr:to>
      <xdr:col>20</xdr:col>
      <xdr:colOff>297180</xdr:colOff>
      <xdr:row>282</xdr:row>
      <xdr:rowOff>22860</xdr:rowOff>
    </xdr:to>
    <xdr:graphicFrame macro="">
      <xdr:nvGraphicFramePr>
        <xdr:cNvPr id="15376"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220980</xdr:colOff>
      <xdr:row>2</xdr:row>
      <xdr:rowOff>121920</xdr:rowOff>
    </xdr:from>
    <xdr:to>
      <xdr:col>20</xdr:col>
      <xdr:colOff>281940</xdr:colOff>
      <xdr:row>39</xdr:row>
      <xdr:rowOff>15240</xdr:rowOff>
    </xdr:to>
    <xdr:pic>
      <xdr:nvPicPr>
        <xdr:cNvPr id="3276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926580" y="457200"/>
          <a:ext cx="5547360" cy="6431280"/>
        </a:xfrm>
        <a:prstGeom prst="rect">
          <a:avLst/>
        </a:prstGeom>
        <a:noFill/>
        <a:ln w="9525">
          <a:noFill/>
          <a:miter lim="800000"/>
          <a:headEnd/>
          <a:tailEnd/>
        </a:ln>
      </xdr:spPr>
    </xdr:pic>
    <xdr:clientData/>
  </xdr:twoCellAnchor>
  <xdr:twoCellAnchor editAs="oneCell">
    <xdr:from>
      <xdr:col>0</xdr:col>
      <xdr:colOff>243840</xdr:colOff>
      <xdr:row>30</xdr:row>
      <xdr:rowOff>137160</xdr:rowOff>
    </xdr:from>
    <xdr:to>
      <xdr:col>8</xdr:col>
      <xdr:colOff>601980</xdr:colOff>
      <xdr:row>50</xdr:row>
      <xdr:rowOff>114300</xdr:rowOff>
    </xdr:to>
    <xdr:pic>
      <xdr:nvPicPr>
        <xdr:cNvPr id="3277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243840" y="5501640"/>
          <a:ext cx="5234940" cy="3329940"/>
        </a:xfrm>
        <a:prstGeom prst="rect">
          <a:avLst/>
        </a:prstGeom>
        <a:noFill/>
        <a:ln w="9525">
          <a:noFill/>
          <a:miter lim="800000"/>
          <a:headEnd/>
          <a:tailEnd/>
        </a:ln>
      </xdr:spPr>
    </xdr:pic>
    <xdr:clientData/>
  </xdr:twoCellAnchor>
  <xdr:twoCellAnchor editAs="oneCell">
    <xdr:from>
      <xdr:col>0</xdr:col>
      <xdr:colOff>243840</xdr:colOff>
      <xdr:row>3</xdr:row>
      <xdr:rowOff>45720</xdr:rowOff>
    </xdr:from>
    <xdr:to>
      <xdr:col>10</xdr:col>
      <xdr:colOff>0</xdr:colOff>
      <xdr:row>28</xdr:row>
      <xdr:rowOff>53340</xdr:rowOff>
    </xdr:to>
    <xdr:pic>
      <xdr:nvPicPr>
        <xdr:cNvPr id="32771"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243840" y="548640"/>
          <a:ext cx="5852160" cy="4533900"/>
        </a:xfrm>
        <a:prstGeom prst="rect">
          <a:avLst/>
        </a:prstGeom>
        <a:noFill/>
        <a:ln w="9525">
          <a:noFill/>
          <a:miter lim="800000"/>
          <a:headEnd/>
          <a:tailEnd/>
        </a:ln>
      </xdr:spPr>
    </xdr:pic>
    <xdr:clientData/>
  </xdr:twoCellAnchor>
  <xdr:twoCellAnchor editAs="oneCell">
    <xdr:from>
      <xdr:col>22</xdr:col>
      <xdr:colOff>480060</xdr:colOff>
      <xdr:row>2</xdr:row>
      <xdr:rowOff>22860</xdr:rowOff>
    </xdr:from>
    <xdr:to>
      <xdr:col>34</xdr:col>
      <xdr:colOff>571500</xdr:colOff>
      <xdr:row>44</xdr:row>
      <xdr:rowOff>0</xdr:rowOff>
    </xdr:to>
    <xdr:pic>
      <xdr:nvPicPr>
        <xdr:cNvPr id="32772"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13891260" y="358140"/>
          <a:ext cx="7406640" cy="7353300"/>
        </a:xfrm>
        <a:prstGeom prst="rect">
          <a:avLst/>
        </a:prstGeom>
        <a:noFill/>
        <a:ln w="9525">
          <a:noFill/>
          <a:miter lim="800000"/>
          <a:headEnd/>
          <a:tailEnd/>
        </a:ln>
      </xdr:spPr>
    </xdr:pic>
    <xdr:clientData/>
  </xdr:twoCellAnchor>
  <xdr:twoCellAnchor editAs="oneCell">
    <xdr:from>
      <xdr:col>36</xdr:col>
      <xdr:colOff>0</xdr:colOff>
      <xdr:row>1</xdr:row>
      <xdr:rowOff>121920</xdr:rowOff>
    </xdr:from>
    <xdr:to>
      <xdr:col>48</xdr:col>
      <xdr:colOff>22860</xdr:colOff>
      <xdr:row>43</xdr:row>
      <xdr:rowOff>45720</xdr:rowOff>
    </xdr:to>
    <xdr:pic>
      <xdr:nvPicPr>
        <xdr:cNvPr id="32773"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21945600" y="289560"/>
          <a:ext cx="7338060" cy="7299960"/>
        </a:xfrm>
        <a:prstGeom prst="rect">
          <a:avLst/>
        </a:prstGeom>
        <a:noFill/>
        <a:ln w="9525">
          <a:noFill/>
          <a:miter lim="800000"/>
          <a:headEnd/>
          <a:tailEnd/>
        </a:ln>
      </xdr:spPr>
    </xdr:pic>
    <xdr:clientData/>
  </xdr:twoCellAnchor>
  <xdr:twoCellAnchor editAs="oneCell">
    <xdr:from>
      <xdr:col>59</xdr:col>
      <xdr:colOff>0</xdr:colOff>
      <xdr:row>5</xdr:row>
      <xdr:rowOff>0</xdr:rowOff>
    </xdr:from>
    <xdr:to>
      <xdr:col>59</xdr:col>
      <xdr:colOff>952500</xdr:colOff>
      <xdr:row>5</xdr:row>
      <xdr:rowOff>152400</xdr:rowOff>
    </xdr:to>
    <xdr:pic>
      <xdr:nvPicPr>
        <xdr:cNvPr id="32774" name="Picture 6" descr="100%"/>
        <xdr:cNvPicPr>
          <a:picLocks noChangeAspect="1" noChangeArrowheads="1"/>
        </xdr:cNvPicPr>
      </xdr:nvPicPr>
      <xdr:blipFill>
        <a:blip xmlns:r="http://schemas.openxmlformats.org/officeDocument/2006/relationships" r:embed="rId6"/>
        <a:srcRect/>
        <a:stretch>
          <a:fillRect/>
        </a:stretch>
      </xdr:blipFill>
      <xdr:spPr bwMode="auto">
        <a:xfrm>
          <a:off x="37437060" y="1173480"/>
          <a:ext cx="952500" cy="152400"/>
        </a:xfrm>
        <a:prstGeom prst="rect">
          <a:avLst/>
        </a:prstGeom>
        <a:noFill/>
        <a:ln w="9525">
          <a:noFill/>
          <a:miter lim="800000"/>
          <a:headEnd/>
          <a:tailEnd/>
        </a:ln>
      </xdr:spPr>
    </xdr:pic>
    <xdr:clientData/>
  </xdr:twoCellAnchor>
  <xdr:twoCellAnchor editAs="oneCell">
    <xdr:from>
      <xdr:col>59</xdr:col>
      <xdr:colOff>0</xdr:colOff>
      <xdr:row>6</xdr:row>
      <xdr:rowOff>0</xdr:rowOff>
    </xdr:from>
    <xdr:to>
      <xdr:col>59</xdr:col>
      <xdr:colOff>952500</xdr:colOff>
      <xdr:row>6</xdr:row>
      <xdr:rowOff>152400</xdr:rowOff>
    </xdr:to>
    <xdr:pic>
      <xdr:nvPicPr>
        <xdr:cNvPr id="32775" name="Picture 7" descr="100%"/>
        <xdr:cNvPicPr>
          <a:picLocks noChangeAspect="1" noChangeArrowheads="1"/>
        </xdr:cNvPicPr>
      </xdr:nvPicPr>
      <xdr:blipFill>
        <a:blip xmlns:r="http://schemas.openxmlformats.org/officeDocument/2006/relationships" r:embed="rId6"/>
        <a:srcRect/>
        <a:stretch>
          <a:fillRect/>
        </a:stretch>
      </xdr:blipFill>
      <xdr:spPr bwMode="auto">
        <a:xfrm>
          <a:off x="37437060" y="1341120"/>
          <a:ext cx="952500" cy="152400"/>
        </a:xfrm>
        <a:prstGeom prst="rect">
          <a:avLst/>
        </a:prstGeom>
        <a:noFill/>
        <a:ln w="9525">
          <a:noFill/>
          <a:miter lim="800000"/>
          <a:headEnd/>
          <a:tailEnd/>
        </a:ln>
      </xdr:spPr>
    </xdr:pic>
    <xdr:clientData/>
  </xdr:twoCellAnchor>
  <xdr:twoCellAnchor editAs="oneCell">
    <xdr:from>
      <xdr:col>59</xdr:col>
      <xdr:colOff>0</xdr:colOff>
      <xdr:row>7</xdr:row>
      <xdr:rowOff>0</xdr:rowOff>
    </xdr:from>
    <xdr:to>
      <xdr:col>59</xdr:col>
      <xdr:colOff>952500</xdr:colOff>
      <xdr:row>7</xdr:row>
      <xdr:rowOff>152400</xdr:rowOff>
    </xdr:to>
    <xdr:pic>
      <xdr:nvPicPr>
        <xdr:cNvPr id="32776" name="Picture 8" descr="100%"/>
        <xdr:cNvPicPr>
          <a:picLocks noChangeAspect="1" noChangeArrowheads="1"/>
        </xdr:cNvPicPr>
      </xdr:nvPicPr>
      <xdr:blipFill>
        <a:blip xmlns:r="http://schemas.openxmlformats.org/officeDocument/2006/relationships" r:embed="rId6"/>
        <a:srcRect/>
        <a:stretch>
          <a:fillRect/>
        </a:stretch>
      </xdr:blipFill>
      <xdr:spPr bwMode="auto">
        <a:xfrm>
          <a:off x="37437060" y="1508760"/>
          <a:ext cx="952500" cy="152400"/>
        </a:xfrm>
        <a:prstGeom prst="rect">
          <a:avLst/>
        </a:prstGeom>
        <a:noFill/>
        <a:ln w="9525">
          <a:noFill/>
          <a:miter lim="800000"/>
          <a:headEnd/>
          <a:tailEnd/>
        </a:ln>
      </xdr:spPr>
    </xdr:pic>
    <xdr:clientData/>
  </xdr:twoCellAnchor>
  <xdr:twoCellAnchor editAs="oneCell">
    <xdr:from>
      <xdr:col>59</xdr:col>
      <xdr:colOff>0</xdr:colOff>
      <xdr:row>8</xdr:row>
      <xdr:rowOff>0</xdr:rowOff>
    </xdr:from>
    <xdr:to>
      <xdr:col>59</xdr:col>
      <xdr:colOff>952500</xdr:colOff>
      <xdr:row>8</xdr:row>
      <xdr:rowOff>152400</xdr:rowOff>
    </xdr:to>
    <xdr:pic>
      <xdr:nvPicPr>
        <xdr:cNvPr id="32777" name="Picture 9" descr="100%"/>
        <xdr:cNvPicPr>
          <a:picLocks noChangeAspect="1" noChangeArrowheads="1"/>
        </xdr:cNvPicPr>
      </xdr:nvPicPr>
      <xdr:blipFill>
        <a:blip xmlns:r="http://schemas.openxmlformats.org/officeDocument/2006/relationships" r:embed="rId6"/>
        <a:srcRect/>
        <a:stretch>
          <a:fillRect/>
        </a:stretch>
      </xdr:blipFill>
      <xdr:spPr bwMode="auto">
        <a:xfrm>
          <a:off x="37437060" y="1676400"/>
          <a:ext cx="952500" cy="152400"/>
        </a:xfrm>
        <a:prstGeom prst="rect">
          <a:avLst/>
        </a:prstGeom>
        <a:noFill/>
        <a:ln w="9525">
          <a:noFill/>
          <a:miter lim="800000"/>
          <a:headEnd/>
          <a:tailEnd/>
        </a:ln>
      </xdr:spPr>
    </xdr:pic>
    <xdr:clientData/>
  </xdr:twoCellAnchor>
  <xdr:twoCellAnchor editAs="oneCell">
    <xdr:from>
      <xdr:col>59</xdr:col>
      <xdr:colOff>0</xdr:colOff>
      <xdr:row>9</xdr:row>
      <xdr:rowOff>0</xdr:rowOff>
    </xdr:from>
    <xdr:to>
      <xdr:col>59</xdr:col>
      <xdr:colOff>952500</xdr:colOff>
      <xdr:row>9</xdr:row>
      <xdr:rowOff>152400</xdr:rowOff>
    </xdr:to>
    <xdr:pic>
      <xdr:nvPicPr>
        <xdr:cNvPr id="32778" name="Picture 10" descr="100%"/>
        <xdr:cNvPicPr>
          <a:picLocks noChangeAspect="1" noChangeArrowheads="1"/>
        </xdr:cNvPicPr>
      </xdr:nvPicPr>
      <xdr:blipFill>
        <a:blip xmlns:r="http://schemas.openxmlformats.org/officeDocument/2006/relationships" r:embed="rId6"/>
        <a:srcRect/>
        <a:stretch>
          <a:fillRect/>
        </a:stretch>
      </xdr:blipFill>
      <xdr:spPr bwMode="auto">
        <a:xfrm>
          <a:off x="37437060" y="1844040"/>
          <a:ext cx="952500" cy="152400"/>
        </a:xfrm>
        <a:prstGeom prst="rect">
          <a:avLst/>
        </a:prstGeom>
        <a:noFill/>
        <a:ln w="9525">
          <a:noFill/>
          <a:miter lim="800000"/>
          <a:headEnd/>
          <a:tailEnd/>
        </a:ln>
      </xdr:spPr>
    </xdr:pic>
    <xdr:clientData/>
  </xdr:twoCellAnchor>
  <xdr:twoCellAnchor editAs="oneCell">
    <xdr:from>
      <xdr:col>59</xdr:col>
      <xdr:colOff>0</xdr:colOff>
      <xdr:row>10</xdr:row>
      <xdr:rowOff>0</xdr:rowOff>
    </xdr:from>
    <xdr:to>
      <xdr:col>59</xdr:col>
      <xdr:colOff>944880</xdr:colOff>
      <xdr:row>10</xdr:row>
      <xdr:rowOff>152400</xdr:rowOff>
    </xdr:to>
    <xdr:pic>
      <xdr:nvPicPr>
        <xdr:cNvPr id="32779" name="Picture 11" descr="99%"/>
        <xdr:cNvPicPr>
          <a:picLocks noChangeAspect="1" noChangeArrowheads="1"/>
        </xdr:cNvPicPr>
      </xdr:nvPicPr>
      <xdr:blipFill>
        <a:blip xmlns:r="http://schemas.openxmlformats.org/officeDocument/2006/relationships" r:embed="rId6"/>
        <a:srcRect/>
        <a:stretch>
          <a:fillRect/>
        </a:stretch>
      </xdr:blipFill>
      <xdr:spPr bwMode="auto">
        <a:xfrm>
          <a:off x="37437060" y="2011680"/>
          <a:ext cx="944880" cy="152400"/>
        </a:xfrm>
        <a:prstGeom prst="rect">
          <a:avLst/>
        </a:prstGeom>
        <a:noFill/>
        <a:ln w="9525">
          <a:noFill/>
          <a:miter lim="800000"/>
          <a:headEnd/>
          <a:tailEnd/>
        </a:ln>
      </xdr:spPr>
    </xdr:pic>
    <xdr:clientData/>
  </xdr:twoCellAnchor>
  <xdr:twoCellAnchor editAs="oneCell">
    <xdr:from>
      <xdr:col>59</xdr:col>
      <xdr:colOff>0</xdr:colOff>
      <xdr:row>11</xdr:row>
      <xdr:rowOff>0</xdr:rowOff>
    </xdr:from>
    <xdr:to>
      <xdr:col>59</xdr:col>
      <xdr:colOff>944880</xdr:colOff>
      <xdr:row>11</xdr:row>
      <xdr:rowOff>152400</xdr:rowOff>
    </xdr:to>
    <xdr:pic>
      <xdr:nvPicPr>
        <xdr:cNvPr id="32780" name="Picture 12" descr="99%"/>
        <xdr:cNvPicPr>
          <a:picLocks noChangeAspect="1" noChangeArrowheads="1"/>
        </xdr:cNvPicPr>
      </xdr:nvPicPr>
      <xdr:blipFill>
        <a:blip xmlns:r="http://schemas.openxmlformats.org/officeDocument/2006/relationships" r:embed="rId6"/>
        <a:srcRect/>
        <a:stretch>
          <a:fillRect/>
        </a:stretch>
      </xdr:blipFill>
      <xdr:spPr bwMode="auto">
        <a:xfrm>
          <a:off x="37437060" y="2179320"/>
          <a:ext cx="944880" cy="152400"/>
        </a:xfrm>
        <a:prstGeom prst="rect">
          <a:avLst/>
        </a:prstGeom>
        <a:noFill/>
        <a:ln w="9525">
          <a:noFill/>
          <a:miter lim="800000"/>
          <a:headEnd/>
          <a:tailEnd/>
        </a:ln>
      </xdr:spPr>
    </xdr:pic>
    <xdr:clientData/>
  </xdr:twoCellAnchor>
  <xdr:twoCellAnchor editAs="oneCell">
    <xdr:from>
      <xdr:col>59</xdr:col>
      <xdr:colOff>0</xdr:colOff>
      <xdr:row>12</xdr:row>
      <xdr:rowOff>0</xdr:rowOff>
    </xdr:from>
    <xdr:to>
      <xdr:col>59</xdr:col>
      <xdr:colOff>944880</xdr:colOff>
      <xdr:row>12</xdr:row>
      <xdr:rowOff>152400</xdr:rowOff>
    </xdr:to>
    <xdr:pic>
      <xdr:nvPicPr>
        <xdr:cNvPr id="32781" name="Picture 13" descr="99%"/>
        <xdr:cNvPicPr>
          <a:picLocks noChangeAspect="1" noChangeArrowheads="1"/>
        </xdr:cNvPicPr>
      </xdr:nvPicPr>
      <xdr:blipFill>
        <a:blip xmlns:r="http://schemas.openxmlformats.org/officeDocument/2006/relationships" r:embed="rId6"/>
        <a:srcRect/>
        <a:stretch>
          <a:fillRect/>
        </a:stretch>
      </xdr:blipFill>
      <xdr:spPr bwMode="auto">
        <a:xfrm>
          <a:off x="37437060" y="2346960"/>
          <a:ext cx="944880" cy="152400"/>
        </a:xfrm>
        <a:prstGeom prst="rect">
          <a:avLst/>
        </a:prstGeom>
        <a:noFill/>
        <a:ln w="9525">
          <a:noFill/>
          <a:miter lim="800000"/>
          <a:headEnd/>
          <a:tailEnd/>
        </a:ln>
      </xdr:spPr>
    </xdr:pic>
    <xdr:clientData/>
  </xdr:twoCellAnchor>
  <xdr:twoCellAnchor editAs="oneCell">
    <xdr:from>
      <xdr:col>59</xdr:col>
      <xdr:colOff>0</xdr:colOff>
      <xdr:row>13</xdr:row>
      <xdr:rowOff>0</xdr:rowOff>
    </xdr:from>
    <xdr:to>
      <xdr:col>59</xdr:col>
      <xdr:colOff>944880</xdr:colOff>
      <xdr:row>13</xdr:row>
      <xdr:rowOff>152400</xdr:rowOff>
    </xdr:to>
    <xdr:pic>
      <xdr:nvPicPr>
        <xdr:cNvPr id="32782" name="Picture 14" descr="99%"/>
        <xdr:cNvPicPr>
          <a:picLocks noChangeAspect="1" noChangeArrowheads="1"/>
        </xdr:cNvPicPr>
      </xdr:nvPicPr>
      <xdr:blipFill>
        <a:blip xmlns:r="http://schemas.openxmlformats.org/officeDocument/2006/relationships" r:embed="rId6"/>
        <a:srcRect/>
        <a:stretch>
          <a:fillRect/>
        </a:stretch>
      </xdr:blipFill>
      <xdr:spPr bwMode="auto">
        <a:xfrm>
          <a:off x="37437060" y="2514600"/>
          <a:ext cx="944880" cy="152400"/>
        </a:xfrm>
        <a:prstGeom prst="rect">
          <a:avLst/>
        </a:prstGeom>
        <a:noFill/>
        <a:ln w="9525">
          <a:noFill/>
          <a:miter lim="800000"/>
          <a:headEnd/>
          <a:tailEnd/>
        </a:ln>
      </xdr:spPr>
    </xdr:pic>
    <xdr:clientData/>
  </xdr:twoCellAnchor>
  <xdr:twoCellAnchor editAs="oneCell">
    <xdr:from>
      <xdr:col>59</xdr:col>
      <xdr:colOff>0</xdr:colOff>
      <xdr:row>14</xdr:row>
      <xdr:rowOff>0</xdr:rowOff>
    </xdr:from>
    <xdr:to>
      <xdr:col>59</xdr:col>
      <xdr:colOff>944880</xdr:colOff>
      <xdr:row>14</xdr:row>
      <xdr:rowOff>152400</xdr:rowOff>
    </xdr:to>
    <xdr:pic>
      <xdr:nvPicPr>
        <xdr:cNvPr id="32783" name="Picture 15" descr="99%"/>
        <xdr:cNvPicPr>
          <a:picLocks noChangeAspect="1" noChangeArrowheads="1"/>
        </xdr:cNvPicPr>
      </xdr:nvPicPr>
      <xdr:blipFill>
        <a:blip xmlns:r="http://schemas.openxmlformats.org/officeDocument/2006/relationships" r:embed="rId6"/>
        <a:srcRect/>
        <a:stretch>
          <a:fillRect/>
        </a:stretch>
      </xdr:blipFill>
      <xdr:spPr bwMode="auto">
        <a:xfrm>
          <a:off x="37437060" y="2682240"/>
          <a:ext cx="944880" cy="152400"/>
        </a:xfrm>
        <a:prstGeom prst="rect">
          <a:avLst/>
        </a:prstGeom>
        <a:noFill/>
        <a:ln w="9525">
          <a:noFill/>
          <a:miter lim="800000"/>
          <a:headEnd/>
          <a:tailEnd/>
        </a:ln>
      </xdr:spPr>
    </xdr:pic>
    <xdr:clientData/>
  </xdr:twoCellAnchor>
  <xdr:twoCellAnchor editAs="oneCell">
    <xdr:from>
      <xdr:col>59</xdr:col>
      <xdr:colOff>0</xdr:colOff>
      <xdr:row>15</xdr:row>
      <xdr:rowOff>0</xdr:rowOff>
    </xdr:from>
    <xdr:to>
      <xdr:col>59</xdr:col>
      <xdr:colOff>944880</xdr:colOff>
      <xdr:row>15</xdr:row>
      <xdr:rowOff>152400</xdr:rowOff>
    </xdr:to>
    <xdr:pic>
      <xdr:nvPicPr>
        <xdr:cNvPr id="32784" name="Picture 16" descr="99%"/>
        <xdr:cNvPicPr>
          <a:picLocks noChangeAspect="1" noChangeArrowheads="1"/>
        </xdr:cNvPicPr>
      </xdr:nvPicPr>
      <xdr:blipFill>
        <a:blip xmlns:r="http://schemas.openxmlformats.org/officeDocument/2006/relationships" r:embed="rId6"/>
        <a:srcRect/>
        <a:stretch>
          <a:fillRect/>
        </a:stretch>
      </xdr:blipFill>
      <xdr:spPr bwMode="auto">
        <a:xfrm>
          <a:off x="37437060" y="2849880"/>
          <a:ext cx="944880" cy="152400"/>
        </a:xfrm>
        <a:prstGeom prst="rect">
          <a:avLst/>
        </a:prstGeom>
        <a:noFill/>
        <a:ln w="9525">
          <a:noFill/>
          <a:miter lim="800000"/>
          <a:headEnd/>
          <a:tailEnd/>
        </a:ln>
      </xdr:spPr>
    </xdr:pic>
    <xdr:clientData/>
  </xdr:twoCellAnchor>
  <xdr:twoCellAnchor editAs="oneCell">
    <xdr:from>
      <xdr:col>59</xdr:col>
      <xdr:colOff>0</xdr:colOff>
      <xdr:row>16</xdr:row>
      <xdr:rowOff>0</xdr:rowOff>
    </xdr:from>
    <xdr:to>
      <xdr:col>59</xdr:col>
      <xdr:colOff>944880</xdr:colOff>
      <xdr:row>16</xdr:row>
      <xdr:rowOff>152400</xdr:rowOff>
    </xdr:to>
    <xdr:pic>
      <xdr:nvPicPr>
        <xdr:cNvPr id="32785" name="Picture 17" descr="99%"/>
        <xdr:cNvPicPr>
          <a:picLocks noChangeAspect="1" noChangeArrowheads="1"/>
        </xdr:cNvPicPr>
      </xdr:nvPicPr>
      <xdr:blipFill>
        <a:blip xmlns:r="http://schemas.openxmlformats.org/officeDocument/2006/relationships" r:embed="rId6"/>
        <a:srcRect/>
        <a:stretch>
          <a:fillRect/>
        </a:stretch>
      </xdr:blipFill>
      <xdr:spPr bwMode="auto">
        <a:xfrm>
          <a:off x="37437060" y="3017520"/>
          <a:ext cx="944880" cy="152400"/>
        </a:xfrm>
        <a:prstGeom prst="rect">
          <a:avLst/>
        </a:prstGeom>
        <a:noFill/>
        <a:ln w="9525">
          <a:noFill/>
          <a:miter lim="800000"/>
          <a:headEnd/>
          <a:tailEnd/>
        </a:ln>
      </xdr:spPr>
    </xdr:pic>
    <xdr:clientData/>
  </xdr:twoCellAnchor>
  <xdr:twoCellAnchor editAs="oneCell">
    <xdr:from>
      <xdr:col>59</xdr:col>
      <xdr:colOff>0</xdr:colOff>
      <xdr:row>17</xdr:row>
      <xdr:rowOff>0</xdr:rowOff>
    </xdr:from>
    <xdr:to>
      <xdr:col>59</xdr:col>
      <xdr:colOff>944880</xdr:colOff>
      <xdr:row>17</xdr:row>
      <xdr:rowOff>152400</xdr:rowOff>
    </xdr:to>
    <xdr:pic>
      <xdr:nvPicPr>
        <xdr:cNvPr id="32786" name="Picture 18" descr="99%"/>
        <xdr:cNvPicPr>
          <a:picLocks noChangeAspect="1" noChangeArrowheads="1"/>
        </xdr:cNvPicPr>
      </xdr:nvPicPr>
      <xdr:blipFill>
        <a:blip xmlns:r="http://schemas.openxmlformats.org/officeDocument/2006/relationships" r:embed="rId6"/>
        <a:srcRect/>
        <a:stretch>
          <a:fillRect/>
        </a:stretch>
      </xdr:blipFill>
      <xdr:spPr bwMode="auto">
        <a:xfrm>
          <a:off x="37437060" y="3185160"/>
          <a:ext cx="944880" cy="152400"/>
        </a:xfrm>
        <a:prstGeom prst="rect">
          <a:avLst/>
        </a:prstGeom>
        <a:noFill/>
        <a:ln w="9525">
          <a:noFill/>
          <a:miter lim="800000"/>
          <a:headEnd/>
          <a:tailEnd/>
        </a:ln>
      </xdr:spPr>
    </xdr:pic>
    <xdr:clientData/>
  </xdr:twoCellAnchor>
  <xdr:twoCellAnchor editAs="oneCell">
    <xdr:from>
      <xdr:col>59</xdr:col>
      <xdr:colOff>0</xdr:colOff>
      <xdr:row>18</xdr:row>
      <xdr:rowOff>0</xdr:rowOff>
    </xdr:from>
    <xdr:to>
      <xdr:col>59</xdr:col>
      <xdr:colOff>944880</xdr:colOff>
      <xdr:row>18</xdr:row>
      <xdr:rowOff>152400</xdr:rowOff>
    </xdr:to>
    <xdr:pic>
      <xdr:nvPicPr>
        <xdr:cNvPr id="32787" name="Picture 19" descr="99%"/>
        <xdr:cNvPicPr>
          <a:picLocks noChangeAspect="1" noChangeArrowheads="1"/>
        </xdr:cNvPicPr>
      </xdr:nvPicPr>
      <xdr:blipFill>
        <a:blip xmlns:r="http://schemas.openxmlformats.org/officeDocument/2006/relationships" r:embed="rId6"/>
        <a:srcRect/>
        <a:stretch>
          <a:fillRect/>
        </a:stretch>
      </xdr:blipFill>
      <xdr:spPr bwMode="auto">
        <a:xfrm>
          <a:off x="37437060" y="3352800"/>
          <a:ext cx="944880" cy="152400"/>
        </a:xfrm>
        <a:prstGeom prst="rect">
          <a:avLst/>
        </a:prstGeom>
        <a:noFill/>
        <a:ln w="9525">
          <a:noFill/>
          <a:miter lim="800000"/>
          <a:headEnd/>
          <a:tailEnd/>
        </a:ln>
      </xdr:spPr>
    </xdr:pic>
    <xdr:clientData/>
  </xdr:twoCellAnchor>
  <xdr:twoCellAnchor editAs="oneCell">
    <xdr:from>
      <xdr:col>59</xdr:col>
      <xdr:colOff>0</xdr:colOff>
      <xdr:row>19</xdr:row>
      <xdr:rowOff>0</xdr:rowOff>
    </xdr:from>
    <xdr:to>
      <xdr:col>59</xdr:col>
      <xdr:colOff>944880</xdr:colOff>
      <xdr:row>19</xdr:row>
      <xdr:rowOff>152400</xdr:rowOff>
    </xdr:to>
    <xdr:pic>
      <xdr:nvPicPr>
        <xdr:cNvPr id="32788" name="Picture 20" descr="99%"/>
        <xdr:cNvPicPr>
          <a:picLocks noChangeAspect="1" noChangeArrowheads="1"/>
        </xdr:cNvPicPr>
      </xdr:nvPicPr>
      <xdr:blipFill>
        <a:blip xmlns:r="http://schemas.openxmlformats.org/officeDocument/2006/relationships" r:embed="rId6"/>
        <a:srcRect/>
        <a:stretch>
          <a:fillRect/>
        </a:stretch>
      </xdr:blipFill>
      <xdr:spPr bwMode="auto">
        <a:xfrm>
          <a:off x="37437060" y="3520440"/>
          <a:ext cx="944880" cy="152400"/>
        </a:xfrm>
        <a:prstGeom prst="rect">
          <a:avLst/>
        </a:prstGeom>
        <a:noFill/>
        <a:ln w="9525">
          <a:noFill/>
          <a:miter lim="800000"/>
          <a:headEnd/>
          <a:tailEnd/>
        </a:ln>
      </xdr:spPr>
    </xdr:pic>
    <xdr:clientData/>
  </xdr:twoCellAnchor>
  <xdr:twoCellAnchor editAs="oneCell">
    <xdr:from>
      <xdr:col>59</xdr:col>
      <xdr:colOff>0</xdr:colOff>
      <xdr:row>20</xdr:row>
      <xdr:rowOff>0</xdr:rowOff>
    </xdr:from>
    <xdr:to>
      <xdr:col>59</xdr:col>
      <xdr:colOff>944880</xdr:colOff>
      <xdr:row>20</xdr:row>
      <xdr:rowOff>152400</xdr:rowOff>
    </xdr:to>
    <xdr:pic>
      <xdr:nvPicPr>
        <xdr:cNvPr id="32789" name="Picture 21" descr="99%"/>
        <xdr:cNvPicPr>
          <a:picLocks noChangeAspect="1" noChangeArrowheads="1"/>
        </xdr:cNvPicPr>
      </xdr:nvPicPr>
      <xdr:blipFill>
        <a:blip xmlns:r="http://schemas.openxmlformats.org/officeDocument/2006/relationships" r:embed="rId6"/>
        <a:srcRect/>
        <a:stretch>
          <a:fillRect/>
        </a:stretch>
      </xdr:blipFill>
      <xdr:spPr bwMode="auto">
        <a:xfrm>
          <a:off x="37437060" y="3688080"/>
          <a:ext cx="944880" cy="152400"/>
        </a:xfrm>
        <a:prstGeom prst="rect">
          <a:avLst/>
        </a:prstGeom>
        <a:noFill/>
        <a:ln w="9525">
          <a:noFill/>
          <a:miter lim="800000"/>
          <a:headEnd/>
          <a:tailEnd/>
        </a:ln>
      </xdr:spPr>
    </xdr:pic>
    <xdr:clientData/>
  </xdr:twoCellAnchor>
  <xdr:twoCellAnchor editAs="oneCell">
    <xdr:from>
      <xdr:col>59</xdr:col>
      <xdr:colOff>0</xdr:colOff>
      <xdr:row>21</xdr:row>
      <xdr:rowOff>0</xdr:rowOff>
    </xdr:from>
    <xdr:to>
      <xdr:col>59</xdr:col>
      <xdr:colOff>944880</xdr:colOff>
      <xdr:row>21</xdr:row>
      <xdr:rowOff>152400</xdr:rowOff>
    </xdr:to>
    <xdr:pic>
      <xdr:nvPicPr>
        <xdr:cNvPr id="32790" name="Picture 22" descr="99%"/>
        <xdr:cNvPicPr>
          <a:picLocks noChangeAspect="1" noChangeArrowheads="1"/>
        </xdr:cNvPicPr>
      </xdr:nvPicPr>
      <xdr:blipFill>
        <a:blip xmlns:r="http://schemas.openxmlformats.org/officeDocument/2006/relationships" r:embed="rId6"/>
        <a:srcRect/>
        <a:stretch>
          <a:fillRect/>
        </a:stretch>
      </xdr:blipFill>
      <xdr:spPr bwMode="auto">
        <a:xfrm>
          <a:off x="37437060" y="3855720"/>
          <a:ext cx="944880" cy="152400"/>
        </a:xfrm>
        <a:prstGeom prst="rect">
          <a:avLst/>
        </a:prstGeom>
        <a:noFill/>
        <a:ln w="9525">
          <a:noFill/>
          <a:miter lim="800000"/>
          <a:headEnd/>
          <a:tailEnd/>
        </a:ln>
      </xdr:spPr>
    </xdr:pic>
    <xdr:clientData/>
  </xdr:twoCellAnchor>
  <xdr:twoCellAnchor editAs="oneCell">
    <xdr:from>
      <xdr:col>59</xdr:col>
      <xdr:colOff>0</xdr:colOff>
      <xdr:row>22</xdr:row>
      <xdr:rowOff>0</xdr:rowOff>
    </xdr:from>
    <xdr:to>
      <xdr:col>59</xdr:col>
      <xdr:colOff>944880</xdr:colOff>
      <xdr:row>22</xdr:row>
      <xdr:rowOff>152400</xdr:rowOff>
    </xdr:to>
    <xdr:pic>
      <xdr:nvPicPr>
        <xdr:cNvPr id="32791" name="Picture 23" descr="99%"/>
        <xdr:cNvPicPr>
          <a:picLocks noChangeAspect="1" noChangeArrowheads="1"/>
        </xdr:cNvPicPr>
      </xdr:nvPicPr>
      <xdr:blipFill>
        <a:blip xmlns:r="http://schemas.openxmlformats.org/officeDocument/2006/relationships" r:embed="rId6"/>
        <a:srcRect/>
        <a:stretch>
          <a:fillRect/>
        </a:stretch>
      </xdr:blipFill>
      <xdr:spPr bwMode="auto">
        <a:xfrm>
          <a:off x="37437060" y="4023360"/>
          <a:ext cx="944880" cy="152400"/>
        </a:xfrm>
        <a:prstGeom prst="rect">
          <a:avLst/>
        </a:prstGeom>
        <a:noFill/>
        <a:ln w="9525">
          <a:noFill/>
          <a:miter lim="800000"/>
          <a:headEnd/>
          <a:tailEnd/>
        </a:ln>
      </xdr:spPr>
    </xdr:pic>
    <xdr:clientData/>
  </xdr:twoCellAnchor>
  <xdr:twoCellAnchor editAs="oneCell">
    <xdr:from>
      <xdr:col>59</xdr:col>
      <xdr:colOff>0</xdr:colOff>
      <xdr:row>23</xdr:row>
      <xdr:rowOff>0</xdr:rowOff>
    </xdr:from>
    <xdr:to>
      <xdr:col>59</xdr:col>
      <xdr:colOff>944880</xdr:colOff>
      <xdr:row>23</xdr:row>
      <xdr:rowOff>152400</xdr:rowOff>
    </xdr:to>
    <xdr:pic>
      <xdr:nvPicPr>
        <xdr:cNvPr id="32792" name="Picture 24" descr="99%"/>
        <xdr:cNvPicPr>
          <a:picLocks noChangeAspect="1" noChangeArrowheads="1"/>
        </xdr:cNvPicPr>
      </xdr:nvPicPr>
      <xdr:blipFill>
        <a:blip xmlns:r="http://schemas.openxmlformats.org/officeDocument/2006/relationships" r:embed="rId6"/>
        <a:srcRect/>
        <a:stretch>
          <a:fillRect/>
        </a:stretch>
      </xdr:blipFill>
      <xdr:spPr bwMode="auto">
        <a:xfrm>
          <a:off x="37437060" y="4191000"/>
          <a:ext cx="944880" cy="152400"/>
        </a:xfrm>
        <a:prstGeom prst="rect">
          <a:avLst/>
        </a:prstGeom>
        <a:noFill/>
        <a:ln w="9525">
          <a:noFill/>
          <a:miter lim="800000"/>
          <a:headEnd/>
          <a:tailEnd/>
        </a:ln>
      </xdr:spPr>
    </xdr:pic>
    <xdr:clientData/>
  </xdr:twoCellAnchor>
  <xdr:twoCellAnchor editAs="oneCell">
    <xdr:from>
      <xdr:col>59</xdr:col>
      <xdr:colOff>0</xdr:colOff>
      <xdr:row>24</xdr:row>
      <xdr:rowOff>0</xdr:rowOff>
    </xdr:from>
    <xdr:to>
      <xdr:col>59</xdr:col>
      <xdr:colOff>944880</xdr:colOff>
      <xdr:row>24</xdr:row>
      <xdr:rowOff>152400</xdr:rowOff>
    </xdr:to>
    <xdr:pic>
      <xdr:nvPicPr>
        <xdr:cNvPr id="32793" name="Picture 25" descr="99%"/>
        <xdr:cNvPicPr>
          <a:picLocks noChangeAspect="1" noChangeArrowheads="1"/>
        </xdr:cNvPicPr>
      </xdr:nvPicPr>
      <xdr:blipFill>
        <a:blip xmlns:r="http://schemas.openxmlformats.org/officeDocument/2006/relationships" r:embed="rId6"/>
        <a:srcRect/>
        <a:stretch>
          <a:fillRect/>
        </a:stretch>
      </xdr:blipFill>
      <xdr:spPr bwMode="auto">
        <a:xfrm>
          <a:off x="37437060" y="4358640"/>
          <a:ext cx="944880" cy="152400"/>
        </a:xfrm>
        <a:prstGeom prst="rect">
          <a:avLst/>
        </a:prstGeom>
        <a:noFill/>
        <a:ln w="9525">
          <a:noFill/>
          <a:miter lim="800000"/>
          <a:headEnd/>
          <a:tailEnd/>
        </a:ln>
      </xdr:spPr>
    </xdr:pic>
    <xdr:clientData/>
  </xdr:twoCellAnchor>
  <xdr:twoCellAnchor editAs="oneCell">
    <xdr:from>
      <xdr:col>59</xdr:col>
      <xdr:colOff>0</xdr:colOff>
      <xdr:row>25</xdr:row>
      <xdr:rowOff>0</xdr:rowOff>
    </xdr:from>
    <xdr:to>
      <xdr:col>59</xdr:col>
      <xdr:colOff>944880</xdr:colOff>
      <xdr:row>25</xdr:row>
      <xdr:rowOff>152400</xdr:rowOff>
    </xdr:to>
    <xdr:pic>
      <xdr:nvPicPr>
        <xdr:cNvPr id="32794" name="Picture 26" descr="99%"/>
        <xdr:cNvPicPr>
          <a:picLocks noChangeAspect="1" noChangeArrowheads="1"/>
        </xdr:cNvPicPr>
      </xdr:nvPicPr>
      <xdr:blipFill>
        <a:blip xmlns:r="http://schemas.openxmlformats.org/officeDocument/2006/relationships" r:embed="rId6"/>
        <a:srcRect/>
        <a:stretch>
          <a:fillRect/>
        </a:stretch>
      </xdr:blipFill>
      <xdr:spPr bwMode="auto">
        <a:xfrm>
          <a:off x="37437060" y="4526280"/>
          <a:ext cx="944880" cy="152400"/>
        </a:xfrm>
        <a:prstGeom prst="rect">
          <a:avLst/>
        </a:prstGeom>
        <a:noFill/>
        <a:ln w="9525">
          <a:noFill/>
          <a:miter lim="800000"/>
          <a:headEnd/>
          <a:tailEnd/>
        </a:ln>
      </xdr:spPr>
    </xdr:pic>
    <xdr:clientData/>
  </xdr:twoCellAnchor>
  <xdr:twoCellAnchor editAs="oneCell">
    <xdr:from>
      <xdr:col>59</xdr:col>
      <xdr:colOff>0</xdr:colOff>
      <xdr:row>26</xdr:row>
      <xdr:rowOff>0</xdr:rowOff>
    </xdr:from>
    <xdr:to>
      <xdr:col>59</xdr:col>
      <xdr:colOff>937260</xdr:colOff>
      <xdr:row>26</xdr:row>
      <xdr:rowOff>152400</xdr:rowOff>
    </xdr:to>
    <xdr:pic>
      <xdr:nvPicPr>
        <xdr:cNvPr id="32795" name="Picture 27" descr="98%"/>
        <xdr:cNvPicPr>
          <a:picLocks noChangeAspect="1" noChangeArrowheads="1"/>
        </xdr:cNvPicPr>
      </xdr:nvPicPr>
      <xdr:blipFill>
        <a:blip xmlns:r="http://schemas.openxmlformats.org/officeDocument/2006/relationships" r:embed="rId6"/>
        <a:srcRect/>
        <a:stretch>
          <a:fillRect/>
        </a:stretch>
      </xdr:blipFill>
      <xdr:spPr bwMode="auto">
        <a:xfrm>
          <a:off x="37437060" y="4693920"/>
          <a:ext cx="937260" cy="152400"/>
        </a:xfrm>
        <a:prstGeom prst="rect">
          <a:avLst/>
        </a:prstGeom>
        <a:noFill/>
        <a:ln w="9525">
          <a:noFill/>
          <a:miter lim="800000"/>
          <a:headEnd/>
          <a:tailEnd/>
        </a:ln>
      </xdr:spPr>
    </xdr:pic>
    <xdr:clientData/>
  </xdr:twoCellAnchor>
  <xdr:twoCellAnchor editAs="oneCell">
    <xdr:from>
      <xdr:col>59</xdr:col>
      <xdr:colOff>0</xdr:colOff>
      <xdr:row>27</xdr:row>
      <xdr:rowOff>0</xdr:rowOff>
    </xdr:from>
    <xdr:to>
      <xdr:col>59</xdr:col>
      <xdr:colOff>937260</xdr:colOff>
      <xdr:row>27</xdr:row>
      <xdr:rowOff>152400</xdr:rowOff>
    </xdr:to>
    <xdr:pic>
      <xdr:nvPicPr>
        <xdr:cNvPr id="32796" name="Picture 28" descr="98%"/>
        <xdr:cNvPicPr>
          <a:picLocks noChangeAspect="1" noChangeArrowheads="1"/>
        </xdr:cNvPicPr>
      </xdr:nvPicPr>
      <xdr:blipFill>
        <a:blip xmlns:r="http://schemas.openxmlformats.org/officeDocument/2006/relationships" r:embed="rId6"/>
        <a:srcRect/>
        <a:stretch>
          <a:fillRect/>
        </a:stretch>
      </xdr:blipFill>
      <xdr:spPr bwMode="auto">
        <a:xfrm>
          <a:off x="37437060" y="4861560"/>
          <a:ext cx="937260" cy="152400"/>
        </a:xfrm>
        <a:prstGeom prst="rect">
          <a:avLst/>
        </a:prstGeom>
        <a:noFill/>
        <a:ln w="9525">
          <a:noFill/>
          <a:miter lim="800000"/>
          <a:headEnd/>
          <a:tailEnd/>
        </a:ln>
      </xdr:spPr>
    </xdr:pic>
    <xdr:clientData/>
  </xdr:twoCellAnchor>
  <xdr:twoCellAnchor editAs="oneCell">
    <xdr:from>
      <xdr:col>59</xdr:col>
      <xdr:colOff>0</xdr:colOff>
      <xdr:row>28</xdr:row>
      <xdr:rowOff>0</xdr:rowOff>
    </xdr:from>
    <xdr:to>
      <xdr:col>59</xdr:col>
      <xdr:colOff>937260</xdr:colOff>
      <xdr:row>28</xdr:row>
      <xdr:rowOff>152400</xdr:rowOff>
    </xdr:to>
    <xdr:pic>
      <xdr:nvPicPr>
        <xdr:cNvPr id="32797" name="Picture 29" descr="98%"/>
        <xdr:cNvPicPr>
          <a:picLocks noChangeAspect="1" noChangeArrowheads="1"/>
        </xdr:cNvPicPr>
      </xdr:nvPicPr>
      <xdr:blipFill>
        <a:blip xmlns:r="http://schemas.openxmlformats.org/officeDocument/2006/relationships" r:embed="rId6"/>
        <a:srcRect/>
        <a:stretch>
          <a:fillRect/>
        </a:stretch>
      </xdr:blipFill>
      <xdr:spPr bwMode="auto">
        <a:xfrm>
          <a:off x="37437060" y="5029200"/>
          <a:ext cx="937260" cy="152400"/>
        </a:xfrm>
        <a:prstGeom prst="rect">
          <a:avLst/>
        </a:prstGeom>
        <a:noFill/>
        <a:ln w="9525">
          <a:noFill/>
          <a:miter lim="800000"/>
          <a:headEnd/>
          <a:tailEnd/>
        </a:ln>
      </xdr:spPr>
    </xdr:pic>
    <xdr:clientData/>
  </xdr:twoCellAnchor>
  <xdr:twoCellAnchor editAs="oneCell">
    <xdr:from>
      <xdr:col>59</xdr:col>
      <xdr:colOff>0</xdr:colOff>
      <xdr:row>29</xdr:row>
      <xdr:rowOff>0</xdr:rowOff>
    </xdr:from>
    <xdr:to>
      <xdr:col>59</xdr:col>
      <xdr:colOff>937260</xdr:colOff>
      <xdr:row>29</xdr:row>
      <xdr:rowOff>152400</xdr:rowOff>
    </xdr:to>
    <xdr:pic>
      <xdr:nvPicPr>
        <xdr:cNvPr id="32798" name="Picture 30" descr="98%"/>
        <xdr:cNvPicPr>
          <a:picLocks noChangeAspect="1" noChangeArrowheads="1"/>
        </xdr:cNvPicPr>
      </xdr:nvPicPr>
      <xdr:blipFill>
        <a:blip xmlns:r="http://schemas.openxmlformats.org/officeDocument/2006/relationships" r:embed="rId6"/>
        <a:srcRect/>
        <a:stretch>
          <a:fillRect/>
        </a:stretch>
      </xdr:blipFill>
      <xdr:spPr bwMode="auto">
        <a:xfrm>
          <a:off x="37437060" y="5196840"/>
          <a:ext cx="937260" cy="152400"/>
        </a:xfrm>
        <a:prstGeom prst="rect">
          <a:avLst/>
        </a:prstGeom>
        <a:noFill/>
        <a:ln w="9525">
          <a:noFill/>
          <a:miter lim="800000"/>
          <a:headEnd/>
          <a:tailEnd/>
        </a:ln>
      </xdr:spPr>
    </xdr:pic>
    <xdr:clientData/>
  </xdr:twoCellAnchor>
  <xdr:twoCellAnchor editAs="oneCell">
    <xdr:from>
      <xdr:col>59</xdr:col>
      <xdr:colOff>0</xdr:colOff>
      <xdr:row>30</xdr:row>
      <xdr:rowOff>0</xdr:rowOff>
    </xdr:from>
    <xdr:to>
      <xdr:col>59</xdr:col>
      <xdr:colOff>937260</xdr:colOff>
      <xdr:row>30</xdr:row>
      <xdr:rowOff>152400</xdr:rowOff>
    </xdr:to>
    <xdr:pic>
      <xdr:nvPicPr>
        <xdr:cNvPr id="32799" name="Picture 31" descr="98%"/>
        <xdr:cNvPicPr>
          <a:picLocks noChangeAspect="1" noChangeArrowheads="1"/>
        </xdr:cNvPicPr>
      </xdr:nvPicPr>
      <xdr:blipFill>
        <a:blip xmlns:r="http://schemas.openxmlformats.org/officeDocument/2006/relationships" r:embed="rId6"/>
        <a:srcRect/>
        <a:stretch>
          <a:fillRect/>
        </a:stretch>
      </xdr:blipFill>
      <xdr:spPr bwMode="auto">
        <a:xfrm>
          <a:off x="37437060" y="5364480"/>
          <a:ext cx="937260" cy="152400"/>
        </a:xfrm>
        <a:prstGeom prst="rect">
          <a:avLst/>
        </a:prstGeom>
        <a:noFill/>
        <a:ln w="9525">
          <a:noFill/>
          <a:miter lim="800000"/>
          <a:headEnd/>
          <a:tailEnd/>
        </a:ln>
      </xdr:spPr>
    </xdr:pic>
    <xdr:clientData/>
  </xdr:twoCellAnchor>
  <xdr:twoCellAnchor editAs="oneCell">
    <xdr:from>
      <xdr:col>59</xdr:col>
      <xdr:colOff>0</xdr:colOff>
      <xdr:row>31</xdr:row>
      <xdr:rowOff>0</xdr:rowOff>
    </xdr:from>
    <xdr:to>
      <xdr:col>59</xdr:col>
      <xdr:colOff>937260</xdr:colOff>
      <xdr:row>31</xdr:row>
      <xdr:rowOff>152400</xdr:rowOff>
    </xdr:to>
    <xdr:pic>
      <xdr:nvPicPr>
        <xdr:cNvPr id="32800" name="Picture 32" descr="98%"/>
        <xdr:cNvPicPr>
          <a:picLocks noChangeAspect="1" noChangeArrowheads="1"/>
        </xdr:cNvPicPr>
      </xdr:nvPicPr>
      <xdr:blipFill>
        <a:blip xmlns:r="http://schemas.openxmlformats.org/officeDocument/2006/relationships" r:embed="rId6"/>
        <a:srcRect/>
        <a:stretch>
          <a:fillRect/>
        </a:stretch>
      </xdr:blipFill>
      <xdr:spPr bwMode="auto">
        <a:xfrm>
          <a:off x="37437060" y="5532120"/>
          <a:ext cx="937260" cy="152400"/>
        </a:xfrm>
        <a:prstGeom prst="rect">
          <a:avLst/>
        </a:prstGeom>
        <a:noFill/>
        <a:ln w="9525">
          <a:noFill/>
          <a:miter lim="800000"/>
          <a:headEnd/>
          <a:tailEnd/>
        </a:ln>
      </xdr:spPr>
    </xdr:pic>
    <xdr:clientData/>
  </xdr:twoCellAnchor>
  <xdr:twoCellAnchor editAs="oneCell">
    <xdr:from>
      <xdr:col>59</xdr:col>
      <xdr:colOff>0</xdr:colOff>
      <xdr:row>32</xdr:row>
      <xdr:rowOff>0</xdr:rowOff>
    </xdr:from>
    <xdr:to>
      <xdr:col>59</xdr:col>
      <xdr:colOff>937260</xdr:colOff>
      <xdr:row>32</xdr:row>
      <xdr:rowOff>152400</xdr:rowOff>
    </xdr:to>
    <xdr:pic>
      <xdr:nvPicPr>
        <xdr:cNvPr id="32801" name="Picture 33" descr="98%"/>
        <xdr:cNvPicPr>
          <a:picLocks noChangeAspect="1" noChangeArrowheads="1"/>
        </xdr:cNvPicPr>
      </xdr:nvPicPr>
      <xdr:blipFill>
        <a:blip xmlns:r="http://schemas.openxmlformats.org/officeDocument/2006/relationships" r:embed="rId6"/>
        <a:srcRect/>
        <a:stretch>
          <a:fillRect/>
        </a:stretch>
      </xdr:blipFill>
      <xdr:spPr bwMode="auto">
        <a:xfrm>
          <a:off x="37437060" y="5699760"/>
          <a:ext cx="937260" cy="152400"/>
        </a:xfrm>
        <a:prstGeom prst="rect">
          <a:avLst/>
        </a:prstGeom>
        <a:noFill/>
        <a:ln w="9525">
          <a:noFill/>
          <a:miter lim="800000"/>
          <a:headEnd/>
          <a:tailEnd/>
        </a:ln>
      </xdr:spPr>
    </xdr:pic>
    <xdr:clientData/>
  </xdr:twoCellAnchor>
  <xdr:twoCellAnchor editAs="oneCell">
    <xdr:from>
      <xdr:col>59</xdr:col>
      <xdr:colOff>0</xdr:colOff>
      <xdr:row>33</xdr:row>
      <xdr:rowOff>0</xdr:rowOff>
    </xdr:from>
    <xdr:to>
      <xdr:col>59</xdr:col>
      <xdr:colOff>937260</xdr:colOff>
      <xdr:row>33</xdr:row>
      <xdr:rowOff>152400</xdr:rowOff>
    </xdr:to>
    <xdr:pic>
      <xdr:nvPicPr>
        <xdr:cNvPr id="32802" name="Picture 34" descr="98%"/>
        <xdr:cNvPicPr>
          <a:picLocks noChangeAspect="1" noChangeArrowheads="1"/>
        </xdr:cNvPicPr>
      </xdr:nvPicPr>
      <xdr:blipFill>
        <a:blip xmlns:r="http://schemas.openxmlformats.org/officeDocument/2006/relationships" r:embed="rId6"/>
        <a:srcRect/>
        <a:stretch>
          <a:fillRect/>
        </a:stretch>
      </xdr:blipFill>
      <xdr:spPr bwMode="auto">
        <a:xfrm>
          <a:off x="37437060" y="5867400"/>
          <a:ext cx="937260" cy="152400"/>
        </a:xfrm>
        <a:prstGeom prst="rect">
          <a:avLst/>
        </a:prstGeom>
        <a:noFill/>
        <a:ln w="9525">
          <a:noFill/>
          <a:miter lim="800000"/>
          <a:headEnd/>
          <a:tailEnd/>
        </a:ln>
      </xdr:spPr>
    </xdr:pic>
    <xdr:clientData/>
  </xdr:twoCellAnchor>
  <xdr:twoCellAnchor editAs="oneCell">
    <xdr:from>
      <xdr:col>59</xdr:col>
      <xdr:colOff>0</xdr:colOff>
      <xdr:row>34</xdr:row>
      <xdr:rowOff>0</xdr:rowOff>
    </xdr:from>
    <xdr:to>
      <xdr:col>59</xdr:col>
      <xdr:colOff>937260</xdr:colOff>
      <xdr:row>34</xdr:row>
      <xdr:rowOff>152400</xdr:rowOff>
    </xdr:to>
    <xdr:pic>
      <xdr:nvPicPr>
        <xdr:cNvPr id="32803" name="Picture 35" descr="98%"/>
        <xdr:cNvPicPr>
          <a:picLocks noChangeAspect="1" noChangeArrowheads="1"/>
        </xdr:cNvPicPr>
      </xdr:nvPicPr>
      <xdr:blipFill>
        <a:blip xmlns:r="http://schemas.openxmlformats.org/officeDocument/2006/relationships" r:embed="rId6"/>
        <a:srcRect/>
        <a:stretch>
          <a:fillRect/>
        </a:stretch>
      </xdr:blipFill>
      <xdr:spPr bwMode="auto">
        <a:xfrm>
          <a:off x="37437060" y="6035040"/>
          <a:ext cx="937260" cy="152400"/>
        </a:xfrm>
        <a:prstGeom prst="rect">
          <a:avLst/>
        </a:prstGeom>
        <a:noFill/>
        <a:ln w="9525">
          <a:noFill/>
          <a:miter lim="800000"/>
          <a:headEnd/>
          <a:tailEnd/>
        </a:ln>
      </xdr:spPr>
    </xdr:pic>
    <xdr:clientData/>
  </xdr:twoCellAnchor>
  <xdr:twoCellAnchor editAs="oneCell">
    <xdr:from>
      <xdr:col>59</xdr:col>
      <xdr:colOff>0</xdr:colOff>
      <xdr:row>35</xdr:row>
      <xdr:rowOff>0</xdr:rowOff>
    </xdr:from>
    <xdr:to>
      <xdr:col>59</xdr:col>
      <xdr:colOff>937260</xdr:colOff>
      <xdr:row>35</xdr:row>
      <xdr:rowOff>152400</xdr:rowOff>
    </xdr:to>
    <xdr:pic>
      <xdr:nvPicPr>
        <xdr:cNvPr id="32804" name="Picture 36" descr="98%"/>
        <xdr:cNvPicPr>
          <a:picLocks noChangeAspect="1" noChangeArrowheads="1"/>
        </xdr:cNvPicPr>
      </xdr:nvPicPr>
      <xdr:blipFill>
        <a:blip xmlns:r="http://schemas.openxmlformats.org/officeDocument/2006/relationships" r:embed="rId6"/>
        <a:srcRect/>
        <a:stretch>
          <a:fillRect/>
        </a:stretch>
      </xdr:blipFill>
      <xdr:spPr bwMode="auto">
        <a:xfrm>
          <a:off x="37437060" y="6202680"/>
          <a:ext cx="937260" cy="152400"/>
        </a:xfrm>
        <a:prstGeom prst="rect">
          <a:avLst/>
        </a:prstGeom>
        <a:noFill/>
        <a:ln w="9525">
          <a:noFill/>
          <a:miter lim="800000"/>
          <a:headEnd/>
          <a:tailEnd/>
        </a:ln>
      </xdr:spPr>
    </xdr:pic>
    <xdr:clientData/>
  </xdr:twoCellAnchor>
  <xdr:twoCellAnchor editAs="oneCell">
    <xdr:from>
      <xdr:col>59</xdr:col>
      <xdr:colOff>0</xdr:colOff>
      <xdr:row>36</xdr:row>
      <xdr:rowOff>0</xdr:rowOff>
    </xdr:from>
    <xdr:to>
      <xdr:col>59</xdr:col>
      <xdr:colOff>937260</xdr:colOff>
      <xdr:row>36</xdr:row>
      <xdr:rowOff>152400</xdr:rowOff>
    </xdr:to>
    <xdr:pic>
      <xdr:nvPicPr>
        <xdr:cNvPr id="32805" name="Picture 37" descr="98%"/>
        <xdr:cNvPicPr>
          <a:picLocks noChangeAspect="1" noChangeArrowheads="1"/>
        </xdr:cNvPicPr>
      </xdr:nvPicPr>
      <xdr:blipFill>
        <a:blip xmlns:r="http://schemas.openxmlformats.org/officeDocument/2006/relationships" r:embed="rId6"/>
        <a:srcRect/>
        <a:stretch>
          <a:fillRect/>
        </a:stretch>
      </xdr:blipFill>
      <xdr:spPr bwMode="auto">
        <a:xfrm>
          <a:off x="37437060" y="6370320"/>
          <a:ext cx="937260" cy="152400"/>
        </a:xfrm>
        <a:prstGeom prst="rect">
          <a:avLst/>
        </a:prstGeom>
        <a:noFill/>
        <a:ln w="9525">
          <a:noFill/>
          <a:miter lim="800000"/>
          <a:headEnd/>
          <a:tailEnd/>
        </a:ln>
      </xdr:spPr>
    </xdr:pic>
    <xdr:clientData/>
  </xdr:twoCellAnchor>
  <xdr:twoCellAnchor editAs="oneCell">
    <xdr:from>
      <xdr:col>59</xdr:col>
      <xdr:colOff>0</xdr:colOff>
      <xdr:row>37</xdr:row>
      <xdr:rowOff>0</xdr:rowOff>
    </xdr:from>
    <xdr:to>
      <xdr:col>59</xdr:col>
      <xdr:colOff>937260</xdr:colOff>
      <xdr:row>37</xdr:row>
      <xdr:rowOff>152400</xdr:rowOff>
    </xdr:to>
    <xdr:pic>
      <xdr:nvPicPr>
        <xdr:cNvPr id="32806" name="Picture 38" descr="98%"/>
        <xdr:cNvPicPr>
          <a:picLocks noChangeAspect="1" noChangeArrowheads="1"/>
        </xdr:cNvPicPr>
      </xdr:nvPicPr>
      <xdr:blipFill>
        <a:blip xmlns:r="http://schemas.openxmlformats.org/officeDocument/2006/relationships" r:embed="rId6"/>
        <a:srcRect/>
        <a:stretch>
          <a:fillRect/>
        </a:stretch>
      </xdr:blipFill>
      <xdr:spPr bwMode="auto">
        <a:xfrm>
          <a:off x="37437060" y="6537960"/>
          <a:ext cx="937260" cy="152400"/>
        </a:xfrm>
        <a:prstGeom prst="rect">
          <a:avLst/>
        </a:prstGeom>
        <a:noFill/>
        <a:ln w="9525">
          <a:noFill/>
          <a:miter lim="800000"/>
          <a:headEnd/>
          <a:tailEnd/>
        </a:ln>
      </xdr:spPr>
    </xdr:pic>
    <xdr:clientData/>
  </xdr:twoCellAnchor>
  <xdr:twoCellAnchor editAs="oneCell">
    <xdr:from>
      <xdr:col>59</xdr:col>
      <xdr:colOff>0</xdr:colOff>
      <xdr:row>38</xdr:row>
      <xdr:rowOff>0</xdr:rowOff>
    </xdr:from>
    <xdr:to>
      <xdr:col>59</xdr:col>
      <xdr:colOff>937260</xdr:colOff>
      <xdr:row>38</xdr:row>
      <xdr:rowOff>152400</xdr:rowOff>
    </xdr:to>
    <xdr:pic>
      <xdr:nvPicPr>
        <xdr:cNvPr id="32807" name="Picture 39" descr="98%"/>
        <xdr:cNvPicPr>
          <a:picLocks noChangeAspect="1" noChangeArrowheads="1"/>
        </xdr:cNvPicPr>
      </xdr:nvPicPr>
      <xdr:blipFill>
        <a:blip xmlns:r="http://schemas.openxmlformats.org/officeDocument/2006/relationships" r:embed="rId6"/>
        <a:srcRect/>
        <a:stretch>
          <a:fillRect/>
        </a:stretch>
      </xdr:blipFill>
      <xdr:spPr bwMode="auto">
        <a:xfrm>
          <a:off x="37437060" y="6705600"/>
          <a:ext cx="937260" cy="152400"/>
        </a:xfrm>
        <a:prstGeom prst="rect">
          <a:avLst/>
        </a:prstGeom>
        <a:noFill/>
        <a:ln w="9525">
          <a:noFill/>
          <a:miter lim="800000"/>
          <a:headEnd/>
          <a:tailEnd/>
        </a:ln>
      </xdr:spPr>
    </xdr:pic>
    <xdr:clientData/>
  </xdr:twoCellAnchor>
  <xdr:twoCellAnchor editAs="oneCell">
    <xdr:from>
      <xdr:col>59</xdr:col>
      <xdr:colOff>0</xdr:colOff>
      <xdr:row>39</xdr:row>
      <xdr:rowOff>0</xdr:rowOff>
    </xdr:from>
    <xdr:to>
      <xdr:col>59</xdr:col>
      <xdr:colOff>937260</xdr:colOff>
      <xdr:row>39</xdr:row>
      <xdr:rowOff>152400</xdr:rowOff>
    </xdr:to>
    <xdr:pic>
      <xdr:nvPicPr>
        <xdr:cNvPr id="32808" name="Picture 40" descr="98%"/>
        <xdr:cNvPicPr>
          <a:picLocks noChangeAspect="1" noChangeArrowheads="1"/>
        </xdr:cNvPicPr>
      </xdr:nvPicPr>
      <xdr:blipFill>
        <a:blip xmlns:r="http://schemas.openxmlformats.org/officeDocument/2006/relationships" r:embed="rId6"/>
        <a:srcRect/>
        <a:stretch>
          <a:fillRect/>
        </a:stretch>
      </xdr:blipFill>
      <xdr:spPr bwMode="auto">
        <a:xfrm>
          <a:off x="37437060" y="6873240"/>
          <a:ext cx="937260" cy="152400"/>
        </a:xfrm>
        <a:prstGeom prst="rect">
          <a:avLst/>
        </a:prstGeom>
        <a:noFill/>
        <a:ln w="9525">
          <a:noFill/>
          <a:miter lim="800000"/>
          <a:headEnd/>
          <a:tailEnd/>
        </a:ln>
      </xdr:spPr>
    </xdr:pic>
    <xdr:clientData/>
  </xdr:twoCellAnchor>
  <xdr:twoCellAnchor editAs="oneCell">
    <xdr:from>
      <xdr:col>59</xdr:col>
      <xdr:colOff>0</xdr:colOff>
      <xdr:row>40</xdr:row>
      <xdr:rowOff>0</xdr:rowOff>
    </xdr:from>
    <xdr:to>
      <xdr:col>59</xdr:col>
      <xdr:colOff>937260</xdr:colOff>
      <xdr:row>40</xdr:row>
      <xdr:rowOff>152400</xdr:rowOff>
    </xdr:to>
    <xdr:pic>
      <xdr:nvPicPr>
        <xdr:cNvPr id="32809" name="Picture 41" descr="98%"/>
        <xdr:cNvPicPr>
          <a:picLocks noChangeAspect="1" noChangeArrowheads="1"/>
        </xdr:cNvPicPr>
      </xdr:nvPicPr>
      <xdr:blipFill>
        <a:blip xmlns:r="http://schemas.openxmlformats.org/officeDocument/2006/relationships" r:embed="rId6"/>
        <a:srcRect/>
        <a:stretch>
          <a:fillRect/>
        </a:stretch>
      </xdr:blipFill>
      <xdr:spPr bwMode="auto">
        <a:xfrm>
          <a:off x="37437060" y="7040880"/>
          <a:ext cx="937260" cy="152400"/>
        </a:xfrm>
        <a:prstGeom prst="rect">
          <a:avLst/>
        </a:prstGeom>
        <a:noFill/>
        <a:ln w="9525">
          <a:noFill/>
          <a:miter lim="800000"/>
          <a:headEnd/>
          <a:tailEnd/>
        </a:ln>
      </xdr:spPr>
    </xdr:pic>
    <xdr:clientData/>
  </xdr:twoCellAnchor>
  <xdr:twoCellAnchor editAs="oneCell">
    <xdr:from>
      <xdr:col>59</xdr:col>
      <xdr:colOff>0</xdr:colOff>
      <xdr:row>41</xdr:row>
      <xdr:rowOff>0</xdr:rowOff>
    </xdr:from>
    <xdr:to>
      <xdr:col>59</xdr:col>
      <xdr:colOff>937260</xdr:colOff>
      <xdr:row>41</xdr:row>
      <xdr:rowOff>152400</xdr:rowOff>
    </xdr:to>
    <xdr:pic>
      <xdr:nvPicPr>
        <xdr:cNvPr id="32810" name="Picture 42" descr="98%"/>
        <xdr:cNvPicPr>
          <a:picLocks noChangeAspect="1" noChangeArrowheads="1"/>
        </xdr:cNvPicPr>
      </xdr:nvPicPr>
      <xdr:blipFill>
        <a:blip xmlns:r="http://schemas.openxmlformats.org/officeDocument/2006/relationships" r:embed="rId6"/>
        <a:srcRect/>
        <a:stretch>
          <a:fillRect/>
        </a:stretch>
      </xdr:blipFill>
      <xdr:spPr bwMode="auto">
        <a:xfrm>
          <a:off x="37437060" y="7208520"/>
          <a:ext cx="937260" cy="152400"/>
        </a:xfrm>
        <a:prstGeom prst="rect">
          <a:avLst/>
        </a:prstGeom>
        <a:noFill/>
        <a:ln w="9525">
          <a:noFill/>
          <a:miter lim="800000"/>
          <a:headEnd/>
          <a:tailEnd/>
        </a:ln>
      </xdr:spPr>
    </xdr:pic>
    <xdr:clientData/>
  </xdr:twoCellAnchor>
  <xdr:twoCellAnchor editAs="oneCell">
    <xdr:from>
      <xdr:col>59</xdr:col>
      <xdr:colOff>0</xdr:colOff>
      <xdr:row>42</xdr:row>
      <xdr:rowOff>0</xdr:rowOff>
    </xdr:from>
    <xdr:to>
      <xdr:col>59</xdr:col>
      <xdr:colOff>937260</xdr:colOff>
      <xdr:row>42</xdr:row>
      <xdr:rowOff>152400</xdr:rowOff>
    </xdr:to>
    <xdr:pic>
      <xdr:nvPicPr>
        <xdr:cNvPr id="32811" name="Picture 43" descr="98%"/>
        <xdr:cNvPicPr>
          <a:picLocks noChangeAspect="1" noChangeArrowheads="1"/>
        </xdr:cNvPicPr>
      </xdr:nvPicPr>
      <xdr:blipFill>
        <a:blip xmlns:r="http://schemas.openxmlformats.org/officeDocument/2006/relationships" r:embed="rId6"/>
        <a:srcRect/>
        <a:stretch>
          <a:fillRect/>
        </a:stretch>
      </xdr:blipFill>
      <xdr:spPr bwMode="auto">
        <a:xfrm>
          <a:off x="37437060" y="7376160"/>
          <a:ext cx="937260" cy="152400"/>
        </a:xfrm>
        <a:prstGeom prst="rect">
          <a:avLst/>
        </a:prstGeom>
        <a:noFill/>
        <a:ln w="9525">
          <a:noFill/>
          <a:miter lim="800000"/>
          <a:headEnd/>
          <a:tailEnd/>
        </a:ln>
      </xdr:spPr>
    </xdr:pic>
    <xdr:clientData/>
  </xdr:twoCellAnchor>
  <xdr:twoCellAnchor editAs="oneCell">
    <xdr:from>
      <xdr:col>59</xdr:col>
      <xdr:colOff>0</xdr:colOff>
      <xdr:row>43</xdr:row>
      <xdr:rowOff>0</xdr:rowOff>
    </xdr:from>
    <xdr:to>
      <xdr:col>59</xdr:col>
      <xdr:colOff>937260</xdr:colOff>
      <xdr:row>43</xdr:row>
      <xdr:rowOff>152400</xdr:rowOff>
    </xdr:to>
    <xdr:pic>
      <xdr:nvPicPr>
        <xdr:cNvPr id="32812" name="Picture 44" descr="98%"/>
        <xdr:cNvPicPr>
          <a:picLocks noChangeAspect="1" noChangeArrowheads="1"/>
        </xdr:cNvPicPr>
      </xdr:nvPicPr>
      <xdr:blipFill>
        <a:blip xmlns:r="http://schemas.openxmlformats.org/officeDocument/2006/relationships" r:embed="rId6"/>
        <a:srcRect/>
        <a:stretch>
          <a:fillRect/>
        </a:stretch>
      </xdr:blipFill>
      <xdr:spPr bwMode="auto">
        <a:xfrm>
          <a:off x="37437060" y="7543800"/>
          <a:ext cx="937260" cy="152400"/>
        </a:xfrm>
        <a:prstGeom prst="rect">
          <a:avLst/>
        </a:prstGeom>
        <a:noFill/>
        <a:ln w="9525">
          <a:noFill/>
          <a:miter lim="800000"/>
          <a:headEnd/>
          <a:tailEnd/>
        </a:ln>
      </xdr:spPr>
    </xdr:pic>
    <xdr:clientData/>
  </xdr:twoCellAnchor>
  <xdr:twoCellAnchor editAs="oneCell">
    <xdr:from>
      <xdr:col>59</xdr:col>
      <xdr:colOff>0</xdr:colOff>
      <xdr:row>44</xdr:row>
      <xdr:rowOff>0</xdr:rowOff>
    </xdr:from>
    <xdr:to>
      <xdr:col>59</xdr:col>
      <xdr:colOff>937260</xdr:colOff>
      <xdr:row>44</xdr:row>
      <xdr:rowOff>152400</xdr:rowOff>
    </xdr:to>
    <xdr:pic>
      <xdr:nvPicPr>
        <xdr:cNvPr id="32813" name="Picture 45" descr="98%"/>
        <xdr:cNvPicPr>
          <a:picLocks noChangeAspect="1" noChangeArrowheads="1"/>
        </xdr:cNvPicPr>
      </xdr:nvPicPr>
      <xdr:blipFill>
        <a:blip xmlns:r="http://schemas.openxmlformats.org/officeDocument/2006/relationships" r:embed="rId6"/>
        <a:srcRect/>
        <a:stretch>
          <a:fillRect/>
        </a:stretch>
      </xdr:blipFill>
      <xdr:spPr bwMode="auto">
        <a:xfrm>
          <a:off x="37437060" y="7711440"/>
          <a:ext cx="937260" cy="152400"/>
        </a:xfrm>
        <a:prstGeom prst="rect">
          <a:avLst/>
        </a:prstGeom>
        <a:noFill/>
        <a:ln w="9525">
          <a:noFill/>
          <a:miter lim="800000"/>
          <a:headEnd/>
          <a:tailEnd/>
        </a:ln>
      </xdr:spPr>
    </xdr:pic>
    <xdr:clientData/>
  </xdr:twoCellAnchor>
  <xdr:twoCellAnchor editAs="oneCell">
    <xdr:from>
      <xdr:col>59</xdr:col>
      <xdr:colOff>0</xdr:colOff>
      <xdr:row>45</xdr:row>
      <xdr:rowOff>0</xdr:rowOff>
    </xdr:from>
    <xdr:to>
      <xdr:col>59</xdr:col>
      <xdr:colOff>937260</xdr:colOff>
      <xdr:row>45</xdr:row>
      <xdr:rowOff>152400</xdr:rowOff>
    </xdr:to>
    <xdr:pic>
      <xdr:nvPicPr>
        <xdr:cNvPr id="32814" name="Picture 46" descr="98%"/>
        <xdr:cNvPicPr>
          <a:picLocks noChangeAspect="1" noChangeArrowheads="1"/>
        </xdr:cNvPicPr>
      </xdr:nvPicPr>
      <xdr:blipFill>
        <a:blip xmlns:r="http://schemas.openxmlformats.org/officeDocument/2006/relationships" r:embed="rId6"/>
        <a:srcRect/>
        <a:stretch>
          <a:fillRect/>
        </a:stretch>
      </xdr:blipFill>
      <xdr:spPr bwMode="auto">
        <a:xfrm>
          <a:off x="37437060" y="7879080"/>
          <a:ext cx="937260" cy="152400"/>
        </a:xfrm>
        <a:prstGeom prst="rect">
          <a:avLst/>
        </a:prstGeom>
        <a:noFill/>
        <a:ln w="9525">
          <a:noFill/>
          <a:miter lim="800000"/>
          <a:headEnd/>
          <a:tailEnd/>
        </a:ln>
      </xdr:spPr>
    </xdr:pic>
    <xdr:clientData/>
  </xdr:twoCellAnchor>
  <xdr:twoCellAnchor editAs="oneCell">
    <xdr:from>
      <xdr:col>59</xdr:col>
      <xdr:colOff>0</xdr:colOff>
      <xdr:row>46</xdr:row>
      <xdr:rowOff>0</xdr:rowOff>
    </xdr:from>
    <xdr:to>
      <xdr:col>59</xdr:col>
      <xdr:colOff>937260</xdr:colOff>
      <xdr:row>46</xdr:row>
      <xdr:rowOff>152400</xdr:rowOff>
    </xdr:to>
    <xdr:pic>
      <xdr:nvPicPr>
        <xdr:cNvPr id="32815" name="Picture 47" descr="98%"/>
        <xdr:cNvPicPr>
          <a:picLocks noChangeAspect="1" noChangeArrowheads="1"/>
        </xdr:cNvPicPr>
      </xdr:nvPicPr>
      <xdr:blipFill>
        <a:blip xmlns:r="http://schemas.openxmlformats.org/officeDocument/2006/relationships" r:embed="rId6"/>
        <a:srcRect/>
        <a:stretch>
          <a:fillRect/>
        </a:stretch>
      </xdr:blipFill>
      <xdr:spPr bwMode="auto">
        <a:xfrm>
          <a:off x="37437060" y="8046720"/>
          <a:ext cx="937260" cy="152400"/>
        </a:xfrm>
        <a:prstGeom prst="rect">
          <a:avLst/>
        </a:prstGeom>
        <a:noFill/>
        <a:ln w="9525">
          <a:noFill/>
          <a:miter lim="800000"/>
          <a:headEnd/>
          <a:tailEnd/>
        </a:ln>
      </xdr:spPr>
    </xdr:pic>
    <xdr:clientData/>
  </xdr:twoCellAnchor>
  <xdr:twoCellAnchor editAs="oneCell">
    <xdr:from>
      <xdr:col>59</xdr:col>
      <xdr:colOff>0</xdr:colOff>
      <xdr:row>47</xdr:row>
      <xdr:rowOff>0</xdr:rowOff>
    </xdr:from>
    <xdr:to>
      <xdr:col>59</xdr:col>
      <xdr:colOff>937260</xdr:colOff>
      <xdr:row>47</xdr:row>
      <xdr:rowOff>152400</xdr:rowOff>
    </xdr:to>
    <xdr:pic>
      <xdr:nvPicPr>
        <xdr:cNvPr id="32816" name="Picture 48" descr="98%"/>
        <xdr:cNvPicPr>
          <a:picLocks noChangeAspect="1" noChangeArrowheads="1"/>
        </xdr:cNvPicPr>
      </xdr:nvPicPr>
      <xdr:blipFill>
        <a:blip xmlns:r="http://schemas.openxmlformats.org/officeDocument/2006/relationships" r:embed="rId6"/>
        <a:srcRect/>
        <a:stretch>
          <a:fillRect/>
        </a:stretch>
      </xdr:blipFill>
      <xdr:spPr bwMode="auto">
        <a:xfrm>
          <a:off x="37437060" y="8214360"/>
          <a:ext cx="937260" cy="152400"/>
        </a:xfrm>
        <a:prstGeom prst="rect">
          <a:avLst/>
        </a:prstGeom>
        <a:noFill/>
        <a:ln w="9525">
          <a:noFill/>
          <a:miter lim="800000"/>
          <a:headEnd/>
          <a:tailEnd/>
        </a:ln>
      </xdr:spPr>
    </xdr:pic>
    <xdr:clientData/>
  </xdr:twoCellAnchor>
  <xdr:twoCellAnchor editAs="oneCell">
    <xdr:from>
      <xdr:col>59</xdr:col>
      <xdr:colOff>0</xdr:colOff>
      <xdr:row>48</xdr:row>
      <xdr:rowOff>0</xdr:rowOff>
    </xdr:from>
    <xdr:to>
      <xdr:col>59</xdr:col>
      <xdr:colOff>937260</xdr:colOff>
      <xdr:row>48</xdr:row>
      <xdr:rowOff>152400</xdr:rowOff>
    </xdr:to>
    <xdr:pic>
      <xdr:nvPicPr>
        <xdr:cNvPr id="32817" name="Picture 49" descr="98%"/>
        <xdr:cNvPicPr>
          <a:picLocks noChangeAspect="1" noChangeArrowheads="1"/>
        </xdr:cNvPicPr>
      </xdr:nvPicPr>
      <xdr:blipFill>
        <a:blip xmlns:r="http://schemas.openxmlformats.org/officeDocument/2006/relationships" r:embed="rId6"/>
        <a:srcRect/>
        <a:stretch>
          <a:fillRect/>
        </a:stretch>
      </xdr:blipFill>
      <xdr:spPr bwMode="auto">
        <a:xfrm>
          <a:off x="37437060" y="8382000"/>
          <a:ext cx="937260" cy="152400"/>
        </a:xfrm>
        <a:prstGeom prst="rect">
          <a:avLst/>
        </a:prstGeom>
        <a:noFill/>
        <a:ln w="9525">
          <a:noFill/>
          <a:miter lim="800000"/>
          <a:headEnd/>
          <a:tailEnd/>
        </a:ln>
      </xdr:spPr>
    </xdr:pic>
    <xdr:clientData/>
  </xdr:twoCellAnchor>
  <xdr:twoCellAnchor editAs="oneCell">
    <xdr:from>
      <xdr:col>59</xdr:col>
      <xdr:colOff>0</xdr:colOff>
      <xdr:row>49</xdr:row>
      <xdr:rowOff>0</xdr:rowOff>
    </xdr:from>
    <xdr:to>
      <xdr:col>59</xdr:col>
      <xdr:colOff>937260</xdr:colOff>
      <xdr:row>49</xdr:row>
      <xdr:rowOff>152400</xdr:rowOff>
    </xdr:to>
    <xdr:pic>
      <xdr:nvPicPr>
        <xdr:cNvPr id="32818" name="Picture 50" descr="98%"/>
        <xdr:cNvPicPr>
          <a:picLocks noChangeAspect="1" noChangeArrowheads="1"/>
        </xdr:cNvPicPr>
      </xdr:nvPicPr>
      <xdr:blipFill>
        <a:blip xmlns:r="http://schemas.openxmlformats.org/officeDocument/2006/relationships" r:embed="rId6"/>
        <a:srcRect/>
        <a:stretch>
          <a:fillRect/>
        </a:stretch>
      </xdr:blipFill>
      <xdr:spPr bwMode="auto">
        <a:xfrm>
          <a:off x="37437060" y="8549640"/>
          <a:ext cx="937260" cy="152400"/>
        </a:xfrm>
        <a:prstGeom prst="rect">
          <a:avLst/>
        </a:prstGeom>
        <a:noFill/>
        <a:ln w="9525">
          <a:noFill/>
          <a:miter lim="800000"/>
          <a:headEnd/>
          <a:tailEnd/>
        </a:ln>
      </xdr:spPr>
    </xdr:pic>
    <xdr:clientData/>
  </xdr:twoCellAnchor>
  <xdr:twoCellAnchor editAs="oneCell">
    <xdr:from>
      <xdr:col>59</xdr:col>
      <xdr:colOff>0</xdr:colOff>
      <xdr:row>50</xdr:row>
      <xdr:rowOff>0</xdr:rowOff>
    </xdr:from>
    <xdr:to>
      <xdr:col>59</xdr:col>
      <xdr:colOff>937260</xdr:colOff>
      <xdr:row>50</xdr:row>
      <xdr:rowOff>152400</xdr:rowOff>
    </xdr:to>
    <xdr:pic>
      <xdr:nvPicPr>
        <xdr:cNvPr id="32819" name="Picture 51" descr="98%"/>
        <xdr:cNvPicPr>
          <a:picLocks noChangeAspect="1" noChangeArrowheads="1"/>
        </xdr:cNvPicPr>
      </xdr:nvPicPr>
      <xdr:blipFill>
        <a:blip xmlns:r="http://schemas.openxmlformats.org/officeDocument/2006/relationships" r:embed="rId6"/>
        <a:srcRect/>
        <a:stretch>
          <a:fillRect/>
        </a:stretch>
      </xdr:blipFill>
      <xdr:spPr bwMode="auto">
        <a:xfrm>
          <a:off x="37437060" y="8717280"/>
          <a:ext cx="937260" cy="152400"/>
        </a:xfrm>
        <a:prstGeom prst="rect">
          <a:avLst/>
        </a:prstGeom>
        <a:noFill/>
        <a:ln w="9525">
          <a:noFill/>
          <a:miter lim="800000"/>
          <a:headEnd/>
          <a:tailEnd/>
        </a:ln>
      </xdr:spPr>
    </xdr:pic>
    <xdr:clientData/>
  </xdr:twoCellAnchor>
  <xdr:twoCellAnchor editAs="oneCell">
    <xdr:from>
      <xdr:col>59</xdr:col>
      <xdr:colOff>0</xdr:colOff>
      <xdr:row>51</xdr:row>
      <xdr:rowOff>0</xdr:rowOff>
    </xdr:from>
    <xdr:to>
      <xdr:col>59</xdr:col>
      <xdr:colOff>937260</xdr:colOff>
      <xdr:row>51</xdr:row>
      <xdr:rowOff>152400</xdr:rowOff>
    </xdr:to>
    <xdr:pic>
      <xdr:nvPicPr>
        <xdr:cNvPr id="32820" name="Picture 52" descr="98%"/>
        <xdr:cNvPicPr>
          <a:picLocks noChangeAspect="1" noChangeArrowheads="1"/>
        </xdr:cNvPicPr>
      </xdr:nvPicPr>
      <xdr:blipFill>
        <a:blip xmlns:r="http://schemas.openxmlformats.org/officeDocument/2006/relationships" r:embed="rId6"/>
        <a:srcRect/>
        <a:stretch>
          <a:fillRect/>
        </a:stretch>
      </xdr:blipFill>
      <xdr:spPr bwMode="auto">
        <a:xfrm>
          <a:off x="37437060" y="8884920"/>
          <a:ext cx="937260" cy="152400"/>
        </a:xfrm>
        <a:prstGeom prst="rect">
          <a:avLst/>
        </a:prstGeom>
        <a:noFill/>
        <a:ln w="9525">
          <a:noFill/>
          <a:miter lim="800000"/>
          <a:headEnd/>
          <a:tailEnd/>
        </a:ln>
      </xdr:spPr>
    </xdr:pic>
    <xdr:clientData/>
  </xdr:twoCellAnchor>
  <xdr:twoCellAnchor editAs="oneCell">
    <xdr:from>
      <xdr:col>59</xdr:col>
      <xdr:colOff>0</xdr:colOff>
      <xdr:row>52</xdr:row>
      <xdr:rowOff>0</xdr:rowOff>
    </xdr:from>
    <xdr:to>
      <xdr:col>59</xdr:col>
      <xdr:colOff>937260</xdr:colOff>
      <xdr:row>52</xdr:row>
      <xdr:rowOff>152400</xdr:rowOff>
    </xdr:to>
    <xdr:pic>
      <xdr:nvPicPr>
        <xdr:cNvPr id="32821" name="Picture 53" descr="98%"/>
        <xdr:cNvPicPr>
          <a:picLocks noChangeAspect="1" noChangeArrowheads="1"/>
        </xdr:cNvPicPr>
      </xdr:nvPicPr>
      <xdr:blipFill>
        <a:blip xmlns:r="http://schemas.openxmlformats.org/officeDocument/2006/relationships" r:embed="rId6"/>
        <a:srcRect/>
        <a:stretch>
          <a:fillRect/>
        </a:stretch>
      </xdr:blipFill>
      <xdr:spPr bwMode="auto">
        <a:xfrm>
          <a:off x="37437060" y="9052560"/>
          <a:ext cx="937260" cy="152400"/>
        </a:xfrm>
        <a:prstGeom prst="rect">
          <a:avLst/>
        </a:prstGeom>
        <a:noFill/>
        <a:ln w="9525">
          <a:noFill/>
          <a:miter lim="800000"/>
          <a:headEnd/>
          <a:tailEnd/>
        </a:ln>
      </xdr:spPr>
    </xdr:pic>
    <xdr:clientData/>
  </xdr:twoCellAnchor>
  <xdr:twoCellAnchor editAs="oneCell">
    <xdr:from>
      <xdr:col>59</xdr:col>
      <xdr:colOff>0</xdr:colOff>
      <xdr:row>53</xdr:row>
      <xdr:rowOff>0</xdr:rowOff>
    </xdr:from>
    <xdr:to>
      <xdr:col>59</xdr:col>
      <xdr:colOff>937260</xdr:colOff>
      <xdr:row>53</xdr:row>
      <xdr:rowOff>152400</xdr:rowOff>
    </xdr:to>
    <xdr:pic>
      <xdr:nvPicPr>
        <xdr:cNvPr id="32822" name="Picture 54" descr="98%"/>
        <xdr:cNvPicPr>
          <a:picLocks noChangeAspect="1" noChangeArrowheads="1"/>
        </xdr:cNvPicPr>
      </xdr:nvPicPr>
      <xdr:blipFill>
        <a:blip xmlns:r="http://schemas.openxmlformats.org/officeDocument/2006/relationships" r:embed="rId6"/>
        <a:srcRect/>
        <a:stretch>
          <a:fillRect/>
        </a:stretch>
      </xdr:blipFill>
      <xdr:spPr bwMode="auto">
        <a:xfrm>
          <a:off x="37437060" y="9220200"/>
          <a:ext cx="937260" cy="152400"/>
        </a:xfrm>
        <a:prstGeom prst="rect">
          <a:avLst/>
        </a:prstGeom>
        <a:noFill/>
        <a:ln w="9525">
          <a:noFill/>
          <a:miter lim="800000"/>
          <a:headEnd/>
          <a:tailEnd/>
        </a:ln>
      </xdr:spPr>
    </xdr:pic>
    <xdr:clientData/>
  </xdr:twoCellAnchor>
  <xdr:twoCellAnchor editAs="oneCell">
    <xdr:from>
      <xdr:col>59</xdr:col>
      <xdr:colOff>0</xdr:colOff>
      <xdr:row>54</xdr:row>
      <xdr:rowOff>0</xdr:rowOff>
    </xdr:from>
    <xdr:to>
      <xdr:col>59</xdr:col>
      <xdr:colOff>937260</xdr:colOff>
      <xdr:row>54</xdr:row>
      <xdr:rowOff>152400</xdr:rowOff>
    </xdr:to>
    <xdr:pic>
      <xdr:nvPicPr>
        <xdr:cNvPr id="32823" name="Picture 55" descr="98%"/>
        <xdr:cNvPicPr>
          <a:picLocks noChangeAspect="1" noChangeArrowheads="1"/>
        </xdr:cNvPicPr>
      </xdr:nvPicPr>
      <xdr:blipFill>
        <a:blip xmlns:r="http://schemas.openxmlformats.org/officeDocument/2006/relationships" r:embed="rId6"/>
        <a:srcRect/>
        <a:stretch>
          <a:fillRect/>
        </a:stretch>
      </xdr:blipFill>
      <xdr:spPr bwMode="auto">
        <a:xfrm>
          <a:off x="37437060" y="9387840"/>
          <a:ext cx="937260" cy="152400"/>
        </a:xfrm>
        <a:prstGeom prst="rect">
          <a:avLst/>
        </a:prstGeom>
        <a:noFill/>
        <a:ln w="9525">
          <a:noFill/>
          <a:miter lim="800000"/>
          <a:headEnd/>
          <a:tailEnd/>
        </a:ln>
      </xdr:spPr>
    </xdr:pic>
    <xdr:clientData/>
  </xdr:twoCellAnchor>
  <xdr:twoCellAnchor editAs="oneCell">
    <xdr:from>
      <xdr:col>59</xdr:col>
      <xdr:colOff>0</xdr:colOff>
      <xdr:row>55</xdr:row>
      <xdr:rowOff>0</xdr:rowOff>
    </xdr:from>
    <xdr:to>
      <xdr:col>59</xdr:col>
      <xdr:colOff>922020</xdr:colOff>
      <xdr:row>55</xdr:row>
      <xdr:rowOff>152400</xdr:rowOff>
    </xdr:to>
    <xdr:pic>
      <xdr:nvPicPr>
        <xdr:cNvPr id="32824" name="Picture 56" descr="97%"/>
        <xdr:cNvPicPr>
          <a:picLocks noChangeAspect="1" noChangeArrowheads="1"/>
        </xdr:cNvPicPr>
      </xdr:nvPicPr>
      <xdr:blipFill>
        <a:blip xmlns:r="http://schemas.openxmlformats.org/officeDocument/2006/relationships" r:embed="rId6"/>
        <a:srcRect/>
        <a:stretch>
          <a:fillRect/>
        </a:stretch>
      </xdr:blipFill>
      <xdr:spPr bwMode="auto">
        <a:xfrm>
          <a:off x="37437060" y="9555480"/>
          <a:ext cx="922020" cy="152400"/>
        </a:xfrm>
        <a:prstGeom prst="rect">
          <a:avLst/>
        </a:prstGeom>
        <a:noFill/>
        <a:ln w="9525">
          <a:noFill/>
          <a:miter lim="800000"/>
          <a:headEnd/>
          <a:tailEnd/>
        </a:ln>
      </xdr:spPr>
    </xdr:pic>
    <xdr:clientData/>
  </xdr:twoCellAnchor>
  <xdr:twoCellAnchor editAs="oneCell">
    <xdr:from>
      <xdr:col>59</xdr:col>
      <xdr:colOff>0</xdr:colOff>
      <xdr:row>56</xdr:row>
      <xdr:rowOff>0</xdr:rowOff>
    </xdr:from>
    <xdr:to>
      <xdr:col>59</xdr:col>
      <xdr:colOff>922020</xdr:colOff>
      <xdr:row>56</xdr:row>
      <xdr:rowOff>152400</xdr:rowOff>
    </xdr:to>
    <xdr:pic>
      <xdr:nvPicPr>
        <xdr:cNvPr id="32825" name="Picture 57" descr="97%"/>
        <xdr:cNvPicPr>
          <a:picLocks noChangeAspect="1" noChangeArrowheads="1"/>
        </xdr:cNvPicPr>
      </xdr:nvPicPr>
      <xdr:blipFill>
        <a:blip xmlns:r="http://schemas.openxmlformats.org/officeDocument/2006/relationships" r:embed="rId6"/>
        <a:srcRect/>
        <a:stretch>
          <a:fillRect/>
        </a:stretch>
      </xdr:blipFill>
      <xdr:spPr bwMode="auto">
        <a:xfrm>
          <a:off x="37437060" y="9723120"/>
          <a:ext cx="922020" cy="152400"/>
        </a:xfrm>
        <a:prstGeom prst="rect">
          <a:avLst/>
        </a:prstGeom>
        <a:noFill/>
        <a:ln w="9525">
          <a:noFill/>
          <a:miter lim="800000"/>
          <a:headEnd/>
          <a:tailEnd/>
        </a:ln>
      </xdr:spPr>
    </xdr:pic>
    <xdr:clientData/>
  </xdr:twoCellAnchor>
  <xdr:twoCellAnchor editAs="oneCell">
    <xdr:from>
      <xdr:col>59</xdr:col>
      <xdr:colOff>0</xdr:colOff>
      <xdr:row>57</xdr:row>
      <xdr:rowOff>0</xdr:rowOff>
    </xdr:from>
    <xdr:to>
      <xdr:col>59</xdr:col>
      <xdr:colOff>922020</xdr:colOff>
      <xdr:row>57</xdr:row>
      <xdr:rowOff>152400</xdr:rowOff>
    </xdr:to>
    <xdr:pic>
      <xdr:nvPicPr>
        <xdr:cNvPr id="32826" name="Picture 58" descr="97%"/>
        <xdr:cNvPicPr>
          <a:picLocks noChangeAspect="1" noChangeArrowheads="1"/>
        </xdr:cNvPicPr>
      </xdr:nvPicPr>
      <xdr:blipFill>
        <a:blip xmlns:r="http://schemas.openxmlformats.org/officeDocument/2006/relationships" r:embed="rId6"/>
        <a:srcRect/>
        <a:stretch>
          <a:fillRect/>
        </a:stretch>
      </xdr:blipFill>
      <xdr:spPr bwMode="auto">
        <a:xfrm>
          <a:off x="37437060" y="9890760"/>
          <a:ext cx="922020" cy="152400"/>
        </a:xfrm>
        <a:prstGeom prst="rect">
          <a:avLst/>
        </a:prstGeom>
        <a:noFill/>
        <a:ln w="9525">
          <a:noFill/>
          <a:miter lim="800000"/>
          <a:headEnd/>
          <a:tailEnd/>
        </a:ln>
      </xdr:spPr>
    </xdr:pic>
    <xdr:clientData/>
  </xdr:twoCellAnchor>
  <xdr:twoCellAnchor editAs="oneCell">
    <xdr:from>
      <xdr:col>59</xdr:col>
      <xdr:colOff>0</xdr:colOff>
      <xdr:row>58</xdr:row>
      <xdr:rowOff>0</xdr:rowOff>
    </xdr:from>
    <xdr:to>
      <xdr:col>59</xdr:col>
      <xdr:colOff>922020</xdr:colOff>
      <xdr:row>58</xdr:row>
      <xdr:rowOff>152400</xdr:rowOff>
    </xdr:to>
    <xdr:pic>
      <xdr:nvPicPr>
        <xdr:cNvPr id="32827" name="Picture 59" descr="97%"/>
        <xdr:cNvPicPr>
          <a:picLocks noChangeAspect="1" noChangeArrowheads="1"/>
        </xdr:cNvPicPr>
      </xdr:nvPicPr>
      <xdr:blipFill>
        <a:blip xmlns:r="http://schemas.openxmlformats.org/officeDocument/2006/relationships" r:embed="rId6"/>
        <a:srcRect/>
        <a:stretch>
          <a:fillRect/>
        </a:stretch>
      </xdr:blipFill>
      <xdr:spPr bwMode="auto">
        <a:xfrm>
          <a:off x="37437060" y="10058400"/>
          <a:ext cx="922020" cy="152400"/>
        </a:xfrm>
        <a:prstGeom prst="rect">
          <a:avLst/>
        </a:prstGeom>
        <a:noFill/>
        <a:ln w="9525">
          <a:noFill/>
          <a:miter lim="800000"/>
          <a:headEnd/>
          <a:tailEnd/>
        </a:ln>
      </xdr:spPr>
    </xdr:pic>
    <xdr:clientData/>
  </xdr:twoCellAnchor>
  <xdr:twoCellAnchor editAs="oneCell">
    <xdr:from>
      <xdr:col>59</xdr:col>
      <xdr:colOff>0</xdr:colOff>
      <xdr:row>59</xdr:row>
      <xdr:rowOff>0</xdr:rowOff>
    </xdr:from>
    <xdr:to>
      <xdr:col>59</xdr:col>
      <xdr:colOff>922020</xdr:colOff>
      <xdr:row>59</xdr:row>
      <xdr:rowOff>152400</xdr:rowOff>
    </xdr:to>
    <xdr:pic>
      <xdr:nvPicPr>
        <xdr:cNvPr id="32828" name="Picture 60" descr="97%"/>
        <xdr:cNvPicPr>
          <a:picLocks noChangeAspect="1" noChangeArrowheads="1"/>
        </xdr:cNvPicPr>
      </xdr:nvPicPr>
      <xdr:blipFill>
        <a:blip xmlns:r="http://schemas.openxmlformats.org/officeDocument/2006/relationships" r:embed="rId6"/>
        <a:srcRect/>
        <a:stretch>
          <a:fillRect/>
        </a:stretch>
      </xdr:blipFill>
      <xdr:spPr bwMode="auto">
        <a:xfrm>
          <a:off x="37437060" y="10226040"/>
          <a:ext cx="922020" cy="152400"/>
        </a:xfrm>
        <a:prstGeom prst="rect">
          <a:avLst/>
        </a:prstGeom>
        <a:noFill/>
        <a:ln w="9525">
          <a:noFill/>
          <a:miter lim="800000"/>
          <a:headEnd/>
          <a:tailEnd/>
        </a:ln>
      </xdr:spPr>
    </xdr:pic>
    <xdr:clientData/>
  </xdr:twoCellAnchor>
  <xdr:twoCellAnchor editAs="oneCell">
    <xdr:from>
      <xdr:col>59</xdr:col>
      <xdr:colOff>0</xdr:colOff>
      <xdr:row>60</xdr:row>
      <xdr:rowOff>0</xdr:rowOff>
    </xdr:from>
    <xdr:to>
      <xdr:col>59</xdr:col>
      <xdr:colOff>922020</xdr:colOff>
      <xdr:row>60</xdr:row>
      <xdr:rowOff>152400</xdr:rowOff>
    </xdr:to>
    <xdr:pic>
      <xdr:nvPicPr>
        <xdr:cNvPr id="32829" name="Picture 61" descr="97%"/>
        <xdr:cNvPicPr>
          <a:picLocks noChangeAspect="1" noChangeArrowheads="1"/>
        </xdr:cNvPicPr>
      </xdr:nvPicPr>
      <xdr:blipFill>
        <a:blip xmlns:r="http://schemas.openxmlformats.org/officeDocument/2006/relationships" r:embed="rId6"/>
        <a:srcRect/>
        <a:stretch>
          <a:fillRect/>
        </a:stretch>
      </xdr:blipFill>
      <xdr:spPr bwMode="auto">
        <a:xfrm>
          <a:off x="37437060" y="10393680"/>
          <a:ext cx="922020" cy="152400"/>
        </a:xfrm>
        <a:prstGeom prst="rect">
          <a:avLst/>
        </a:prstGeom>
        <a:noFill/>
        <a:ln w="9525">
          <a:noFill/>
          <a:miter lim="800000"/>
          <a:headEnd/>
          <a:tailEnd/>
        </a:ln>
      </xdr:spPr>
    </xdr:pic>
    <xdr:clientData/>
  </xdr:twoCellAnchor>
  <xdr:twoCellAnchor editAs="oneCell">
    <xdr:from>
      <xdr:col>59</xdr:col>
      <xdr:colOff>0</xdr:colOff>
      <xdr:row>61</xdr:row>
      <xdr:rowOff>0</xdr:rowOff>
    </xdr:from>
    <xdr:to>
      <xdr:col>59</xdr:col>
      <xdr:colOff>922020</xdr:colOff>
      <xdr:row>61</xdr:row>
      <xdr:rowOff>152400</xdr:rowOff>
    </xdr:to>
    <xdr:pic>
      <xdr:nvPicPr>
        <xdr:cNvPr id="32830" name="Picture 62" descr="97%"/>
        <xdr:cNvPicPr>
          <a:picLocks noChangeAspect="1" noChangeArrowheads="1"/>
        </xdr:cNvPicPr>
      </xdr:nvPicPr>
      <xdr:blipFill>
        <a:blip xmlns:r="http://schemas.openxmlformats.org/officeDocument/2006/relationships" r:embed="rId6"/>
        <a:srcRect/>
        <a:stretch>
          <a:fillRect/>
        </a:stretch>
      </xdr:blipFill>
      <xdr:spPr bwMode="auto">
        <a:xfrm>
          <a:off x="37437060" y="10561320"/>
          <a:ext cx="922020" cy="152400"/>
        </a:xfrm>
        <a:prstGeom prst="rect">
          <a:avLst/>
        </a:prstGeom>
        <a:noFill/>
        <a:ln w="9525">
          <a:noFill/>
          <a:miter lim="800000"/>
          <a:headEnd/>
          <a:tailEnd/>
        </a:ln>
      </xdr:spPr>
    </xdr:pic>
    <xdr:clientData/>
  </xdr:twoCellAnchor>
  <xdr:twoCellAnchor editAs="oneCell">
    <xdr:from>
      <xdr:col>59</xdr:col>
      <xdr:colOff>0</xdr:colOff>
      <xdr:row>62</xdr:row>
      <xdr:rowOff>0</xdr:rowOff>
    </xdr:from>
    <xdr:to>
      <xdr:col>59</xdr:col>
      <xdr:colOff>922020</xdr:colOff>
      <xdr:row>62</xdr:row>
      <xdr:rowOff>152400</xdr:rowOff>
    </xdr:to>
    <xdr:pic>
      <xdr:nvPicPr>
        <xdr:cNvPr id="32831" name="Picture 63" descr="97%"/>
        <xdr:cNvPicPr>
          <a:picLocks noChangeAspect="1" noChangeArrowheads="1"/>
        </xdr:cNvPicPr>
      </xdr:nvPicPr>
      <xdr:blipFill>
        <a:blip xmlns:r="http://schemas.openxmlformats.org/officeDocument/2006/relationships" r:embed="rId6"/>
        <a:srcRect/>
        <a:stretch>
          <a:fillRect/>
        </a:stretch>
      </xdr:blipFill>
      <xdr:spPr bwMode="auto">
        <a:xfrm>
          <a:off x="37437060" y="10728960"/>
          <a:ext cx="922020" cy="152400"/>
        </a:xfrm>
        <a:prstGeom prst="rect">
          <a:avLst/>
        </a:prstGeom>
        <a:noFill/>
        <a:ln w="9525">
          <a:noFill/>
          <a:miter lim="800000"/>
          <a:headEnd/>
          <a:tailEnd/>
        </a:ln>
      </xdr:spPr>
    </xdr:pic>
    <xdr:clientData/>
  </xdr:twoCellAnchor>
  <xdr:twoCellAnchor editAs="oneCell">
    <xdr:from>
      <xdr:col>59</xdr:col>
      <xdr:colOff>0</xdr:colOff>
      <xdr:row>63</xdr:row>
      <xdr:rowOff>0</xdr:rowOff>
    </xdr:from>
    <xdr:to>
      <xdr:col>59</xdr:col>
      <xdr:colOff>922020</xdr:colOff>
      <xdr:row>63</xdr:row>
      <xdr:rowOff>152400</xdr:rowOff>
    </xdr:to>
    <xdr:pic>
      <xdr:nvPicPr>
        <xdr:cNvPr id="32832" name="Picture 64" descr="97%"/>
        <xdr:cNvPicPr>
          <a:picLocks noChangeAspect="1" noChangeArrowheads="1"/>
        </xdr:cNvPicPr>
      </xdr:nvPicPr>
      <xdr:blipFill>
        <a:blip xmlns:r="http://schemas.openxmlformats.org/officeDocument/2006/relationships" r:embed="rId6"/>
        <a:srcRect/>
        <a:stretch>
          <a:fillRect/>
        </a:stretch>
      </xdr:blipFill>
      <xdr:spPr bwMode="auto">
        <a:xfrm>
          <a:off x="37437060" y="10896600"/>
          <a:ext cx="922020" cy="152400"/>
        </a:xfrm>
        <a:prstGeom prst="rect">
          <a:avLst/>
        </a:prstGeom>
        <a:noFill/>
        <a:ln w="9525">
          <a:noFill/>
          <a:miter lim="800000"/>
          <a:headEnd/>
          <a:tailEnd/>
        </a:ln>
      </xdr:spPr>
    </xdr:pic>
    <xdr:clientData/>
  </xdr:twoCellAnchor>
  <xdr:twoCellAnchor editAs="oneCell">
    <xdr:from>
      <xdr:col>59</xdr:col>
      <xdr:colOff>0</xdr:colOff>
      <xdr:row>64</xdr:row>
      <xdr:rowOff>0</xdr:rowOff>
    </xdr:from>
    <xdr:to>
      <xdr:col>59</xdr:col>
      <xdr:colOff>922020</xdr:colOff>
      <xdr:row>64</xdr:row>
      <xdr:rowOff>152400</xdr:rowOff>
    </xdr:to>
    <xdr:pic>
      <xdr:nvPicPr>
        <xdr:cNvPr id="32833" name="Picture 65" descr="97%"/>
        <xdr:cNvPicPr>
          <a:picLocks noChangeAspect="1" noChangeArrowheads="1"/>
        </xdr:cNvPicPr>
      </xdr:nvPicPr>
      <xdr:blipFill>
        <a:blip xmlns:r="http://schemas.openxmlformats.org/officeDocument/2006/relationships" r:embed="rId6"/>
        <a:srcRect/>
        <a:stretch>
          <a:fillRect/>
        </a:stretch>
      </xdr:blipFill>
      <xdr:spPr bwMode="auto">
        <a:xfrm>
          <a:off x="37437060" y="11064240"/>
          <a:ext cx="922020" cy="152400"/>
        </a:xfrm>
        <a:prstGeom prst="rect">
          <a:avLst/>
        </a:prstGeom>
        <a:noFill/>
        <a:ln w="9525">
          <a:noFill/>
          <a:miter lim="800000"/>
          <a:headEnd/>
          <a:tailEnd/>
        </a:ln>
      </xdr:spPr>
    </xdr:pic>
    <xdr:clientData/>
  </xdr:twoCellAnchor>
  <xdr:twoCellAnchor editAs="oneCell">
    <xdr:from>
      <xdr:col>59</xdr:col>
      <xdr:colOff>0</xdr:colOff>
      <xdr:row>65</xdr:row>
      <xdr:rowOff>0</xdr:rowOff>
    </xdr:from>
    <xdr:to>
      <xdr:col>59</xdr:col>
      <xdr:colOff>922020</xdr:colOff>
      <xdr:row>65</xdr:row>
      <xdr:rowOff>152400</xdr:rowOff>
    </xdr:to>
    <xdr:pic>
      <xdr:nvPicPr>
        <xdr:cNvPr id="32834" name="Picture 66" descr="97%"/>
        <xdr:cNvPicPr>
          <a:picLocks noChangeAspect="1" noChangeArrowheads="1"/>
        </xdr:cNvPicPr>
      </xdr:nvPicPr>
      <xdr:blipFill>
        <a:blip xmlns:r="http://schemas.openxmlformats.org/officeDocument/2006/relationships" r:embed="rId6"/>
        <a:srcRect/>
        <a:stretch>
          <a:fillRect/>
        </a:stretch>
      </xdr:blipFill>
      <xdr:spPr bwMode="auto">
        <a:xfrm>
          <a:off x="37437060" y="11231880"/>
          <a:ext cx="922020" cy="152400"/>
        </a:xfrm>
        <a:prstGeom prst="rect">
          <a:avLst/>
        </a:prstGeom>
        <a:noFill/>
        <a:ln w="9525">
          <a:noFill/>
          <a:miter lim="800000"/>
          <a:headEnd/>
          <a:tailEnd/>
        </a:ln>
      </xdr:spPr>
    </xdr:pic>
    <xdr:clientData/>
  </xdr:twoCellAnchor>
  <xdr:twoCellAnchor editAs="oneCell">
    <xdr:from>
      <xdr:col>59</xdr:col>
      <xdr:colOff>0</xdr:colOff>
      <xdr:row>66</xdr:row>
      <xdr:rowOff>0</xdr:rowOff>
    </xdr:from>
    <xdr:to>
      <xdr:col>59</xdr:col>
      <xdr:colOff>922020</xdr:colOff>
      <xdr:row>66</xdr:row>
      <xdr:rowOff>152400</xdr:rowOff>
    </xdr:to>
    <xdr:pic>
      <xdr:nvPicPr>
        <xdr:cNvPr id="32835" name="Picture 67" descr="97%"/>
        <xdr:cNvPicPr>
          <a:picLocks noChangeAspect="1" noChangeArrowheads="1"/>
        </xdr:cNvPicPr>
      </xdr:nvPicPr>
      <xdr:blipFill>
        <a:blip xmlns:r="http://schemas.openxmlformats.org/officeDocument/2006/relationships" r:embed="rId6"/>
        <a:srcRect/>
        <a:stretch>
          <a:fillRect/>
        </a:stretch>
      </xdr:blipFill>
      <xdr:spPr bwMode="auto">
        <a:xfrm>
          <a:off x="37437060" y="11399520"/>
          <a:ext cx="922020" cy="152400"/>
        </a:xfrm>
        <a:prstGeom prst="rect">
          <a:avLst/>
        </a:prstGeom>
        <a:noFill/>
        <a:ln w="9525">
          <a:noFill/>
          <a:miter lim="800000"/>
          <a:headEnd/>
          <a:tailEnd/>
        </a:ln>
      </xdr:spPr>
    </xdr:pic>
    <xdr:clientData/>
  </xdr:twoCellAnchor>
  <xdr:twoCellAnchor editAs="oneCell">
    <xdr:from>
      <xdr:col>59</xdr:col>
      <xdr:colOff>0</xdr:colOff>
      <xdr:row>67</xdr:row>
      <xdr:rowOff>0</xdr:rowOff>
    </xdr:from>
    <xdr:to>
      <xdr:col>59</xdr:col>
      <xdr:colOff>922020</xdr:colOff>
      <xdr:row>67</xdr:row>
      <xdr:rowOff>152400</xdr:rowOff>
    </xdr:to>
    <xdr:pic>
      <xdr:nvPicPr>
        <xdr:cNvPr id="32836" name="Picture 68" descr="97%"/>
        <xdr:cNvPicPr>
          <a:picLocks noChangeAspect="1" noChangeArrowheads="1"/>
        </xdr:cNvPicPr>
      </xdr:nvPicPr>
      <xdr:blipFill>
        <a:blip xmlns:r="http://schemas.openxmlformats.org/officeDocument/2006/relationships" r:embed="rId6"/>
        <a:srcRect/>
        <a:stretch>
          <a:fillRect/>
        </a:stretch>
      </xdr:blipFill>
      <xdr:spPr bwMode="auto">
        <a:xfrm>
          <a:off x="37437060" y="11567160"/>
          <a:ext cx="922020" cy="152400"/>
        </a:xfrm>
        <a:prstGeom prst="rect">
          <a:avLst/>
        </a:prstGeom>
        <a:noFill/>
        <a:ln w="9525">
          <a:noFill/>
          <a:miter lim="800000"/>
          <a:headEnd/>
          <a:tailEnd/>
        </a:ln>
      </xdr:spPr>
    </xdr:pic>
    <xdr:clientData/>
  </xdr:twoCellAnchor>
  <xdr:twoCellAnchor editAs="oneCell">
    <xdr:from>
      <xdr:col>59</xdr:col>
      <xdr:colOff>0</xdr:colOff>
      <xdr:row>68</xdr:row>
      <xdr:rowOff>0</xdr:rowOff>
    </xdr:from>
    <xdr:to>
      <xdr:col>59</xdr:col>
      <xdr:colOff>922020</xdr:colOff>
      <xdr:row>68</xdr:row>
      <xdr:rowOff>152400</xdr:rowOff>
    </xdr:to>
    <xdr:pic>
      <xdr:nvPicPr>
        <xdr:cNvPr id="32837" name="Picture 69" descr="97%"/>
        <xdr:cNvPicPr>
          <a:picLocks noChangeAspect="1" noChangeArrowheads="1"/>
        </xdr:cNvPicPr>
      </xdr:nvPicPr>
      <xdr:blipFill>
        <a:blip xmlns:r="http://schemas.openxmlformats.org/officeDocument/2006/relationships" r:embed="rId6"/>
        <a:srcRect/>
        <a:stretch>
          <a:fillRect/>
        </a:stretch>
      </xdr:blipFill>
      <xdr:spPr bwMode="auto">
        <a:xfrm>
          <a:off x="37437060" y="11734800"/>
          <a:ext cx="922020" cy="152400"/>
        </a:xfrm>
        <a:prstGeom prst="rect">
          <a:avLst/>
        </a:prstGeom>
        <a:noFill/>
        <a:ln w="9525">
          <a:noFill/>
          <a:miter lim="800000"/>
          <a:headEnd/>
          <a:tailEnd/>
        </a:ln>
      </xdr:spPr>
    </xdr:pic>
    <xdr:clientData/>
  </xdr:twoCellAnchor>
  <xdr:twoCellAnchor editAs="oneCell">
    <xdr:from>
      <xdr:col>59</xdr:col>
      <xdr:colOff>0</xdr:colOff>
      <xdr:row>69</xdr:row>
      <xdr:rowOff>0</xdr:rowOff>
    </xdr:from>
    <xdr:to>
      <xdr:col>59</xdr:col>
      <xdr:colOff>922020</xdr:colOff>
      <xdr:row>69</xdr:row>
      <xdr:rowOff>152400</xdr:rowOff>
    </xdr:to>
    <xdr:pic>
      <xdr:nvPicPr>
        <xdr:cNvPr id="32838" name="Picture 70" descr="97%"/>
        <xdr:cNvPicPr>
          <a:picLocks noChangeAspect="1" noChangeArrowheads="1"/>
        </xdr:cNvPicPr>
      </xdr:nvPicPr>
      <xdr:blipFill>
        <a:blip xmlns:r="http://schemas.openxmlformats.org/officeDocument/2006/relationships" r:embed="rId6"/>
        <a:srcRect/>
        <a:stretch>
          <a:fillRect/>
        </a:stretch>
      </xdr:blipFill>
      <xdr:spPr bwMode="auto">
        <a:xfrm>
          <a:off x="37437060" y="11902440"/>
          <a:ext cx="922020" cy="152400"/>
        </a:xfrm>
        <a:prstGeom prst="rect">
          <a:avLst/>
        </a:prstGeom>
        <a:noFill/>
        <a:ln w="9525">
          <a:noFill/>
          <a:miter lim="800000"/>
          <a:headEnd/>
          <a:tailEnd/>
        </a:ln>
      </xdr:spPr>
    </xdr:pic>
    <xdr:clientData/>
  </xdr:twoCellAnchor>
  <xdr:twoCellAnchor editAs="oneCell">
    <xdr:from>
      <xdr:col>59</xdr:col>
      <xdr:colOff>0</xdr:colOff>
      <xdr:row>70</xdr:row>
      <xdr:rowOff>0</xdr:rowOff>
    </xdr:from>
    <xdr:to>
      <xdr:col>59</xdr:col>
      <xdr:colOff>922020</xdr:colOff>
      <xdr:row>70</xdr:row>
      <xdr:rowOff>152400</xdr:rowOff>
    </xdr:to>
    <xdr:pic>
      <xdr:nvPicPr>
        <xdr:cNvPr id="32839" name="Picture 71" descr="97%"/>
        <xdr:cNvPicPr>
          <a:picLocks noChangeAspect="1" noChangeArrowheads="1"/>
        </xdr:cNvPicPr>
      </xdr:nvPicPr>
      <xdr:blipFill>
        <a:blip xmlns:r="http://schemas.openxmlformats.org/officeDocument/2006/relationships" r:embed="rId6"/>
        <a:srcRect/>
        <a:stretch>
          <a:fillRect/>
        </a:stretch>
      </xdr:blipFill>
      <xdr:spPr bwMode="auto">
        <a:xfrm>
          <a:off x="37437060" y="12070080"/>
          <a:ext cx="922020" cy="152400"/>
        </a:xfrm>
        <a:prstGeom prst="rect">
          <a:avLst/>
        </a:prstGeom>
        <a:noFill/>
        <a:ln w="9525">
          <a:noFill/>
          <a:miter lim="800000"/>
          <a:headEnd/>
          <a:tailEnd/>
        </a:ln>
      </xdr:spPr>
    </xdr:pic>
    <xdr:clientData/>
  </xdr:twoCellAnchor>
  <xdr:twoCellAnchor editAs="oneCell">
    <xdr:from>
      <xdr:col>59</xdr:col>
      <xdr:colOff>0</xdr:colOff>
      <xdr:row>71</xdr:row>
      <xdr:rowOff>0</xdr:rowOff>
    </xdr:from>
    <xdr:to>
      <xdr:col>59</xdr:col>
      <xdr:colOff>922020</xdr:colOff>
      <xdr:row>71</xdr:row>
      <xdr:rowOff>152400</xdr:rowOff>
    </xdr:to>
    <xdr:pic>
      <xdr:nvPicPr>
        <xdr:cNvPr id="32840" name="Picture 72" descr="97%"/>
        <xdr:cNvPicPr>
          <a:picLocks noChangeAspect="1" noChangeArrowheads="1"/>
        </xdr:cNvPicPr>
      </xdr:nvPicPr>
      <xdr:blipFill>
        <a:blip xmlns:r="http://schemas.openxmlformats.org/officeDocument/2006/relationships" r:embed="rId6"/>
        <a:srcRect/>
        <a:stretch>
          <a:fillRect/>
        </a:stretch>
      </xdr:blipFill>
      <xdr:spPr bwMode="auto">
        <a:xfrm>
          <a:off x="37437060" y="12237720"/>
          <a:ext cx="922020" cy="152400"/>
        </a:xfrm>
        <a:prstGeom prst="rect">
          <a:avLst/>
        </a:prstGeom>
        <a:noFill/>
        <a:ln w="9525">
          <a:noFill/>
          <a:miter lim="800000"/>
          <a:headEnd/>
          <a:tailEnd/>
        </a:ln>
      </xdr:spPr>
    </xdr:pic>
    <xdr:clientData/>
  </xdr:twoCellAnchor>
  <xdr:twoCellAnchor editAs="oneCell">
    <xdr:from>
      <xdr:col>59</xdr:col>
      <xdr:colOff>0</xdr:colOff>
      <xdr:row>72</xdr:row>
      <xdr:rowOff>0</xdr:rowOff>
    </xdr:from>
    <xdr:to>
      <xdr:col>59</xdr:col>
      <xdr:colOff>922020</xdr:colOff>
      <xdr:row>72</xdr:row>
      <xdr:rowOff>152400</xdr:rowOff>
    </xdr:to>
    <xdr:pic>
      <xdr:nvPicPr>
        <xdr:cNvPr id="32841" name="Picture 73" descr="97%"/>
        <xdr:cNvPicPr>
          <a:picLocks noChangeAspect="1" noChangeArrowheads="1"/>
        </xdr:cNvPicPr>
      </xdr:nvPicPr>
      <xdr:blipFill>
        <a:blip xmlns:r="http://schemas.openxmlformats.org/officeDocument/2006/relationships" r:embed="rId6"/>
        <a:srcRect/>
        <a:stretch>
          <a:fillRect/>
        </a:stretch>
      </xdr:blipFill>
      <xdr:spPr bwMode="auto">
        <a:xfrm>
          <a:off x="37437060" y="12405360"/>
          <a:ext cx="922020" cy="152400"/>
        </a:xfrm>
        <a:prstGeom prst="rect">
          <a:avLst/>
        </a:prstGeom>
        <a:noFill/>
        <a:ln w="9525">
          <a:noFill/>
          <a:miter lim="800000"/>
          <a:headEnd/>
          <a:tailEnd/>
        </a:ln>
      </xdr:spPr>
    </xdr:pic>
    <xdr:clientData/>
  </xdr:twoCellAnchor>
  <xdr:twoCellAnchor editAs="oneCell">
    <xdr:from>
      <xdr:col>59</xdr:col>
      <xdr:colOff>0</xdr:colOff>
      <xdr:row>73</xdr:row>
      <xdr:rowOff>0</xdr:rowOff>
    </xdr:from>
    <xdr:to>
      <xdr:col>59</xdr:col>
      <xdr:colOff>922020</xdr:colOff>
      <xdr:row>73</xdr:row>
      <xdr:rowOff>152400</xdr:rowOff>
    </xdr:to>
    <xdr:pic>
      <xdr:nvPicPr>
        <xdr:cNvPr id="32842" name="Picture 74" descr="97%"/>
        <xdr:cNvPicPr>
          <a:picLocks noChangeAspect="1" noChangeArrowheads="1"/>
        </xdr:cNvPicPr>
      </xdr:nvPicPr>
      <xdr:blipFill>
        <a:blip xmlns:r="http://schemas.openxmlformats.org/officeDocument/2006/relationships" r:embed="rId6"/>
        <a:srcRect/>
        <a:stretch>
          <a:fillRect/>
        </a:stretch>
      </xdr:blipFill>
      <xdr:spPr bwMode="auto">
        <a:xfrm>
          <a:off x="37437060" y="12573000"/>
          <a:ext cx="922020" cy="152400"/>
        </a:xfrm>
        <a:prstGeom prst="rect">
          <a:avLst/>
        </a:prstGeom>
        <a:noFill/>
        <a:ln w="9525">
          <a:noFill/>
          <a:miter lim="800000"/>
          <a:headEnd/>
          <a:tailEnd/>
        </a:ln>
      </xdr:spPr>
    </xdr:pic>
    <xdr:clientData/>
  </xdr:twoCellAnchor>
  <xdr:twoCellAnchor editAs="oneCell">
    <xdr:from>
      <xdr:col>59</xdr:col>
      <xdr:colOff>0</xdr:colOff>
      <xdr:row>74</xdr:row>
      <xdr:rowOff>0</xdr:rowOff>
    </xdr:from>
    <xdr:to>
      <xdr:col>59</xdr:col>
      <xdr:colOff>922020</xdr:colOff>
      <xdr:row>74</xdr:row>
      <xdr:rowOff>152400</xdr:rowOff>
    </xdr:to>
    <xdr:pic>
      <xdr:nvPicPr>
        <xdr:cNvPr id="32843" name="Picture 75" descr="97%"/>
        <xdr:cNvPicPr>
          <a:picLocks noChangeAspect="1" noChangeArrowheads="1"/>
        </xdr:cNvPicPr>
      </xdr:nvPicPr>
      <xdr:blipFill>
        <a:blip xmlns:r="http://schemas.openxmlformats.org/officeDocument/2006/relationships" r:embed="rId6"/>
        <a:srcRect/>
        <a:stretch>
          <a:fillRect/>
        </a:stretch>
      </xdr:blipFill>
      <xdr:spPr bwMode="auto">
        <a:xfrm>
          <a:off x="37437060" y="12740640"/>
          <a:ext cx="922020" cy="152400"/>
        </a:xfrm>
        <a:prstGeom prst="rect">
          <a:avLst/>
        </a:prstGeom>
        <a:noFill/>
        <a:ln w="9525">
          <a:noFill/>
          <a:miter lim="800000"/>
          <a:headEnd/>
          <a:tailEnd/>
        </a:ln>
      </xdr:spPr>
    </xdr:pic>
    <xdr:clientData/>
  </xdr:twoCellAnchor>
  <xdr:twoCellAnchor editAs="oneCell">
    <xdr:from>
      <xdr:col>59</xdr:col>
      <xdr:colOff>0</xdr:colOff>
      <xdr:row>75</xdr:row>
      <xdr:rowOff>0</xdr:rowOff>
    </xdr:from>
    <xdr:to>
      <xdr:col>59</xdr:col>
      <xdr:colOff>922020</xdr:colOff>
      <xdr:row>75</xdr:row>
      <xdr:rowOff>152400</xdr:rowOff>
    </xdr:to>
    <xdr:pic>
      <xdr:nvPicPr>
        <xdr:cNvPr id="32844" name="Picture 76" descr="97%"/>
        <xdr:cNvPicPr>
          <a:picLocks noChangeAspect="1" noChangeArrowheads="1"/>
        </xdr:cNvPicPr>
      </xdr:nvPicPr>
      <xdr:blipFill>
        <a:blip xmlns:r="http://schemas.openxmlformats.org/officeDocument/2006/relationships" r:embed="rId6"/>
        <a:srcRect/>
        <a:stretch>
          <a:fillRect/>
        </a:stretch>
      </xdr:blipFill>
      <xdr:spPr bwMode="auto">
        <a:xfrm>
          <a:off x="37437060" y="12908280"/>
          <a:ext cx="922020" cy="152400"/>
        </a:xfrm>
        <a:prstGeom prst="rect">
          <a:avLst/>
        </a:prstGeom>
        <a:noFill/>
        <a:ln w="9525">
          <a:noFill/>
          <a:miter lim="800000"/>
          <a:headEnd/>
          <a:tailEnd/>
        </a:ln>
      </xdr:spPr>
    </xdr:pic>
    <xdr:clientData/>
  </xdr:twoCellAnchor>
  <xdr:twoCellAnchor editAs="oneCell">
    <xdr:from>
      <xdr:col>59</xdr:col>
      <xdr:colOff>0</xdr:colOff>
      <xdr:row>76</xdr:row>
      <xdr:rowOff>0</xdr:rowOff>
    </xdr:from>
    <xdr:to>
      <xdr:col>59</xdr:col>
      <xdr:colOff>922020</xdr:colOff>
      <xdr:row>76</xdr:row>
      <xdr:rowOff>152400</xdr:rowOff>
    </xdr:to>
    <xdr:pic>
      <xdr:nvPicPr>
        <xdr:cNvPr id="32845" name="Picture 77" descr="97%"/>
        <xdr:cNvPicPr>
          <a:picLocks noChangeAspect="1" noChangeArrowheads="1"/>
        </xdr:cNvPicPr>
      </xdr:nvPicPr>
      <xdr:blipFill>
        <a:blip xmlns:r="http://schemas.openxmlformats.org/officeDocument/2006/relationships" r:embed="rId6"/>
        <a:srcRect/>
        <a:stretch>
          <a:fillRect/>
        </a:stretch>
      </xdr:blipFill>
      <xdr:spPr bwMode="auto">
        <a:xfrm>
          <a:off x="37437060" y="13075920"/>
          <a:ext cx="922020" cy="152400"/>
        </a:xfrm>
        <a:prstGeom prst="rect">
          <a:avLst/>
        </a:prstGeom>
        <a:noFill/>
        <a:ln w="9525">
          <a:noFill/>
          <a:miter lim="800000"/>
          <a:headEnd/>
          <a:tailEnd/>
        </a:ln>
      </xdr:spPr>
    </xdr:pic>
    <xdr:clientData/>
  </xdr:twoCellAnchor>
  <xdr:twoCellAnchor editAs="oneCell">
    <xdr:from>
      <xdr:col>53</xdr:col>
      <xdr:colOff>0</xdr:colOff>
      <xdr:row>5</xdr:row>
      <xdr:rowOff>0</xdr:rowOff>
    </xdr:from>
    <xdr:to>
      <xdr:col>54</xdr:col>
      <xdr:colOff>106680</xdr:colOff>
      <xdr:row>5</xdr:row>
      <xdr:rowOff>152400</xdr:rowOff>
    </xdr:to>
    <xdr:pic>
      <xdr:nvPicPr>
        <xdr:cNvPr id="32846" name="Picture 78" descr="100%"/>
        <xdr:cNvPicPr>
          <a:picLocks noChangeAspect="1" noChangeArrowheads="1"/>
        </xdr:cNvPicPr>
      </xdr:nvPicPr>
      <xdr:blipFill>
        <a:blip xmlns:r="http://schemas.openxmlformats.org/officeDocument/2006/relationships" r:embed="rId6"/>
        <a:srcRect/>
        <a:stretch>
          <a:fillRect/>
        </a:stretch>
      </xdr:blipFill>
      <xdr:spPr bwMode="auto">
        <a:xfrm>
          <a:off x="32605980" y="1173480"/>
          <a:ext cx="952500" cy="152400"/>
        </a:xfrm>
        <a:prstGeom prst="rect">
          <a:avLst/>
        </a:prstGeom>
        <a:noFill/>
        <a:ln w="9525">
          <a:noFill/>
          <a:miter lim="800000"/>
          <a:headEnd/>
          <a:tailEnd/>
        </a:ln>
      </xdr:spPr>
    </xdr:pic>
    <xdr:clientData/>
  </xdr:twoCellAnchor>
  <xdr:twoCellAnchor editAs="oneCell">
    <xdr:from>
      <xdr:col>53</xdr:col>
      <xdr:colOff>0</xdr:colOff>
      <xdr:row>6</xdr:row>
      <xdr:rowOff>0</xdr:rowOff>
    </xdr:from>
    <xdr:to>
      <xdr:col>54</xdr:col>
      <xdr:colOff>106680</xdr:colOff>
      <xdr:row>6</xdr:row>
      <xdr:rowOff>152400</xdr:rowOff>
    </xdr:to>
    <xdr:pic>
      <xdr:nvPicPr>
        <xdr:cNvPr id="32847" name="Picture 79" descr="100%"/>
        <xdr:cNvPicPr>
          <a:picLocks noChangeAspect="1" noChangeArrowheads="1"/>
        </xdr:cNvPicPr>
      </xdr:nvPicPr>
      <xdr:blipFill>
        <a:blip xmlns:r="http://schemas.openxmlformats.org/officeDocument/2006/relationships" r:embed="rId6"/>
        <a:srcRect/>
        <a:stretch>
          <a:fillRect/>
        </a:stretch>
      </xdr:blipFill>
      <xdr:spPr bwMode="auto">
        <a:xfrm>
          <a:off x="32605980" y="1341120"/>
          <a:ext cx="952500" cy="152400"/>
        </a:xfrm>
        <a:prstGeom prst="rect">
          <a:avLst/>
        </a:prstGeom>
        <a:noFill/>
        <a:ln w="9525">
          <a:noFill/>
          <a:miter lim="800000"/>
          <a:headEnd/>
          <a:tailEnd/>
        </a:ln>
      </xdr:spPr>
    </xdr:pic>
    <xdr:clientData/>
  </xdr:twoCellAnchor>
  <xdr:twoCellAnchor editAs="oneCell">
    <xdr:from>
      <xdr:col>53</xdr:col>
      <xdr:colOff>0</xdr:colOff>
      <xdr:row>7</xdr:row>
      <xdr:rowOff>0</xdr:rowOff>
    </xdr:from>
    <xdr:to>
      <xdr:col>54</xdr:col>
      <xdr:colOff>106680</xdr:colOff>
      <xdr:row>7</xdr:row>
      <xdr:rowOff>152400</xdr:rowOff>
    </xdr:to>
    <xdr:pic>
      <xdr:nvPicPr>
        <xdr:cNvPr id="32848" name="Picture 80" descr="100%"/>
        <xdr:cNvPicPr>
          <a:picLocks noChangeAspect="1" noChangeArrowheads="1"/>
        </xdr:cNvPicPr>
      </xdr:nvPicPr>
      <xdr:blipFill>
        <a:blip xmlns:r="http://schemas.openxmlformats.org/officeDocument/2006/relationships" r:embed="rId6"/>
        <a:srcRect/>
        <a:stretch>
          <a:fillRect/>
        </a:stretch>
      </xdr:blipFill>
      <xdr:spPr bwMode="auto">
        <a:xfrm>
          <a:off x="32605980" y="1508760"/>
          <a:ext cx="952500" cy="152400"/>
        </a:xfrm>
        <a:prstGeom prst="rect">
          <a:avLst/>
        </a:prstGeom>
        <a:noFill/>
        <a:ln w="9525">
          <a:noFill/>
          <a:miter lim="800000"/>
          <a:headEnd/>
          <a:tailEnd/>
        </a:ln>
      </xdr:spPr>
    </xdr:pic>
    <xdr:clientData/>
  </xdr:twoCellAnchor>
  <xdr:twoCellAnchor editAs="oneCell">
    <xdr:from>
      <xdr:col>53</xdr:col>
      <xdr:colOff>0</xdr:colOff>
      <xdr:row>8</xdr:row>
      <xdr:rowOff>0</xdr:rowOff>
    </xdr:from>
    <xdr:to>
      <xdr:col>54</xdr:col>
      <xdr:colOff>99060</xdr:colOff>
      <xdr:row>8</xdr:row>
      <xdr:rowOff>152400</xdr:rowOff>
    </xdr:to>
    <xdr:pic>
      <xdr:nvPicPr>
        <xdr:cNvPr id="32849" name="Picture 81" descr="99%"/>
        <xdr:cNvPicPr>
          <a:picLocks noChangeAspect="1" noChangeArrowheads="1"/>
        </xdr:cNvPicPr>
      </xdr:nvPicPr>
      <xdr:blipFill>
        <a:blip xmlns:r="http://schemas.openxmlformats.org/officeDocument/2006/relationships" r:embed="rId6"/>
        <a:srcRect/>
        <a:stretch>
          <a:fillRect/>
        </a:stretch>
      </xdr:blipFill>
      <xdr:spPr bwMode="auto">
        <a:xfrm>
          <a:off x="32605980" y="1676400"/>
          <a:ext cx="944880" cy="152400"/>
        </a:xfrm>
        <a:prstGeom prst="rect">
          <a:avLst/>
        </a:prstGeom>
        <a:noFill/>
        <a:ln w="9525">
          <a:noFill/>
          <a:miter lim="800000"/>
          <a:headEnd/>
          <a:tailEnd/>
        </a:ln>
      </xdr:spPr>
    </xdr:pic>
    <xdr:clientData/>
  </xdr:twoCellAnchor>
  <xdr:twoCellAnchor editAs="oneCell">
    <xdr:from>
      <xdr:col>53</xdr:col>
      <xdr:colOff>0</xdr:colOff>
      <xdr:row>9</xdr:row>
      <xdr:rowOff>0</xdr:rowOff>
    </xdr:from>
    <xdr:to>
      <xdr:col>54</xdr:col>
      <xdr:colOff>99060</xdr:colOff>
      <xdr:row>9</xdr:row>
      <xdr:rowOff>152400</xdr:rowOff>
    </xdr:to>
    <xdr:pic>
      <xdr:nvPicPr>
        <xdr:cNvPr id="32850" name="Picture 82" descr="99%"/>
        <xdr:cNvPicPr>
          <a:picLocks noChangeAspect="1" noChangeArrowheads="1"/>
        </xdr:cNvPicPr>
      </xdr:nvPicPr>
      <xdr:blipFill>
        <a:blip xmlns:r="http://schemas.openxmlformats.org/officeDocument/2006/relationships" r:embed="rId6"/>
        <a:srcRect/>
        <a:stretch>
          <a:fillRect/>
        </a:stretch>
      </xdr:blipFill>
      <xdr:spPr bwMode="auto">
        <a:xfrm>
          <a:off x="32605980" y="1844040"/>
          <a:ext cx="944880" cy="152400"/>
        </a:xfrm>
        <a:prstGeom prst="rect">
          <a:avLst/>
        </a:prstGeom>
        <a:noFill/>
        <a:ln w="9525">
          <a:noFill/>
          <a:miter lim="800000"/>
          <a:headEnd/>
          <a:tailEnd/>
        </a:ln>
      </xdr:spPr>
    </xdr:pic>
    <xdr:clientData/>
  </xdr:twoCellAnchor>
  <xdr:twoCellAnchor editAs="oneCell">
    <xdr:from>
      <xdr:col>53</xdr:col>
      <xdr:colOff>0</xdr:colOff>
      <xdr:row>10</xdr:row>
      <xdr:rowOff>0</xdr:rowOff>
    </xdr:from>
    <xdr:to>
      <xdr:col>54</xdr:col>
      <xdr:colOff>99060</xdr:colOff>
      <xdr:row>10</xdr:row>
      <xdr:rowOff>152400</xdr:rowOff>
    </xdr:to>
    <xdr:pic>
      <xdr:nvPicPr>
        <xdr:cNvPr id="32851" name="Picture 83" descr="99%"/>
        <xdr:cNvPicPr>
          <a:picLocks noChangeAspect="1" noChangeArrowheads="1"/>
        </xdr:cNvPicPr>
      </xdr:nvPicPr>
      <xdr:blipFill>
        <a:blip xmlns:r="http://schemas.openxmlformats.org/officeDocument/2006/relationships" r:embed="rId6"/>
        <a:srcRect/>
        <a:stretch>
          <a:fillRect/>
        </a:stretch>
      </xdr:blipFill>
      <xdr:spPr bwMode="auto">
        <a:xfrm>
          <a:off x="32605980" y="2011680"/>
          <a:ext cx="944880" cy="152400"/>
        </a:xfrm>
        <a:prstGeom prst="rect">
          <a:avLst/>
        </a:prstGeom>
        <a:noFill/>
        <a:ln w="9525">
          <a:noFill/>
          <a:miter lim="800000"/>
          <a:headEnd/>
          <a:tailEnd/>
        </a:ln>
      </xdr:spPr>
    </xdr:pic>
    <xdr:clientData/>
  </xdr:twoCellAnchor>
  <xdr:twoCellAnchor editAs="oneCell">
    <xdr:from>
      <xdr:col>53</xdr:col>
      <xdr:colOff>0</xdr:colOff>
      <xdr:row>11</xdr:row>
      <xdr:rowOff>0</xdr:rowOff>
    </xdr:from>
    <xdr:to>
      <xdr:col>54</xdr:col>
      <xdr:colOff>99060</xdr:colOff>
      <xdr:row>11</xdr:row>
      <xdr:rowOff>152400</xdr:rowOff>
    </xdr:to>
    <xdr:pic>
      <xdr:nvPicPr>
        <xdr:cNvPr id="32852" name="Picture 84" descr="99%"/>
        <xdr:cNvPicPr>
          <a:picLocks noChangeAspect="1" noChangeArrowheads="1"/>
        </xdr:cNvPicPr>
      </xdr:nvPicPr>
      <xdr:blipFill>
        <a:blip xmlns:r="http://schemas.openxmlformats.org/officeDocument/2006/relationships" r:embed="rId6"/>
        <a:srcRect/>
        <a:stretch>
          <a:fillRect/>
        </a:stretch>
      </xdr:blipFill>
      <xdr:spPr bwMode="auto">
        <a:xfrm>
          <a:off x="32605980" y="2179320"/>
          <a:ext cx="944880" cy="152400"/>
        </a:xfrm>
        <a:prstGeom prst="rect">
          <a:avLst/>
        </a:prstGeom>
        <a:noFill/>
        <a:ln w="9525">
          <a:noFill/>
          <a:miter lim="800000"/>
          <a:headEnd/>
          <a:tailEnd/>
        </a:ln>
      </xdr:spPr>
    </xdr:pic>
    <xdr:clientData/>
  </xdr:twoCellAnchor>
  <xdr:twoCellAnchor editAs="oneCell">
    <xdr:from>
      <xdr:col>53</xdr:col>
      <xdr:colOff>0</xdr:colOff>
      <xdr:row>12</xdr:row>
      <xdr:rowOff>0</xdr:rowOff>
    </xdr:from>
    <xdr:to>
      <xdr:col>54</xdr:col>
      <xdr:colOff>99060</xdr:colOff>
      <xdr:row>12</xdr:row>
      <xdr:rowOff>152400</xdr:rowOff>
    </xdr:to>
    <xdr:pic>
      <xdr:nvPicPr>
        <xdr:cNvPr id="32853" name="Picture 85" descr="99%"/>
        <xdr:cNvPicPr>
          <a:picLocks noChangeAspect="1" noChangeArrowheads="1"/>
        </xdr:cNvPicPr>
      </xdr:nvPicPr>
      <xdr:blipFill>
        <a:blip xmlns:r="http://schemas.openxmlformats.org/officeDocument/2006/relationships" r:embed="rId6"/>
        <a:srcRect/>
        <a:stretch>
          <a:fillRect/>
        </a:stretch>
      </xdr:blipFill>
      <xdr:spPr bwMode="auto">
        <a:xfrm>
          <a:off x="32605980" y="2346960"/>
          <a:ext cx="944880" cy="152400"/>
        </a:xfrm>
        <a:prstGeom prst="rect">
          <a:avLst/>
        </a:prstGeom>
        <a:noFill/>
        <a:ln w="9525">
          <a:noFill/>
          <a:miter lim="800000"/>
          <a:headEnd/>
          <a:tailEnd/>
        </a:ln>
      </xdr:spPr>
    </xdr:pic>
    <xdr:clientData/>
  </xdr:twoCellAnchor>
  <xdr:twoCellAnchor editAs="oneCell">
    <xdr:from>
      <xdr:col>53</xdr:col>
      <xdr:colOff>0</xdr:colOff>
      <xdr:row>13</xdr:row>
      <xdr:rowOff>0</xdr:rowOff>
    </xdr:from>
    <xdr:to>
      <xdr:col>54</xdr:col>
      <xdr:colOff>99060</xdr:colOff>
      <xdr:row>13</xdr:row>
      <xdr:rowOff>152400</xdr:rowOff>
    </xdr:to>
    <xdr:pic>
      <xdr:nvPicPr>
        <xdr:cNvPr id="32854" name="Picture 86" descr="99%"/>
        <xdr:cNvPicPr>
          <a:picLocks noChangeAspect="1" noChangeArrowheads="1"/>
        </xdr:cNvPicPr>
      </xdr:nvPicPr>
      <xdr:blipFill>
        <a:blip xmlns:r="http://schemas.openxmlformats.org/officeDocument/2006/relationships" r:embed="rId6"/>
        <a:srcRect/>
        <a:stretch>
          <a:fillRect/>
        </a:stretch>
      </xdr:blipFill>
      <xdr:spPr bwMode="auto">
        <a:xfrm>
          <a:off x="32605980" y="2514600"/>
          <a:ext cx="944880" cy="152400"/>
        </a:xfrm>
        <a:prstGeom prst="rect">
          <a:avLst/>
        </a:prstGeom>
        <a:noFill/>
        <a:ln w="9525">
          <a:noFill/>
          <a:miter lim="800000"/>
          <a:headEnd/>
          <a:tailEnd/>
        </a:ln>
      </xdr:spPr>
    </xdr:pic>
    <xdr:clientData/>
  </xdr:twoCellAnchor>
  <xdr:twoCellAnchor editAs="oneCell">
    <xdr:from>
      <xdr:col>53</xdr:col>
      <xdr:colOff>0</xdr:colOff>
      <xdr:row>14</xdr:row>
      <xdr:rowOff>0</xdr:rowOff>
    </xdr:from>
    <xdr:to>
      <xdr:col>54</xdr:col>
      <xdr:colOff>99060</xdr:colOff>
      <xdr:row>14</xdr:row>
      <xdr:rowOff>152400</xdr:rowOff>
    </xdr:to>
    <xdr:pic>
      <xdr:nvPicPr>
        <xdr:cNvPr id="32855" name="Picture 87" descr="99%"/>
        <xdr:cNvPicPr>
          <a:picLocks noChangeAspect="1" noChangeArrowheads="1"/>
        </xdr:cNvPicPr>
      </xdr:nvPicPr>
      <xdr:blipFill>
        <a:blip xmlns:r="http://schemas.openxmlformats.org/officeDocument/2006/relationships" r:embed="rId6"/>
        <a:srcRect/>
        <a:stretch>
          <a:fillRect/>
        </a:stretch>
      </xdr:blipFill>
      <xdr:spPr bwMode="auto">
        <a:xfrm>
          <a:off x="32605980" y="2682240"/>
          <a:ext cx="944880" cy="152400"/>
        </a:xfrm>
        <a:prstGeom prst="rect">
          <a:avLst/>
        </a:prstGeom>
        <a:noFill/>
        <a:ln w="9525">
          <a:noFill/>
          <a:miter lim="800000"/>
          <a:headEnd/>
          <a:tailEnd/>
        </a:ln>
      </xdr:spPr>
    </xdr:pic>
    <xdr:clientData/>
  </xdr:twoCellAnchor>
  <xdr:twoCellAnchor editAs="oneCell">
    <xdr:from>
      <xdr:col>53</xdr:col>
      <xdr:colOff>0</xdr:colOff>
      <xdr:row>15</xdr:row>
      <xdr:rowOff>0</xdr:rowOff>
    </xdr:from>
    <xdr:to>
      <xdr:col>54</xdr:col>
      <xdr:colOff>99060</xdr:colOff>
      <xdr:row>15</xdr:row>
      <xdr:rowOff>152400</xdr:rowOff>
    </xdr:to>
    <xdr:pic>
      <xdr:nvPicPr>
        <xdr:cNvPr id="32856" name="Picture 88" descr="99%"/>
        <xdr:cNvPicPr>
          <a:picLocks noChangeAspect="1" noChangeArrowheads="1"/>
        </xdr:cNvPicPr>
      </xdr:nvPicPr>
      <xdr:blipFill>
        <a:blip xmlns:r="http://schemas.openxmlformats.org/officeDocument/2006/relationships" r:embed="rId6"/>
        <a:srcRect/>
        <a:stretch>
          <a:fillRect/>
        </a:stretch>
      </xdr:blipFill>
      <xdr:spPr bwMode="auto">
        <a:xfrm>
          <a:off x="32605980" y="2849880"/>
          <a:ext cx="944880" cy="152400"/>
        </a:xfrm>
        <a:prstGeom prst="rect">
          <a:avLst/>
        </a:prstGeom>
        <a:noFill/>
        <a:ln w="9525">
          <a:noFill/>
          <a:miter lim="800000"/>
          <a:headEnd/>
          <a:tailEnd/>
        </a:ln>
      </xdr:spPr>
    </xdr:pic>
    <xdr:clientData/>
  </xdr:twoCellAnchor>
  <xdr:twoCellAnchor editAs="oneCell">
    <xdr:from>
      <xdr:col>53</xdr:col>
      <xdr:colOff>0</xdr:colOff>
      <xdr:row>16</xdr:row>
      <xdr:rowOff>0</xdr:rowOff>
    </xdr:from>
    <xdr:to>
      <xdr:col>54</xdr:col>
      <xdr:colOff>99060</xdr:colOff>
      <xdr:row>16</xdr:row>
      <xdr:rowOff>152400</xdr:rowOff>
    </xdr:to>
    <xdr:pic>
      <xdr:nvPicPr>
        <xdr:cNvPr id="32857" name="Picture 89" descr="99%"/>
        <xdr:cNvPicPr>
          <a:picLocks noChangeAspect="1" noChangeArrowheads="1"/>
        </xdr:cNvPicPr>
      </xdr:nvPicPr>
      <xdr:blipFill>
        <a:blip xmlns:r="http://schemas.openxmlformats.org/officeDocument/2006/relationships" r:embed="rId6"/>
        <a:srcRect/>
        <a:stretch>
          <a:fillRect/>
        </a:stretch>
      </xdr:blipFill>
      <xdr:spPr bwMode="auto">
        <a:xfrm>
          <a:off x="32605980" y="3017520"/>
          <a:ext cx="944880" cy="152400"/>
        </a:xfrm>
        <a:prstGeom prst="rect">
          <a:avLst/>
        </a:prstGeom>
        <a:noFill/>
        <a:ln w="9525">
          <a:noFill/>
          <a:miter lim="800000"/>
          <a:headEnd/>
          <a:tailEnd/>
        </a:ln>
      </xdr:spPr>
    </xdr:pic>
    <xdr:clientData/>
  </xdr:twoCellAnchor>
  <xdr:twoCellAnchor editAs="oneCell">
    <xdr:from>
      <xdr:col>53</xdr:col>
      <xdr:colOff>0</xdr:colOff>
      <xdr:row>17</xdr:row>
      <xdr:rowOff>0</xdr:rowOff>
    </xdr:from>
    <xdr:to>
      <xdr:col>54</xdr:col>
      <xdr:colOff>99060</xdr:colOff>
      <xdr:row>17</xdr:row>
      <xdr:rowOff>152400</xdr:rowOff>
    </xdr:to>
    <xdr:pic>
      <xdr:nvPicPr>
        <xdr:cNvPr id="32858" name="Picture 90" descr="99%"/>
        <xdr:cNvPicPr>
          <a:picLocks noChangeAspect="1" noChangeArrowheads="1"/>
        </xdr:cNvPicPr>
      </xdr:nvPicPr>
      <xdr:blipFill>
        <a:blip xmlns:r="http://schemas.openxmlformats.org/officeDocument/2006/relationships" r:embed="rId6"/>
        <a:srcRect/>
        <a:stretch>
          <a:fillRect/>
        </a:stretch>
      </xdr:blipFill>
      <xdr:spPr bwMode="auto">
        <a:xfrm>
          <a:off x="32605980" y="3185160"/>
          <a:ext cx="944880" cy="152400"/>
        </a:xfrm>
        <a:prstGeom prst="rect">
          <a:avLst/>
        </a:prstGeom>
        <a:noFill/>
        <a:ln w="9525">
          <a:noFill/>
          <a:miter lim="800000"/>
          <a:headEnd/>
          <a:tailEnd/>
        </a:ln>
      </xdr:spPr>
    </xdr:pic>
    <xdr:clientData/>
  </xdr:twoCellAnchor>
  <xdr:twoCellAnchor editAs="oneCell">
    <xdr:from>
      <xdr:col>53</xdr:col>
      <xdr:colOff>0</xdr:colOff>
      <xdr:row>18</xdr:row>
      <xdr:rowOff>0</xdr:rowOff>
    </xdr:from>
    <xdr:to>
      <xdr:col>54</xdr:col>
      <xdr:colOff>99060</xdr:colOff>
      <xdr:row>18</xdr:row>
      <xdr:rowOff>152400</xdr:rowOff>
    </xdr:to>
    <xdr:pic>
      <xdr:nvPicPr>
        <xdr:cNvPr id="32859" name="Picture 91" descr="99%"/>
        <xdr:cNvPicPr>
          <a:picLocks noChangeAspect="1" noChangeArrowheads="1"/>
        </xdr:cNvPicPr>
      </xdr:nvPicPr>
      <xdr:blipFill>
        <a:blip xmlns:r="http://schemas.openxmlformats.org/officeDocument/2006/relationships" r:embed="rId6"/>
        <a:srcRect/>
        <a:stretch>
          <a:fillRect/>
        </a:stretch>
      </xdr:blipFill>
      <xdr:spPr bwMode="auto">
        <a:xfrm>
          <a:off x="32605980" y="3352800"/>
          <a:ext cx="944880" cy="152400"/>
        </a:xfrm>
        <a:prstGeom prst="rect">
          <a:avLst/>
        </a:prstGeom>
        <a:noFill/>
        <a:ln w="9525">
          <a:noFill/>
          <a:miter lim="800000"/>
          <a:headEnd/>
          <a:tailEnd/>
        </a:ln>
      </xdr:spPr>
    </xdr:pic>
    <xdr:clientData/>
  </xdr:twoCellAnchor>
  <xdr:twoCellAnchor editAs="oneCell">
    <xdr:from>
      <xdr:col>53</xdr:col>
      <xdr:colOff>0</xdr:colOff>
      <xdr:row>19</xdr:row>
      <xdr:rowOff>0</xdr:rowOff>
    </xdr:from>
    <xdr:to>
      <xdr:col>54</xdr:col>
      <xdr:colOff>99060</xdr:colOff>
      <xdr:row>19</xdr:row>
      <xdr:rowOff>152400</xdr:rowOff>
    </xdr:to>
    <xdr:pic>
      <xdr:nvPicPr>
        <xdr:cNvPr id="32860" name="Picture 92" descr="99%"/>
        <xdr:cNvPicPr>
          <a:picLocks noChangeAspect="1" noChangeArrowheads="1"/>
        </xdr:cNvPicPr>
      </xdr:nvPicPr>
      <xdr:blipFill>
        <a:blip xmlns:r="http://schemas.openxmlformats.org/officeDocument/2006/relationships" r:embed="rId6"/>
        <a:srcRect/>
        <a:stretch>
          <a:fillRect/>
        </a:stretch>
      </xdr:blipFill>
      <xdr:spPr bwMode="auto">
        <a:xfrm>
          <a:off x="32605980" y="3520440"/>
          <a:ext cx="944880" cy="152400"/>
        </a:xfrm>
        <a:prstGeom prst="rect">
          <a:avLst/>
        </a:prstGeom>
        <a:noFill/>
        <a:ln w="9525">
          <a:noFill/>
          <a:miter lim="800000"/>
          <a:headEnd/>
          <a:tailEnd/>
        </a:ln>
      </xdr:spPr>
    </xdr:pic>
    <xdr:clientData/>
  </xdr:twoCellAnchor>
  <xdr:twoCellAnchor editAs="oneCell">
    <xdr:from>
      <xdr:col>53</xdr:col>
      <xdr:colOff>0</xdr:colOff>
      <xdr:row>20</xdr:row>
      <xdr:rowOff>0</xdr:rowOff>
    </xdr:from>
    <xdr:to>
      <xdr:col>54</xdr:col>
      <xdr:colOff>99060</xdr:colOff>
      <xdr:row>20</xdr:row>
      <xdr:rowOff>152400</xdr:rowOff>
    </xdr:to>
    <xdr:pic>
      <xdr:nvPicPr>
        <xdr:cNvPr id="32861" name="Picture 93" descr="99%"/>
        <xdr:cNvPicPr>
          <a:picLocks noChangeAspect="1" noChangeArrowheads="1"/>
        </xdr:cNvPicPr>
      </xdr:nvPicPr>
      <xdr:blipFill>
        <a:blip xmlns:r="http://schemas.openxmlformats.org/officeDocument/2006/relationships" r:embed="rId6"/>
        <a:srcRect/>
        <a:stretch>
          <a:fillRect/>
        </a:stretch>
      </xdr:blipFill>
      <xdr:spPr bwMode="auto">
        <a:xfrm>
          <a:off x="32605980" y="3688080"/>
          <a:ext cx="944880" cy="152400"/>
        </a:xfrm>
        <a:prstGeom prst="rect">
          <a:avLst/>
        </a:prstGeom>
        <a:noFill/>
        <a:ln w="9525">
          <a:noFill/>
          <a:miter lim="800000"/>
          <a:headEnd/>
          <a:tailEnd/>
        </a:ln>
      </xdr:spPr>
    </xdr:pic>
    <xdr:clientData/>
  </xdr:twoCellAnchor>
  <xdr:twoCellAnchor editAs="oneCell">
    <xdr:from>
      <xdr:col>53</xdr:col>
      <xdr:colOff>0</xdr:colOff>
      <xdr:row>21</xdr:row>
      <xdr:rowOff>0</xdr:rowOff>
    </xdr:from>
    <xdr:to>
      <xdr:col>54</xdr:col>
      <xdr:colOff>91440</xdr:colOff>
      <xdr:row>21</xdr:row>
      <xdr:rowOff>152400</xdr:rowOff>
    </xdr:to>
    <xdr:pic>
      <xdr:nvPicPr>
        <xdr:cNvPr id="32862" name="Picture 94" descr="98%"/>
        <xdr:cNvPicPr>
          <a:picLocks noChangeAspect="1" noChangeArrowheads="1"/>
        </xdr:cNvPicPr>
      </xdr:nvPicPr>
      <xdr:blipFill>
        <a:blip xmlns:r="http://schemas.openxmlformats.org/officeDocument/2006/relationships" r:embed="rId6"/>
        <a:srcRect/>
        <a:stretch>
          <a:fillRect/>
        </a:stretch>
      </xdr:blipFill>
      <xdr:spPr bwMode="auto">
        <a:xfrm>
          <a:off x="32605980" y="3855720"/>
          <a:ext cx="937260" cy="152400"/>
        </a:xfrm>
        <a:prstGeom prst="rect">
          <a:avLst/>
        </a:prstGeom>
        <a:noFill/>
        <a:ln w="9525">
          <a:noFill/>
          <a:miter lim="800000"/>
          <a:headEnd/>
          <a:tailEnd/>
        </a:ln>
      </xdr:spPr>
    </xdr:pic>
    <xdr:clientData/>
  </xdr:twoCellAnchor>
  <xdr:twoCellAnchor editAs="oneCell">
    <xdr:from>
      <xdr:col>53</xdr:col>
      <xdr:colOff>0</xdr:colOff>
      <xdr:row>22</xdr:row>
      <xdr:rowOff>0</xdr:rowOff>
    </xdr:from>
    <xdr:to>
      <xdr:col>54</xdr:col>
      <xdr:colOff>91440</xdr:colOff>
      <xdr:row>22</xdr:row>
      <xdr:rowOff>152400</xdr:rowOff>
    </xdr:to>
    <xdr:pic>
      <xdr:nvPicPr>
        <xdr:cNvPr id="32863" name="Picture 95" descr="98%"/>
        <xdr:cNvPicPr>
          <a:picLocks noChangeAspect="1" noChangeArrowheads="1"/>
        </xdr:cNvPicPr>
      </xdr:nvPicPr>
      <xdr:blipFill>
        <a:blip xmlns:r="http://schemas.openxmlformats.org/officeDocument/2006/relationships" r:embed="rId6"/>
        <a:srcRect/>
        <a:stretch>
          <a:fillRect/>
        </a:stretch>
      </xdr:blipFill>
      <xdr:spPr bwMode="auto">
        <a:xfrm>
          <a:off x="32605980" y="4023360"/>
          <a:ext cx="937260" cy="152400"/>
        </a:xfrm>
        <a:prstGeom prst="rect">
          <a:avLst/>
        </a:prstGeom>
        <a:noFill/>
        <a:ln w="9525">
          <a:noFill/>
          <a:miter lim="800000"/>
          <a:headEnd/>
          <a:tailEnd/>
        </a:ln>
      </xdr:spPr>
    </xdr:pic>
    <xdr:clientData/>
  </xdr:twoCellAnchor>
  <xdr:twoCellAnchor editAs="oneCell">
    <xdr:from>
      <xdr:col>53</xdr:col>
      <xdr:colOff>0</xdr:colOff>
      <xdr:row>23</xdr:row>
      <xdr:rowOff>0</xdr:rowOff>
    </xdr:from>
    <xdr:to>
      <xdr:col>54</xdr:col>
      <xdr:colOff>91440</xdr:colOff>
      <xdr:row>23</xdr:row>
      <xdr:rowOff>152400</xdr:rowOff>
    </xdr:to>
    <xdr:pic>
      <xdr:nvPicPr>
        <xdr:cNvPr id="32864" name="Picture 96" descr="98%"/>
        <xdr:cNvPicPr>
          <a:picLocks noChangeAspect="1" noChangeArrowheads="1"/>
        </xdr:cNvPicPr>
      </xdr:nvPicPr>
      <xdr:blipFill>
        <a:blip xmlns:r="http://schemas.openxmlformats.org/officeDocument/2006/relationships" r:embed="rId6"/>
        <a:srcRect/>
        <a:stretch>
          <a:fillRect/>
        </a:stretch>
      </xdr:blipFill>
      <xdr:spPr bwMode="auto">
        <a:xfrm>
          <a:off x="32605980" y="4191000"/>
          <a:ext cx="937260" cy="152400"/>
        </a:xfrm>
        <a:prstGeom prst="rect">
          <a:avLst/>
        </a:prstGeom>
        <a:noFill/>
        <a:ln w="9525">
          <a:noFill/>
          <a:miter lim="800000"/>
          <a:headEnd/>
          <a:tailEnd/>
        </a:ln>
      </xdr:spPr>
    </xdr:pic>
    <xdr:clientData/>
  </xdr:twoCellAnchor>
  <xdr:twoCellAnchor editAs="oneCell">
    <xdr:from>
      <xdr:col>53</xdr:col>
      <xdr:colOff>0</xdr:colOff>
      <xdr:row>24</xdr:row>
      <xdr:rowOff>0</xdr:rowOff>
    </xdr:from>
    <xdr:to>
      <xdr:col>54</xdr:col>
      <xdr:colOff>91440</xdr:colOff>
      <xdr:row>24</xdr:row>
      <xdr:rowOff>152400</xdr:rowOff>
    </xdr:to>
    <xdr:pic>
      <xdr:nvPicPr>
        <xdr:cNvPr id="32865" name="Picture 97" descr="98%"/>
        <xdr:cNvPicPr>
          <a:picLocks noChangeAspect="1" noChangeArrowheads="1"/>
        </xdr:cNvPicPr>
      </xdr:nvPicPr>
      <xdr:blipFill>
        <a:blip xmlns:r="http://schemas.openxmlformats.org/officeDocument/2006/relationships" r:embed="rId6"/>
        <a:srcRect/>
        <a:stretch>
          <a:fillRect/>
        </a:stretch>
      </xdr:blipFill>
      <xdr:spPr bwMode="auto">
        <a:xfrm>
          <a:off x="32605980" y="4358640"/>
          <a:ext cx="937260" cy="152400"/>
        </a:xfrm>
        <a:prstGeom prst="rect">
          <a:avLst/>
        </a:prstGeom>
        <a:noFill/>
        <a:ln w="9525">
          <a:noFill/>
          <a:miter lim="800000"/>
          <a:headEnd/>
          <a:tailEnd/>
        </a:ln>
      </xdr:spPr>
    </xdr:pic>
    <xdr:clientData/>
  </xdr:twoCellAnchor>
  <xdr:twoCellAnchor editAs="oneCell">
    <xdr:from>
      <xdr:col>53</xdr:col>
      <xdr:colOff>0</xdr:colOff>
      <xdr:row>25</xdr:row>
      <xdr:rowOff>0</xdr:rowOff>
    </xdr:from>
    <xdr:to>
      <xdr:col>54</xdr:col>
      <xdr:colOff>91440</xdr:colOff>
      <xdr:row>25</xdr:row>
      <xdr:rowOff>152400</xdr:rowOff>
    </xdr:to>
    <xdr:pic>
      <xdr:nvPicPr>
        <xdr:cNvPr id="32866" name="Picture 98" descr="98%"/>
        <xdr:cNvPicPr>
          <a:picLocks noChangeAspect="1" noChangeArrowheads="1"/>
        </xdr:cNvPicPr>
      </xdr:nvPicPr>
      <xdr:blipFill>
        <a:blip xmlns:r="http://schemas.openxmlformats.org/officeDocument/2006/relationships" r:embed="rId6"/>
        <a:srcRect/>
        <a:stretch>
          <a:fillRect/>
        </a:stretch>
      </xdr:blipFill>
      <xdr:spPr bwMode="auto">
        <a:xfrm>
          <a:off x="32605980" y="4526280"/>
          <a:ext cx="937260" cy="152400"/>
        </a:xfrm>
        <a:prstGeom prst="rect">
          <a:avLst/>
        </a:prstGeom>
        <a:noFill/>
        <a:ln w="9525">
          <a:noFill/>
          <a:miter lim="800000"/>
          <a:headEnd/>
          <a:tailEnd/>
        </a:ln>
      </xdr:spPr>
    </xdr:pic>
    <xdr:clientData/>
  </xdr:twoCellAnchor>
  <xdr:twoCellAnchor editAs="oneCell">
    <xdr:from>
      <xdr:col>53</xdr:col>
      <xdr:colOff>0</xdr:colOff>
      <xdr:row>26</xdr:row>
      <xdr:rowOff>0</xdr:rowOff>
    </xdr:from>
    <xdr:to>
      <xdr:col>54</xdr:col>
      <xdr:colOff>91440</xdr:colOff>
      <xdr:row>26</xdr:row>
      <xdr:rowOff>152400</xdr:rowOff>
    </xdr:to>
    <xdr:pic>
      <xdr:nvPicPr>
        <xdr:cNvPr id="32867" name="Picture 99" descr="98%"/>
        <xdr:cNvPicPr>
          <a:picLocks noChangeAspect="1" noChangeArrowheads="1"/>
        </xdr:cNvPicPr>
      </xdr:nvPicPr>
      <xdr:blipFill>
        <a:blip xmlns:r="http://schemas.openxmlformats.org/officeDocument/2006/relationships" r:embed="rId6"/>
        <a:srcRect/>
        <a:stretch>
          <a:fillRect/>
        </a:stretch>
      </xdr:blipFill>
      <xdr:spPr bwMode="auto">
        <a:xfrm>
          <a:off x="32605980" y="4693920"/>
          <a:ext cx="937260" cy="152400"/>
        </a:xfrm>
        <a:prstGeom prst="rect">
          <a:avLst/>
        </a:prstGeom>
        <a:noFill/>
        <a:ln w="9525">
          <a:noFill/>
          <a:miter lim="800000"/>
          <a:headEnd/>
          <a:tailEnd/>
        </a:ln>
      </xdr:spPr>
    </xdr:pic>
    <xdr:clientData/>
  </xdr:twoCellAnchor>
  <xdr:twoCellAnchor editAs="oneCell">
    <xdr:from>
      <xdr:col>53</xdr:col>
      <xdr:colOff>0</xdr:colOff>
      <xdr:row>27</xdr:row>
      <xdr:rowOff>0</xdr:rowOff>
    </xdr:from>
    <xdr:to>
      <xdr:col>54</xdr:col>
      <xdr:colOff>91440</xdr:colOff>
      <xdr:row>27</xdr:row>
      <xdr:rowOff>152400</xdr:rowOff>
    </xdr:to>
    <xdr:pic>
      <xdr:nvPicPr>
        <xdr:cNvPr id="32868" name="Picture 100" descr="98%"/>
        <xdr:cNvPicPr>
          <a:picLocks noChangeAspect="1" noChangeArrowheads="1"/>
        </xdr:cNvPicPr>
      </xdr:nvPicPr>
      <xdr:blipFill>
        <a:blip xmlns:r="http://schemas.openxmlformats.org/officeDocument/2006/relationships" r:embed="rId6"/>
        <a:srcRect/>
        <a:stretch>
          <a:fillRect/>
        </a:stretch>
      </xdr:blipFill>
      <xdr:spPr bwMode="auto">
        <a:xfrm>
          <a:off x="32605980" y="4861560"/>
          <a:ext cx="937260" cy="152400"/>
        </a:xfrm>
        <a:prstGeom prst="rect">
          <a:avLst/>
        </a:prstGeom>
        <a:noFill/>
        <a:ln w="9525">
          <a:noFill/>
          <a:miter lim="800000"/>
          <a:headEnd/>
          <a:tailEnd/>
        </a:ln>
      </xdr:spPr>
    </xdr:pic>
    <xdr:clientData/>
  </xdr:twoCellAnchor>
  <xdr:twoCellAnchor editAs="oneCell">
    <xdr:from>
      <xdr:col>53</xdr:col>
      <xdr:colOff>0</xdr:colOff>
      <xdr:row>28</xdr:row>
      <xdr:rowOff>0</xdr:rowOff>
    </xdr:from>
    <xdr:to>
      <xdr:col>54</xdr:col>
      <xdr:colOff>91440</xdr:colOff>
      <xdr:row>28</xdr:row>
      <xdr:rowOff>152400</xdr:rowOff>
    </xdr:to>
    <xdr:pic>
      <xdr:nvPicPr>
        <xdr:cNvPr id="32869" name="Picture 101" descr="98%"/>
        <xdr:cNvPicPr>
          <a:picLocks noChangeAspect="1" noChangeArrowheads="1"/>
        </xdr:cNvPicPr>
      </xdr:nvPicPr>
      <xdr:blipFill>
        <a:blip xmlns:r="http://schemas.openxmlformats.org/officeDocument/2006/relationships" r:embed="rId6"/>
        <a:srcRect/>
        <a:stretch>
          <a:fillRect/>
        </a:stretch>
      </xdr:blipFill>
      <xdr:spPr bwMode="auto">
        <a:xfrm>
          <a:off x="32605980" y="5029200"/>
          <a:ext cx="937260" cy="152400"/>
        </a:xfrm>
        <a:prstGeom prst="rect">
          <a:avLst/>
        </a:prstGeom>
        <a:noFill/>
        <a:ln w="9525">
          <a:noFill/>
          <a:miter lim="800000"/>
          <a:headEnd/>
          <a:tailEnd/>
        </a:ln>
      </xdr:spPr>
    </xdr:pic>
    <xdr:clientData/>
  </xdr:twoCellAnchor>
  <xdr:twoCellAnchor editAs="oneCell">
    <xdr:from>
      <xdr:col>53</xdr:col>
      <xdr:colOff>0</xdr:colOff>
      <xdr:row>29</xdr:row>
      <xdr:rowOff>0</xdr:rowOff>
    </xdr:from>
    <xdr:to>
      <xdr:col>54</xdr:col>
      <xdr:colOff>91440</xdr:colOff>
      <xdr:row>29</xdr:row>
      <xdr:rowOff>152400</xdr:rowOff>
    </xdr:to>
    <xdr:pic>
      <xdr:nvPicPr>
        <xdr:cNvPr id="32870" name="Picture 102" descr="98%"/>
        <xdr:cNvPicPr>
          <a:picLocks noChangeAspect="1" noChangeArrowheads="1"/>
        </xdr:cNvPicPr>
      </xdr:nvPicPr>
      <xdr:blipFill>
        <a:blip xmlns:r="http://schemas.openxmlformats.org/officeDocument/2006/relationships" r:embed="rId6"/>
        <a:srcRect/>
        <a:stretch>
          <a:fillRect/>
        </a:stretch>
      </xdr:blipFill>
      <xdr:spPr bwMode="auto">
        <a:xfrm>
          <a:off x="32605980" y="5196840"/>
          <a:ext cx="937260" cy="152400"/>
        </a:xfrm>
        <a:prstGeom prst="rect">
          <a:avLst/>
        </a:prstGeom>
        <a:noFill/>
        <a:ln w="9525">
          <a:noFill/>
          <a:miter lim="800000"/>
          <a:headEnd/>
          <a:tailEnd/>
        </a:ln>
      </xdr:spPr>
    </xdr:pic>
    <xdr:clientData/>
  </xdr:twoCellAnchor>
  <xdr:twoCellAnchor editAs="oneCell">
    <xdr:from>
      <xdr:col>53</xdr:col>
      <xdr:colOff>0</xdr:colOff>
      <xdr:row>30</xdr:row>
      <xdr:rowOff>0</xdr:rowOff>
    </xdr:from>
    <xdr:to>
      <xdr:col>54</xdr:col>
      <xdr:colOff>91440</xdr:colOff>
      <xdr:row>30</xdr:row>
      <xdr:rowOff>152400</xdr:rowOff>
    </xdr:to>
    <xdr:pic>
      <xdr:nvPicPr>
        <xdr:cNvPr id="32871" name="Picture 103" descr="98%"/>
        <xdr:cNvPicPr>
          <a:picLocks noChangeAspect="1" noChangeArrowheads="1"/>
        </xdr:cNvPicPr>
      </xdr:nvPicPr>
      <xdr:blipFill>
        <a:blip xmlns:r="http://schemas.openxmlformats.org/officeDocument/2006/relationships" r:embed="rId6"/>
        <a:srcRect/>
        <a:stretch>
          <a:fillRect/>
        </a:stretch>
      </xdr:blipFill>
      <xdr:spPr bwMode="auto">
        <a:xfrm>
          <a:off x="32605980" y="5364480"/>
          <a:ext cx="937260" cy="152400"/>
        </a:xfrm>
        <a:prstGeom prst="rect">
          <a:avLst/>
        </a:prstGeom>
        <a:noFill/>
        <a:ln w="9525">
          <a:noFill/>
          <a:miter lim="800000"/>
          <a:headEnd/>
          <a:tailEnd/>
        </a:ln>
      </xdr:spPr>
    </xdr:pic>
    <xdr:clientData/>
  </xdr:twoCellAnchor>
  <xdr:twoCellAnchor editAs="oneCell">
    <xdr:from>
      <xdr:col>53</xdr:col>
      <xdr:colOff>0</xdr:colOff>
      <xdr:row>31</xdr:row>
      <xdr:rowOff>0</xdr:rowOff>
    </xdr:from>
    <xdr:to>
      <xdr:col>54</xdr:col>
      <xdr:colOff>91440</xdr:colOff>
      <xdr:row>31</xdr:row>
      <xdr:rowOff>152400</xdr:rowOff>
    </xdr:to>
    <xdr:pic>
      <xdr:nvPicPr>
        <xdr:cNvPr id="32872" name="Picture 104" descr="98%"/>
        <xdr:cNvPicPr>
          <a:picLocks noChangeAspect="1" noChangeArrowheads="1"/>
        </xdr:cNvPicPr>
      </xdr:nvPicPr>
      <xdr:blipFill>
        <a:blip xmlns:r="http://schemas.openxmlformats.org/officeDocument/2006/relationships" r:embed="rId6"/>
        <a:srcRect/>
        <a:stretch>
          <a:fillRect/>
        </a:stretch>
      </xdr:blipFill>
      <xdr:spPr bwMode="auto">
        <a:xfrm>
          <a:off x="32605980" y="5532120"/>
          <a:ext cx="937260" cy="152400"/>
        </a:xfrm>
        <a:prstGeom prst="rect">
          <a:avLst/>
        </a:prstGeom>
        <a:noFill/>
        <a:ln w="9525">
          <a:noFill/>
          <a:miter lim="800000"/>
          <a:headEnd/>
          <a:tailEnd/>
        </a:ln>
      </xdr:spPr>
    </xdr:pic>
    <xdr:clientData/>
  </xdr:twoCellAnchor>
  <xdr:twoCellAnchor editAs="oneCell">
    <xdr:from>
      <xdr:col>53</xdr:col>
      <xdr:colOff>0</xdr:colOff>
      <xdr:row>32</xdr:row>
      <xdr:rowOff>0</xdr:rowOff>
    </xdr:from>
    <xdr:to>
      <xdr:col>54</xdr:col>
      <xdr:colOff>91440</xdr:colOff>
      <xdr:row>32</xdr:row>
      <xdr:rowOff>152400</xdr:rowOff>
    </xdr:to>
    <xdr:pic>
      <xdr:nvPicPr>
        <xdr:cNvPr id="32873" name="Picture 105" descr="98%"/>
        <xdr:cNvPicPr>
          <a:picLocks noChangeAspect="1" noChangeArrowheads="1"/>
        </xdr:cNvPicPr>
      </xdr:nvPicPr>
      <xdr:blipFill>
        <a:blip xmlns:r="http://schemas.openxmlformats.org/officeDocument/2006/relationships" r:embed="rId6"/>
        <a:srcRect/>
        <a:stretch>
          <a:fillRect/>
        </a:stretch>
      </xdr:blipFill>
      <xdr:spPr bwMode="auto">
        <a:xfrm>
          <a:off x="32605980" y="5699760"/>
          <a:ext cx="937260" cy="152400"/>
        </a:xfrm>
        <a:prstGeom prst="rect">
          <a:avLst/>
        </a:prstGeom>
        <a:noFill/>
        <a:ln w="9525">
          <a:noFill/>
          <a:miter lim="800000"/>
          <a:headEnd/>
          <a:tailEnd/>
        </a:ln>
      </xdr:spPr>
    </xdr:pic>
    <xdr:clientData/>
  </xdr:twoCellAnchor>
  <xdr:twoCellAnchor editAs="oneCell">
    <xdr:from>
      <xdr:col>53</xdr:col>
      <xdr:colOff>0</xdr:colOff>
      <xdr:row>33</xdr:row>
      <xdr:rowOff>0</xdr:rowOff>
    </xdr:from>
    <xdr:to>
      <xdr:col>54</xdr:col>
      <xdr:colOff>91440</xdr:colOff>
      <xdr:row>33</xdr:row>
      <xdr:rowOff>152400</xdr:rowOff>
    </xdr:to>
    <xdr:pic>
      <xdr:nvPicPr>
        <xdr:cNvPr id="32874" name="Picture 106" descr="98%"/>
        <xdr:cNvPicPr>
          <a:picLocks noChangeAspect="1" noChangeArrowheads="1"/>
        </xdr:cNvPicPr>
      </xdr:nvPicPr>
      <xdr:blipFill>
        <a:blip xmlns:r="http://schemas.openxmlformats.org/officeDocument/2006/relationships" r:embed="rId6"/>
        <a:srcRect/>
        <a:stretch>
          <a:fillRect/>
        </a:stretch>
      </xdr:blipFill>
      <xdr:spPr bwMode="auto">
        <a:xfrm>
          <a:off x="32605980" y="5867400"/>
          <a:ext cx="937260" cy="152400"/>
        </a:xfrm>
        <a:prstGeom prst="rect">
          <a:avLst/>
        </a:prstGeom>
        <a:noFill/>
        <a:ln w="9525">
          <a:noFill/>
          <a:miter lim="800000"/>
          <a:headEnd/>
          <a:tailEnd/>
        </a:ln>
      </xdr:spPr>
    </xdr:pic>
    <xdr:clientData/>
  </xdr:twoCellAnchor>
  <xdr:twoCellAnchor editAs="oneCell">
    <xdr:from>
      <xdr:col>53</xdr:col>
      <xdr:colOff>0</xdr:colOff>
      <xdr:row>34</xdr:row>
      <xdr:rowOff>0</xdr:rowOff>
    </xdr:from>
    <xdr:to>
      <xdr:col>54</xdr:col>
      <xdr:colOff>91440</xdr:colOff>
      <xdr:row>34</xdr:row>
      <xdr:rowOff>152400</xdr:rowOff>
    </xdr:to>
    <xdr:pic>
      <xdr:nvPicPr>
        <xdr:cNvPr id="32875" name="Picture 107" descr="98%"/>
        <xdr:cNvPicPr>
          <a:picLocks noChangeAspect="1" noChangeArrowheads="1"/>
        </xdr:cNvPicPr>
      </xdr:nvPicPr>
      <xdr:blipFill>
        <a:blip xmlns:r="http://schemas.openxmlformats.org/officeDocument/2006/relationships" r:embed="rId6"/>
        <a:srcRect/>
        <a:stretch>
          <a:fillRect/>
        </a:stretch>
      </xdr:blipFill>
      <xdr:spPr bwMode="auto">
        <a:xfrm>
          <a:off x="32605980" y="6035040"/>
          <a:ext cx="937260" cy="152400"/>
        </a:xfrm>
        <a:prstGeom prst="rect">
          <a:avLst/>
        </a:prstGeom>
        <a:noFill/>
        <a:ln w="9525">
          <a:noFill/>
          <a:miter lim="800000"/>
          <a:headEnd/>
          <a:tailEnd/>
        </a:ln>
      </xdr:spPr>
    </xdr:pic>
    <xdr:clientData/>
  </xdr:twoCellAnchor>
  <xdr:twoCellAnchor editAs="oneCell">
    <xdr:from>
      <xdr:col>53</xdr:col>
      <xdr:colOff>0</xdr:colOff>
      <xdr:row>35</xdr:row>
      <xdr:rowOff>0</xdr:rowOff>
    </xdr:from>
    <xdr:to>
      <xdr:col>54</xdr:col>
      <xdr:colOff>91440</xdr:colOff>
      <xdr:row>35</xdr:row>
      <xdr:rowOff>152400</xdr:rowOff>
    </xdr:to>
    <xdr:pic>
      <xdr:nvPicPr>
        <xdr:cNvPr id="32876" name="Picture 108" descr="98%"/>
        <xdr:cNvPicPr>
          <a:picLocks noChangeAspect="1" noChangeArrowheads="1"/>
        </xdr:cNvPicPr>
      </xdr:nvPicPr>
      <xdr:blipFill>
        <a:blip xmlns:r="http://schemas.openxmlformats.org/officeDocument/2006/relationships" r:embed="rId6"/>
        <a:srcRect/>
        <a:stretch>
          <a:fillRect/>
        </a:stretch>
      </xdr:blipFill>
      <xdr:spPr bwMode="auto">
        <a:xfrm>
          <a:off x="32605980" y="6202680"/>
          <a:ext cx="937260" cy="152400"/>
        </a:xfrm>
        <a:prstGeom prst="rect">
          <a:avLst/>
        </a:prstGeom>
        <a:noFill/>
        <a:ln w="9525">
          <a:noFill/>
          <a:miter lim="800000"/>
          <a:headEnd/>
          <a:tailEnd/>
        </a:ln>
      </xdr:spPr>
    </xdr:pic>
    <xdr:clientData/>
  </xdr:twoCellAnchor>
  <xdr:twoCellAnchor editAs="oneCell">
    <xdr:from>
      <xdr:col>53</xdr:col>
      <xdr:colOff>0</xdr:colOff>
      <xdr:row>36</xdr:row>
      <xdr:rowOff>0</xdr:rowOff>
    </xdr:from>
    <xdr:to>
      <xdr:col>54</xdr:col>
      <xdr:colOff>91440</xdr:colOff>
      <xdr:row>36</xdr:row>
      <xdr:rowOff>152400</xdr:rowOff>
    </xdr:to>
    <xdr:pic>
      <xdr:nvPicPr>
        <xdr:cNvPr id="32877" name="Picture 109" descr="98%"/>
        <xdr:cNvPicPr>
          <a:picLocks noChangeAspect="1" noChangeArrowheads="1"/>
        </xdr:cNvPicPr>
      </xdr:nvPicPr>
      <xdr:blipFill>
        <a:blip xmlns:r="http://schemas.openxmlformats.org/officeDocument/2006/relationships" r:embed="rId6"/>
        <a:srcRect/>
        <a:stretch>
          <a:fillRect/>
        </a:stretch>
      </xdr:blipFill>
      <xdr:spPr bwMode="auto">
        <a:xfrm>
          <a:off x="32605980" y="6370320"/>
          <a:ext cx="937260" cy="152400"/>
        </a:xfrm>
        <a:prstGeom prst="rect">
          <a:avLst/>
        </a:prstGeom>
        <a:noFill/>
        <a:ln w="9525">
          <a:noFill/>
          <a:miter lim="800000"/>
          <a:headEnd/>
          <a:tailEnd/>
        </a:ln>
      </xdr:spPr>
    </xdr:pic>
    <xdr:clientData/>
  </xdr:twoCellAnchor>
  <xdr:twoCellAnchor editAs="oneCell">
    <xdr:from>
      <xdr:col>53</xdr:col>
      <xdr:colOff>0</xdr:colOff>
      <xdr:row>37</xdr:row>
      <xdr:rowOff>0</xdr:rowOff>
    </xdr:from>
    <xdr:to>
      <xdr:col>54</xdr:col>
      <xdr:colOff>91440</xdr:colOff>
      <xdr:row>37</xdr:row>
      <xdr:rowOff>152400</xdr:rowOff>
    </xdr:to>
    <xdr:pic>
      <xdr:nvPicPr>
        <xdr:cNvPr id="32878" name="Picture 110" descr="98%"/>
        <xdr:cNvPicPr>
          <a:picLocks noChangeAspect="1" noChangeArrowheads="1"/>
        </xdr:cNvPicPr>
      </xdr:nvPicPr>
      <xdr:blipFill>
        <a:blip xmlns:r="http://schemas.openxmlformats.org/officeDocument/2006/relationships" r:embed="rId6"/>
        <a:srcRect/>
        <a:stretch>
          <a:fillRect/>
        </a:stretch>
      </xdr:blipFill>
      <xdr:spPr bwMode="auto">
        <a:xfrm>
          <a:off x="32605980" y="6537960"/>
          <a:ext cx="937260" cy="152400"/>
        </a:xfrm>
        <a:prstGeom prst="rect">
          <a:avLst/>
        </a:prstGeom>
        <a:noFill/>
        <a:ln w="9525">
          <a:noFill/>
          <a:miter lim="800000"/>
          <a:headEnd/>
          <a:tailEnd/>
        </a:ln>
      </xdr:spPr>
    </xdr:pic>
    <xdr:clientData/>
  </xdr:twoCellAnchor>
  <xdr:twoCellAnchor editAs="oneCell">
    <xdr:from>
      <xdr:col>53</xdr:col>
      <xdr:colOff>0</xdr:colOff>
      <xdr:row>38</xdr:row>
      <xdr:rowOff>0</xdr:rowOff>
    </xdr:from>
    <xdr:to>
      <xdr:col>54</xdr:col>
      <xdr:colOff>91440</xdr:colOff>
      <xdr:row>38</xdr:row>
      <xdr:rowOff>152400</xdr:rowOff>
    </xdr:to>
    <xdr:pic>
      <xdr:nvPicPr>
        <xdr:cNvPr id="32879" name="Picture 111" descr="98%"/>
        <xdr:cNvPicPr>
          <a:picLocks noChangeAspect="1" noChangeArrowheads="1"/>
        </xdr:cNvPicPr>
      </xdr:nvPicPr>
      <xdr:blipFill>
        <a:blip xmlns:r="http://schemas.openxmlformats.org/officeDocument/2006/relationships" r:embed="rId6"/>
        <a:srcRect/>
        <a:stretch>
          <a:fillRect/>
        </a:stretch>
      </xdr:blipFill>
      <xdr:spPr bwMode="auto">
        <a:xfrm>
          <a:off x="32605980" y="6705600"/>
          <a:ext cx="937260" cy="152400"/>
        </a:xfrm>
        <a:prstGeom prst="rect">
          <a:avLst/>
        </a:prstGeom>
        <a:noFill/>
        <a:ln w="9525">
          <a:noFill/>
          <a:miter lim="800000"/>
          <a:headEnd/>
          <a:tailEnd/>
        </a:ln>
      </xdr:spPr>
    </xdr:pic>
    <xdr:clientData/>
  </xdr:twoCellAnchor>
  <xdr:twoCellAnchor editAs="oneCell">
    <xdr:from>
      <xdr:col>53</xdr:col>
      <xdr:colOff>0</xdr:colOff>
      <xdr:row>39</xdr:row>
      <xdr:rowOff>0</xdr:rowOff>
    </xdr:from>
    <xdr:to>
      <xdr:col>54</xdr:col>
      <xdr:colOff>91440</xdr:colOff>
      <xdr:row>39</xdr:row>
      <xdr:rowOff>152400</xdr:rowOff>
    </xdr:to>
    <xdr:pic>
      <xdr:nvPicPr>
        <xdr:cNvPr id="32880" name="Picture 112" descr="98%"/>
        <xdr:cNvPicPr>
          <a:picLocks noChangeAspect="1" noChangeArrowheads="1"/>
        </xdr:cNvPicPr>
      </xdr:nvPicPr>
      <xdr:blipFill>
        <a:blip xmlns:r="http://schemas.openxmlformats.org/officeDocument/2006/relationships" r:embed="rId6"/>
        <a:srcRect/>
        <a:stretch>
          <a:fillRect/>
        </a:stretch>
      </xdr:blipFill>
      <xdr:spPr bwMode="auto">
        <a:xfrm>
          <a:off x="32605980" y="6873240"/>
          <a:ext cx="937260" cy="152400"/>
        </a:xfrm>
        <a:prstGeom prst="rect">
          <a:avLst/>
        </a:prstGeom>
        <a:noFill/>
        <a:ln w="9525">
          <a:noFill/>
          <a:miter lim="800000"/>
          <a:headEnd/>
          <a:tailEnd/>
        </a:ln>
      </xdr:spPr>
    </xdr:pic>
    <xdr:clientData/>
  </xdr:twoCellAnchor>
  <xdr:twoCellAnchor editAs="oneCell">
    <xdr:from>
      <xdr:col>53</xdr:col>
      <xdr:colOff>0</xdr:colOff>
      <xdr:row>40</xdr:row>
      <xdr:rowOff>0</xdr:rowOff>
    </xdr:from>
    <xdr:to>
      <xdr:col>54</xdr:col>
      <xdr:colOff>91440</xdr:colOff>
      <xdr:row>40</xdr:row>
      <xdr:rowOff>152400</xdr:rowOff>
    </xdr:to>
    <xdr:pic>
      <xdr:nvPicPr>
        <xdr:cNvPr id="32881" name="Picture 113" descr="98%"/>
        <xdr:cNvPicPr>
          <a:picLocks noChangeAspect="1" noChangeArrowheads="1"/>
        </xdr:cNvPicPr>
      </xdr:nvPicPr>
      <xdr:blipFill>
        <a:blip xmlns:r="http://schemas.openxmlformats.org/officeDocument/2006/relationships" r:embed="rId6"/>
        <a:srcRect/>
        <a:stretch>
          <a:fillRect/>
        </a:stretch>
      </xdr:blipFill>
      <xdr:spPr bwMode="auto">
        <a:xfrm>
          <a:off x="32605980" y="7040880"/>
          <a:ext cx="937260" cy="152400"/>
        </a:xfrm>
        <a:prstGeom prst="rect">
          <a:avLst/>
        </a:prstGeom>
        <a:noFill/>
        <a:ln w="9525">
          <a:noFill/>
          <a:miter lim="800000"/>
          <a:headEnd/>
          <a:tailEnd/>
        </a:ln>
      </xdr:spPr>
    </xdr:pic>
    <xdr:clientData/>
  </xdr:twoCellAnchor>
  <xdr:twoCellAnchor editAs="oneCell">
    <xdr:from>
      <xdr:col>53</xdr:col>
      <xdr:colOff>0</xdr:colOff>
      <xdr:row>41</xdr:row>
      <xdr:rowOff>0</xdr:rowOff>
    </xdr:from>
    <xdr:to>
      <xdr:col>54</xdr:col>
      <xdr:colOff>91440</xdr:colOff>
      <xdr:row>41</xdr:row>
      <xdr:rowOff>152400</xdr:rowOff>
    </xdr:to>
    <xdr:pic>
      <xdr:nvPicPr>
        <xdr:cNvPr id="32882" name="Picture 114" descr="98%"/>
        <xdr:cNvPicPr>
          <a:picLocks noChangeAspect="1" noChangeArrowheads="1"/>
        </xdr:cNvPicPr>
      </xdr:nvPicPr>
      <xdr:blipFill>
        <a:blip xmlns:r="http://schemas.openxmlformats.org/officeDocument/2006/relationships" r:embed="rId6"/>
        <a:srcRect/>
        <a:stretch>
          <a:fillRect/>
        </a:stretch>
      </xdr:blipFill>
      <xdr:spPr bwMode="auto">
        <a:xfrm>
          <a:off x="32605980" y="7208520"/>
          <a:ext cx="937260" cy="152400"/>
        </a:xfrm>
        <a:prstGeom prst="rect">
          <a:avLst/>
        </a:prstGeom>
        <a:noFill/>
        <a:ln w="9525">
          <a:noFill/>
          <a:miter lim="800000"/>
          <a:headEnd/>
          <a:tailEnd/>
        </a:ln>
      </xdr:spPr>
    </xdr:pic>
    <xdr:clientData/>
  </xdr:twoCellAnchor>
  <xdr:twoCellAnchor editAs="oneCell">
    <xdr:from>
      <xdr:col>53</xdr:col>
      <xdr:colOff>0</xdr:colOff>
      <xdr:row>42</xdr:row>
      <xdr:rowOff>0</xdr:rowOff>
    </xdr:from>
    <xdr:to>
      <xdr:col>54</xdr:col>
      <xdr:colOff>91440</xdr:colOff>
      <xdr:row>42</xdr:row>
      <xdr:rowOff>152400</xdr:rowOff>
    </xdr:to>
    <xdr:pic>
      <xdr:nvPicPr>
        <xdr:cNvPr id="32883" name="Picture 115" descr="98%"/>
        <xdr:cNvPicPr>
          <a:picLocks noChangeAspect="1" noChangeArrowheads="1"/>
        </xdr:cNvPicPr>
      </xdr:nvPicPr>
      <xdr:blipFill>
        <a:blip xmlns:r="http://schemas.openxmlformats.org/officeDocument/2006/relationships" r:embed="rId6"/>
        <a:srcRect/>
        <a:stretch>
          <a:fillRect/>
        </a:stretch>
      </xdr:blipFill>
      <xdr:spPr bwMode="auto">
        <a:xfrm>
          <a:off x="32605980" y="7376160"/>
          <a:ext cx="937260" cy="152400"/>
        </a:xfrm>
        <a:prstGeom prst="rect">
          <a:avLst/>
        </a:prstGeom>
        <a:noFill/>
        <a:ln w="9525">
          <a:noFill/>
          <a:miter lim="800000"/>
          <a:headEnd/>
          <a:tailEnd/>
        </a:ln>
      </xdr:spPr>
    </xdr:pic>
    <xdr:clientData/>
  </xdr:twoCellAnchor>
  <xdr:twoCellAnchor editAs="oneCell">
    <xdr:from>
      <xdr:col>53</xdr:col>
      <xdr:colOff>0</xdr:colOff>
      <xdr:row>43</xdr:row>
      <xdr:rowOff>0</xdr:rowOff>
    </xdr:from>
    <xdr:to>
      <xdr:col>54</xdr:col>
      <xdr:colOff>91440</xdr:colOff>
      <xdr:row>43</xdr:row>
      <xdr:rowOff>152400</xdr:rowOff>
    </xdr:to>
    <xdr:pic>
      <xdr:nvPicPr>
        <xdr:cNvPr id="32884" name="Picture 116" descr="98%"/>
        <xdr:cNvPicPr>
          <a:picLocks noChangeAspect="1" noChangeArrowheads="1"/>
        </xdr:cNvPicPr>
      </xdr:nvPicPr>
      <xdr:blipFill>
        <a:blip xmlns:r="http://schemas.openxmlformats.org/officeDocument/2006/relationships" r:embed="rId6"/>
        <a:srcRect/>
        <a:stretch>
          <a:fillRect/>
        </a:stretch>
      </xdr:blipFill>
      <xdr:spPr bwMode="auto">
        <a:xfrm>
          <a:off x="32605980" y="7543800"/>
          <a:ext cx="937260" cy="152400"/>
        </a:xfrm>
        <a:prstGeom prst="rect">
          <a:avLst/>
        </a:prstGeom>
        <a:noFill/>
        <a:ln w="9525">
          <a:noFill/>
          <a:miter lim="800000"/>
          <a:headEnd/>
          <a:tailEnd/>
        </a:ln>
      </xdr:spPr>
    </xdr:pic>
    <xdr:clientData/>
  </xdr:twoCellAnchor>
  <xdr:twoCellAnchor editAs="oneCell">
    <xdr:from>
      <xdr:col>53</xdr:col>
      <xdr:colOff>0</xdr:colOff>
      <xdr:row>44</xdr:row>
      <xdr:rowOff>0</xdr:rowOff>
    </xdr:from>
    <xdr:to>
      <xdr:col>54</xdr:col>
      <xdr:colOff>91440</xdr:colOff>
      <xdr:row>44</xdr:row>
      <xdr:rowOff>152400</xdr:rowOff>
    </xdr:to>
    <xdr:pic>
      <xdr:nvPicPr>
        <xdr:cNvPr id="32885" name="Picture 117" descr="98%"/>
        <xdr:cNvPicPr>
          <a:picLocks noChangeAspect="1" noChangeArrowheads="1"/>
        </xdr:cNvPicPr>
      </xdr:nvPicPr>
      <xdr:blipFill>
        <a:blip xmlns:r="http://schemas.openxmlformats.org/officeDocument/2006/relationships" r:embed="rId6"/>
        <a:srcRect/>
        <a:stretch>
          <a:fillRect/>
        </a:stretch>
      </xdr:blipFill>
      <xdr:spPr bwMode="auto">
        <a:xfrm>
          <a:off x="32605980" y="7711440"/>
          <a:ext cx="937260" cy="152400"/>
        </a:xfrm>
        <a:prstGeom prst="rect">
          <a:avLst/>
        </a:prstGeom>
        <a:noFill/>
        <a:ln w="9525">
          <a:noFill/>
          <a:miter lim="800000"/>
          <a:headEnd/>
          <a:tailEnd/>
        </a:ln>
      </xdr:spPr>
    </xdr:pic>
    <xdr:clientData/>
  </xdr:twoCellAnchor>
  <xdr:twoCellAnchor editAs="oneCell">
    <xdr:from>
      <xdr:col>53</xdr:col>
      <xdr:colOff>0</xdr:colOff>
      <xdr:row>45</xdr:row>
      <xdr:rowOff>0</xdr:rowOff>
    </xdr:from>
    <xdr:to>
      <xdr:col>54</xdr:col>
      <xdr:colOff>91440</xdr:colOff>
      <xdr:row>45</xdr:row>
      <xdr:rowOff>152400</xdr:rowOff>
    </xdr:to>
    <xdr:pic>
      <xdr:nvPicPr>
        <xdr:cNvPr id="32886" name="Picture 118" descr="98%"/>
        <xdr:cNvPicPr>
          <a:picLocks noChangeAspect="1" noChangeArrowheads="1"/>
        </xdr:cNvPicPr>
      </xdr:nvPicPr>
      <xdr:blipFill>
        <a:blip xmlns:r="http://schemas.openxmlformats.org/officeDocument/2006/relationships" r:embed="rId6"/>
        <a:srcRect/>
        <a:stretch>
          <a:fillRect/>
        </a:stretch>
      </xdr:blipFill>
      <xdr:spPr bwMode="auto">
        <a:xfrm>
          <a:off x="32605980" y="7879080"/>
          <a:ext cx="937260" cy="152400"/>
        </a:xfrm>
        <a:prstGeom prst="rect">
          <a:avLst/>
        </a:prstGeom>
        <a:noFill/>
        <a:ln w="9525">
          <a:noFill/>
          <a:miter lim="800000"/>
          <a:headEnd/>
          <a:tailEnd/>
        </a:ln>
      </xdr:spPr>
    </xdr:pic>
    <xdr:clientData/>
  </xdr:twoCellAnchor>
  <xdr:twoCellAnchor editAs="oneCell">
    <xdr:from>
      <xdr:col>53</xdr:col>
      <xdr:colOff>0</xdr:colOff>
      <xdr:row>46</xdr:row>
      <xdr:rowOff>0</xdr:rowOff>
    </xdr:from>
    <xdr:to>
      <xdr:col>54</xdr:col>
      <xdr:colOff>91440</xdr:colOff>
      <xdr:row>46</xdr:row>
      <xdr:rowOff>152400</xdr:rowOff>
    </xdr:to>
    <xdr:pic>
      <xdr:nvPicPr>
        <xdr:cNvPr id="32887" name="Picture 119" descr="98%"/>
        <xdr:cNvPicPr>
          <a:picLocks noChangeAspect="1" noChangeArrowheads="1"/>
        </xdr:cNvPicPr>
      </xdr:nvPicPr>
      <xdr:blipFill>
        <a:blip xmlns:r="http://schemas.openxmlformats.org/officeDocument/2006/relationships" r:embed="rId6"/>
        <a:srcRect/>
        <a:stretch>
          <a:fillRect/>
        </a:stretch>
      </xdr:blipFill>
      <xdr:spPr bwMode="auto">
        <a:xfrm>
          <a:off x="32605980" y="8046720"/>
          <a:ext cx="937260" cy="152400"/>
        </a:xfrm>
        <a:prstGeom prst="rect">
          <a:avLst/>
        </a:prstGeom>
        <a:noFill/>
        <a:ln w="9525">
          <a:noFill/>
          <a:miter lim="800000"/>
          <a:headEnd/>
          <a:tailEnd/>
        </a:ln>
      </xdr:spPr>
    </xdr:pic>
    <xdr:clientData/>
  </xdr:twoCellAnchor>
  <xdr:twoCellAnchor editAs="oneCell">
    <xdr:from>
      <xdr:col>53</xdr:col>
      <xdr:colOff>0</xdr:colOff>
      <xdr:row>47</xdr:row>
      <xdr:rowOff>0</xdr:rowOff>
    </xdr:from>
    <xdr:to>
      <xdr:col>54</xdr:col>
      <xdr:colOff>91440</xdr:colOff>
      <xdr:row>47</xdr:row>
      <xdr:rowOff>152400</xdr:rowOff>
    </xdr:to>
    <xdr:pic>
      <xdr:nvPicPr>
        <xdr:cNvPr id="32888" name="Picture 120" descr="98%"/>
        <xdr:cNvPicPr>
          <a:picLocks noChangeAspect="1" noChangeArrowheads="1"/>
        </xdr:cNvPicPr>
      </xdr:nvPicPr>
      <xdr:blipFill>
        <a:blip xmlns:r="http://schemas.openxmlformats.org/officeDocument/2006/relationships" r:embed="rId6"/>
        <a:srcRect/>
        <a:stretch>
          <a:fillRect/>
        </a:stretch>
      </xdr:blipFill>
      <xdr:spPr bwMode="auto">
        <a:xfrm>
          <a:off x="32605980" y="8214360"/>
          <a:ext cx="937260" cy="152400"/>
        </a:xfrm>
        <a:prstGeom prst="rect">
          <a:avLst/>
        </a:prstGeom>
        <a:noFill/>
        <a:ln w="9525">
          <a:noFill/>
          <a:miter lim="800000"/>
          <a:headEnd/>
          <a:tailEnd/>
        </a:ln>
      </xdr:spPr>
    </xdr:pic>
    <xdr:clientData/>
  </xdr:twoCellAnchor>
  <xdr:twoCellAnchor editAs="oneCell">
    <xdr:from>
      <xdr:col>53</xdr:col>
      <xdr:colOff>0</xdr:colOff>
      <xdr:row>48</xdr:row>
      <xdr:rowOff>0</xdr:rowOff>
    </xdr:from>
    <xdr:to>
      <xdr:col>54</xdr:col>
      <xdr:colOff>91440</xdr:colOff>
      <xdr:row>48</xdr:row>
      <xdr:rowOff>152400</xdr:rowOff>
    </xdr:to>
    <xdr:pic>
      <xdr:nvPicPr>
        <xdr:cNvPr id="32889" name="Picture 121" descr="98%"/>
        <xdr:cNvPicPr>
          <a:picLocks noChangeAspect="1" noChangeArrowheads="1"/>
        </xdr:cNvPicPr>
      </xdr:nvPicPr>
      <xdr:blipFill>
        <a:blip xmlns:r="http://schemas.openxmlformats.org/officeDocument/2006/relationships" r:embed="rId6"/>
        <a:srcRect/>
        <a:stretch>
          <a:fillRect/>
        </a:stretch>
      </xdr:blipFill>
      <xdr:spPr bwMode="auto">
        <a:xfrm>
          <a:off x="32605980" y="8382000"/>
          <a:ext cx="937260" cy="152400"/>
        </a:xfrm>
        <a:prstGeom prst="rect">
          <a:avLst/>
        </a:prstGeom>
        <a:noFill/>
        <a:ln w="9525">
          <a:noFill/>
          <a:miter lim="800000"/>
          <a:headEnd/>
          <a:tailEnd/>
        </a:ln>
      </xdr:spPr>
    </xdr:pic>
    <xdr:clientData/>
  </xdr:twoCellAnchor>
  <xdr:twoCellAnchor editAs="oneCell">
    <xdr:from>
      <xdr:col>53</xdr:col>
      <xdr:colOff>0</xdr:colOff>
      <xdr:row>49</xdr:row>
      <xdr:rowOff>0</xdr:rowOff>
    </xdr:from>
    <xdr:to>
      <xdr:col>54</xdr:col>
      <xdr:colOff>91440</xdr:colOff>
      <xdr:row>49</xdr:row>
      <xdr:rowOff>152400</xdr:rowOff>
    </xdr:to>
    <xdr:pic>
      <xdr:nvPicPr>
        <xdr:cNvPr id="32890" name="Picture 122" descr="98%"/>
        <xdr:cNvPicPr>
          <a:picLocks noChangeAspect="1" noChangeArrowheads="1"/>
        </xdr:cNvPicPr>
      </xdr:nvPicPr>
      <xdr:blipFill>
        <a:blip xmlns:r="http://schemas.openxmlformats.org/officeDocument/2006/relationships" r:embed="rId6"/>
        <a:srcRect/>
        <a:stretch>
          <a:fillRect/>
        </a:stretch>
      </xdr:blipFill>
      <xdr:spPr bwMode="auto">
        <a:xfrm>
          <a:off x="32605980" y="8549640"/>
          <a:ext cx="937260" cy="152400"/>
        </a:xfrm>
        <a:prstGeom prst="rect">
          <a:avLst/>
        </a:prstGeom>
        <a:noFill/>
        <a:ln w="9525">
          <a:noFill/>
          <a:miter lim="800000"/>
          <a:headEnd/>
          <a:tailEnd/>
        </a:ln>
      </xdr:spPr>
    </xdr:pic>
    <xdr:clientData/>
  </xdr:twoCellAnchor>
  <xdr:twoCellAnchor editAs="oneCell">
    <xdr:from>
      <xdr:col>53</xdr:col>
      <xdr:colOff>0</xdr:colOff>
      <xdr:row>50</xdr:row>
      <xdr:rowOff>0</xdr:rowOff>
    </xdr:from>
    <xdr:to>
      <xdr:col>54</xdr:col>
      <xdr:colOff>91440</xdr:colOff>
      <xdr:row>50</xdr:row>
      <xdr:rowOff>152400</xdr:rowOff>
    </xdr:to>
    <xdr:pic>
      <xdr:nvPicPr>
        <xdr:cNvPr id="32891" name="Picture 123" descr="98%"/>
        <xdr:cNvPicPr>
          <a:picLocks noChangeAspect="1" noChangeArrowheads="1"/>
        </xdr:cNvPicPr>
      </xdr:nvPicPr>
      <xdr:blipFill>
        <a:blip xmlns:r="http://schemas.openxmlformats.org/officeDocument/2006/relationships" r:embed="rId6"/>
        <a:srcRect/>
        <a:stretch>
          <a:fillRect/>
        </a:stretch>
      </xdr:blipFill>
      <xdr:spPr bwMode="auto">
        <a:xfrm>
          <a:off x="32605980" y="8717280"/>
          <a:ext cx="937260" cy="152400"/>
        </a:xfrm>
        <a:prstGeom prst="rect">
          <a:avLst/>
        </a:prstGeom>
        <a:noFill/>
        <a:ln w="9525">
          <a:noFill/>
          <a:miter lim="800000"/>
          <a:headEnd/>
          <a:tailEnd/>
        </a:ln>
      </xdr:spPr>
    </xdr:pic>
    <xdr:clientData/>
  </xdr:twoCellAnchor>
  <xdr:twoCellAnchor editAs="oneCell">
    <xdr:from>
      <xdr:col>53</xdr:col>
      <xdr:colOff>0</xdr:colOff>
      <xdr:row>51</xdr:row>
      <xdr:rowOff>0</xdr:rowOff>
    </xdr:from>
    <xdr:to>
      <xdr:col>54</xdr:col>
      <xdr:colOff>91440</xdr:colOff>
      <xdr:row>51</xdr:row>
      <xdr:rowOff>152400</xdr:rowOff>
    </xdr:to>
    <xdr:pic>
      <xdr:nvPicPr>
        <xdr:cNvPr id="32892" name="Picture 124" descr="98%"/>
        <xdr:cNvPicPr>
          <a:picLocks noChangeAspect="1" noChangeArrowheads="1"/>
        </xdr:cNvPicPr>
      </xdr:nvPicPr>
      <xdr:blipFill>
        <a:blip xmlns:r="http://schemas.openxmlformats.org/officeDocument/2006/relationships" r:embed="rId6"/>
        <a:srcRect/>
        <a:stretch>
          <a:fillRect/>
        </a:stretch>
      </xdr:blipFill>
      <xdr:spPr bwMode="auto">
        <a:xfrm>
          <a:off x="32605980" y="8884920"/>
          <a:ext cx="937260" cy="152400"/>
        </a:xfrm>
        <a:prstGeom prst="rect">
          <a:avLst/>
        </a:prstGeom>
        <a:noFill/>
        <a:ln w="9525">
          <a:noFill/>
          <a:miter lim="800000"/>
          <a:headEnd/>
          <a:tailEnd/>
        </a:ln>
      </xdr:spPr>
    </xdr:pic>
    <xdr:clientData/>
  </xdr:twoCellAnchor>
  <xdr:twoCellAnchor editAs="oneCell">
    <xdr:from>
      <xdr:col>53</xdr:col>
      <xdr:colOff>0</xdr:colOff>
      <xdr:row>52</xdr:row>
      <xdr:rowOff>0</xdr:rowOff>
    </xdr:from>
    <xdr:to>
      <xdr:col>54</xdr:col>
      <xdr:colOff>91440</xdr:colOff>
      <xdr:row>52</xdr:row>
      <xdr:rowOff>152400</xdr:rowOff>
    </xdr:to>
    <xdr:pic>
      <xdr:nvPicPr>
        <xdr:cNvPr id="32893" name="Picture 125" descr="98%"/>
        <xdr:cNvPicPr>
          <a:picLocks noChangeAspect="1" noChangeArrowheads="1"/>
        </xdr:cNvPicPr>
      </xdr:nvPicPr>
      <xdr:blipFill>
        <a:blip xmlns:r="http://schemas.openxmlformats.org/officeDocument/2006/relationships" r:embed="rId6"/>
        <a:srcRect/>
        <a:stretch>
          <a:fillRect/>
        </a:stretch>
      </xdr:blipFill>
      <xdr:spPr bwMode="auto">
        <a:xfrm>
          <a:off x="32605980" y="9052560"/>
          <a:ext cx="937260" cy="152400"/>
        </a:xfrm>
        <a:prstGeom prst="rect">
          <a:avLst/>
        </a:prstGeom>
        <a:noFill/>
        <a:ln w="9525">
          <a:noFill/>
          <a:miter lim="800000"/>
          <a:headEnd/>
          <a:tailEnd/>
        </a:ln>
      </xdr:spPr>
    </xdr:pic>
    <xdr:clientData/>
  </xdr:twoCellAnchor>
  <xdr:twoCellAnchor editAs="oneCell">
    <xdr:from>
      <xdr:col>53</xdr:col>
      <xdr:colOff>0</xdr:colOff>
      <xdr:row>53</xdr:row>
      <xdr:rowOff>0</xdr:rowOff>
    </xdr:from>
    <xdr:to>
      <xdr:col>54</xdr:col>
      <xdr:colOff>91440</xdr:colOff>
      <xdr:row>53</xdr:row>
      <xdr:rowOff>152400</xdr:rowOff>
    </xdr:to>
    <xdr:pic>
      <xdr:nvPicPr>
        <xdr:cNvPr id="32894" name="Picture 126" descr="98%"/>
        <xdr:cNvPicPr>
          <a:picLocks noChangeAspect="1" noChangeArrowheads="1"/>
        </xdr:cNvPicPr>
      </xdr:nvPicPr>
      <xdr:blipFill>
        <a:blip xmlns:r="http://schemas.openxmlformats.org/officeDocument/2006/relationships" r:embed="rId6"/>
        <a:srcRect/>
        <a:stretch>
          <a:fillRect/>
        </a:stretch>
      </xdr:blipFill>
      <xdr:spPr bwMode="auto">
        <a:xfrm>
          <a:off x="32605980" y="9220200"/>
          <a:ext cx="937260" cy="152400"/>
        </a:xfrm>
        <a:prstGeom prst="rect">
          <a:avLst/>
        </a:prstGeom>
        <a:noFill/>
        <a:ln w="9525">
          <a:noFill/>
          <a:miter lim="800000"/>
          <a:headEnd/>
          <a:tailEnd/>
        </a:ln>
      </xdr:spPr>
    </xdr:pic>
    <xdr:clientData/>
  </xdr:twoCellAnchor>
  <xdr:twoCellAnchor editAs="oneCell">
    <xdr:from>
      <xdr:col>53</xdr:col>
      <xdr:colOff>0</xdr:colOff>
      <xdr:row>54</xdr:row>
      <xdr:rowOff>0</xdr:rowOff>
    </xdr:from>
    <xdr:to>
      <xdr:col>54</xdr:col>
      <xdr:colOff>91440</xdr:colOff>
      <xdr:row>54</xdr:row>
      <xdr:rowOff>152400</xdr:rowOff>
    </xdr:to>
    <xdr:pic>
      <xdr:nvPicPr>
        <xdr:cNvPr id="32895" name="Picture 127" descr="98%"/>
        <xdr:cNvPicPr>
          <a:picLocks noChangeAspect="1" noChangeArrowheads="1"/>
        </xdr:cNvPicPr>
      </xdr:nvPicPr>
      <xdr:blipFill>
        <a:blip xmlns:r="http://schemas.openxmlformats.org/officeDocument/2006/relationships" r:embed="rId6"/>
        <a:srcRect/>
        <a:stretch>
          <a:fillRect/>
        </a:stretch>
      </xdr:blipFill>
      <xdr:spPr bwMode="auto">
        <a:xfrm>
          <a:off x="32605980" y="9387840"/>
          <a:ext cx="937260" cy="152400"/>
        </a:xfrm>
        <a:prstGeom prst="rect">
          <a:avLst/>
        </a:prstGeom>
        <a:noFill/>
        <a:ln w="9525">
          <a:noFill/>
          <a:miter lim="800000"/>
          <a:headEnd/>
          <a:tailEnd/>
        </a:ln>
      </xdr:spPr>
    </xdr:pic>
    <xdr:clientData/>
  </xdr:twoCellAnchor>
  <xdr:twoCellAnchor editAs="oneCell">
    <xdr:from>
      <xdr:col>53</xdr:col>
      <xdr:colOff>0</xdr:colOff>
      <xdr:row>55</xdr:row>
      <xdr:rowOff>0</xdr:rowOff>
    </xdr:from>
    <xdr:to>
      <xdr:col>54</xdr:col>
      <xdr:colOff>91440</xdr:colOff>
      <xdr:row>55</xdr:row>
      <xdr:rowOff>152400</xdr:rowOff>
    </xdr:to>
    <xdr:pic>
      <xdr:nvPicPr>
        <xdr:cNvPr id="32896" name="Picture 128" descr="98%"/>
        <xdr:cNvPicPr>
          <a:picLocks noChangeAspect="1" noChangeArrowheads="1"/>
        </xdr:cNvPicPr>
      </xdr:nvPicPr>
      <xdr:blipFill>
        <a:blip xmlns:r="http://schemas.openxmlformats.org/officeDocument/2006/relationships" r:embed="rId6"/>
        <a:srcRect/>
        <a:stretch>
          <a:fillRect/>
        </a:stretch>
      </xdr:blipFill>
      <xdr:spPr bwMode="auto">
        <a:xfrm>
          <a:off x="32605980" y="9555480"/>
          <a:ext cx="937260" cy="152400"/>
        </a:xfrm>
        <a:prstGeom prst="rect">
          <a:avLst/>
        </a:prstGeom>
        <a:noFill/>
        <a:ln w="9525">
          <a:noFill/>
          <a:miter lim="800000"/>
          <a:headEnd/>
          <a:tailEnd/>
        </a:ln>
      </xdr:spPr>
    </xdr:pic>
    <xdr:clientData/>
  </xdr:twoCellAnchor>
  <xdr:twoCellAnchor editAs="oneCell">
    <xdr:from>
      <xdr:col>53</xdr:col>
      <xdr:colOff>0</xdr:colOff>
      <xdr:row>56</xdr:row>
      <xdr:rowOff>0</xdr:rowOff>
    </xdr:from>
    <xdr:to>
      <xdr:col>54</xdr:col>
      <xdr:colOff>91440</xdr:colOff>
      <xdr:row>56</xdr:row>
      <xdr:rowOff>152400</xdr:rowOff>
    </xdr:to>
    <xdr:pic>
      <xdr:nvPicPr>
        <xdr:cNvPr id="32897" name="Picture 129" descr="98%"/>
        <xdr:cNvPicPr>
          <a:picLocks noChangeAspect="1" noChangeArrowheads="1"/>
        </xdr:cNvPicPr>
      </xdr:nvPicPr>
      <xdr:blipFill>
        <a:blip xmlns:r="http://schemas.openxmlformats.org/officeDocument/2006/relationships" r:embed="rId6"/>
        <a:srcRect/>
        <a:stretch>
          <a:fillRect/>
        </a:stretch>
      </xdr:blipFill>
      <xdr:spPr bwMode="auto">
        <a:xfrm>
          <a:off x="32605980" y="9723120"/>
          <a:ext cx="937260" cy="152400"/>
        </a:xfrm>
        <a:prstGeom prst="rect">
          <a:avLst/>
        </a:prstGeom>
        <a:noFill/>
        <a:ln w="9525">
          <a:noFill/>
          <a:miter lim="800000"/>
          <a:headEnd/>
          <a:tailEnd/>
        </a:ln>
      </xdr:spPr>
    </xdr:pic>
    <xdr:clientData/>
  </xdr:twoCellAnchor>
  <xdr:twoCellAnchor editAs="oneCell">
    <xdr:from>
      <xdr:col>53</xdr:col>
      <xdr:colOff>0</xdr:colOff>
      <xdr:row>57</xdr:row>
      <xdr:rowOff>0</xdr:rowOff>
    </xdr:from>
    <xdr:to>
      <xdr:col>54</xdr:col>
      <xdr:colOff>91440</xdr:colOff>
      <xdr:row>57</xdr:row>
      <xdr:rowOff>152400</xdr:rowOff>
    </xdr:to>
    <xdr:pic>
      <xdr:nvPicPr>
        <xdr:cNvPr id="32898" name="Picture 130" descr="98%"/>
        <xdr:cNvPicPr>
          <a:picLocks noChangeAspect="1" noChangeArrowheads="1"/>
        </xdr:cNvPicPr>
      </xdr:nvPicPr>
      <xdr:blipFill>
        <a:blip xmlns:r="http://schemas.openxmlformats.org/officeDocument/2006/relationships" r:embed="rId6"/>
        <a:srcRect/>
        <a:stretch>
          <a:fillRect/>
        </a:stretch>
      </xdr:blipFill>
      <xdr:spPr bwMode="auto">
        <a:xfrm>
          <a:off x="32605980" y="9890760"/>
          <a:ext cx="937260" cy="152400"/>
        </a:xfrm>
        <a:prstGeom prst="rect">
          <a:avLst/>
        </a:prstGeom>
        <a:noFill/>
        <a:ln w="9525">
          <a:noFill/>
          <a:miter lim="800000"/>
          <a:headEnd/>
          <a:tailEnd/>
        </a:ln>
      </xdr:spPr>
    </xdr:pic>
    <xdr:clientData/>
  </xdr:twoCellAnchor>
  <xdr:twoCellAnchor editAs="oneCell">
    <xdr:from>
      <xdr:col>53</xdr:col>
      <xdr:colOff>0</xdr:colOff>
      <xdr:row>58</xdr:row>
      <xdr:rowOff>0</xdr:rowOff>
    </xdr:from>
    <xdr:to>
      <xdr:col>54</xdr:col>
      <xdr:colOff>91440</xdr:colOff>
      <xdr:row>58</xdr:row>
      <xdr:rowOff>152400</xdr:rowOff>
    </xdr:to>
    <xdr:pic>
      <xdr:nvPicPr>
        <xdr:cNvPr id="32899" name="Picture 131" descr="98%"/>
        <xdr:cNvPicPr>
          <a:picLocks noChangeAspect="1" noChangeArrowheads="1"/>
        </xdr:cNvPicPr>
      </xdr:nvPicPr>
      <xdr:blipFill>
        <a:blip xmlns:r="http://schemas.openxmlformats.org/officeDocument/2006/relationships" r:embed="rId6"/>
        <a:srcRect/>
        <a:stretch>
          <a:fillRect/>
        </a:stretch>
      </xdr:blipFill>
      <xdr:spPr bwMode="auto">
        <a:xfrm>
          <a:off x="32605980" y="10058400"/>
          <a:ext cx="937260" cy="152400"/>
        </a:xfrm>
        <a:prstGeom prst="rect">
          <a:avLst/>
        </a:prstGeom>
        <a:noFill/>
        <a:ln w="9525">
          <a:noFill/>
          <a:miter lim="800000"/>
          <a:headEnd/>
          <a:tailEnd/>
        </a:ln>
      </xdr:spPr>
    </xdr:pic>
    <xdr:clientData/>
  </xdr:twoCellAnchor>
  <xdr:twoCellAnchor editAs="oneCell">
    <xdr:from>
      <xdr:col>53</xdr:col>
      <xdr:colOff>0</xdr:colOff>
      <xdr:row>59</xdr:row>
      <xdr:rowOff>0</xdr:rowOff>
    </xdr:from>
    <xdr:to>
      <xdr:col>54</xdr:col>
      <xdr:colOff>91440</xdr:colOff>
      <xdr:row>59</xdr:row>
      <xdr:rowOff>152400</xdr:rowOff>
    </xdr:to>
    <xdr:pic>
      <xdr:nvPicPr>
        <xdr:cNvPr id="32900" name="Picture 132" descr="98%"/>
        <xdr:cNvPicPr>
          <a:picLocks noChangeAspect="1" noChangeArrowheads="1"/>
        </xdr:cNvPicPr>
      </xdr:nvPicPr>
      <xdr:blipFill>
        <a:blip xmlns:r="http://schemas.openxmlformats.org/officeDocument/2006/relationships" r:embed="rId6"/>
        <a:srcRect/>
        <a:stretch>
          <a:fillRect/>
        </a:stretch>
      </xdr:blipFill>
      <xdr:spPr bwMode="auto">
        <a:xfrm>
          <a:off x="32605980" y="10226040"/>
          <a:ext cx="937260" cy="152400"/>
        </a:xfrm>
        <a:prstGeom prst="rect">
          <a:avLst/>
        </a:prstGeom>
        <a:noFill/>
        <a:ln w="9525">
          <a:noFill/>
          <a:miter lim="800000"/>
          <a:headEnd/>
          <a:tailEnd/>
        </a:ln>
      </xdr:spPr>
    </xdr:pic>
    <xdr:clientData/>
  </xdr:twoCellAnchor>
  <xdr:twoCellAnchor editAs="oneCell">
    <xdr:from>
      <xdr:col>53</xdr:col>
      <xdr:colOff>0</xdr:colOff>
      <xdr:row>60</xdr:row>
      <xdr:rowOff>0</xdr:rowOff>
    </xdr:from>
    <xdr:to>
      <xdr:col>54</xdr:col>
      <xdr:colOff>91440</xdr:colOff>
      <xdr:row>60</xdr:row>
      <xdr:rowOff>152400</xdr:rowOff>
    </xdr:to>
    <xdr:pic>
      <xdr:nvPicPr>
        <xdr:cNvPr id="32901" name="Picture 133" descr="98%"/>
        <xdr:cNvPicPr>
          <a:picLocks noChangeAspect="1" noChangeArrowheads="1"/>
        </xdr:cNvPicPr>
      </xdr:nvPicPr>
      <xdr:blipFill>
        <a:blip xmlns:r="http://schemas.openxmlformats.org/officeDocument/2006/relationships" r:embed="rId6"/>
        <a:srcRect/>
        <a:stretch>
          <a:fillRect/>
        </a:stretch>
      </xdr:blipFill>
      <xdr:spPr bwMode="auto">
        <a:xfrm>
          <a:off x="32605980" y="10393680"/>
          <a:ext cx="937260" cy="152400"/>
        </a:xfrm>
        <a:prstGeom prst="rect">
          <a:avLst/>
        </a:prstGeom>
        <a:noFill/>
        <a:ln w="9525">
          <a:noFill/>
          <a:miter lim="800000"/>
          <a:headEnd/>
          <a:tailEnd/>
        </a:ln>
      </xdr:spPr>
    </xdr:pic>
    <xdr:clientData/>
  </xdr:twoCellAnchor>
  <xdr:twoCellAnchor editAs="oneCell">
    <xdr:from>
      <xdr:col>53</xdr:col>
      <xdr:colOff>0</xdr:colOff>
      <xdr:row>61</xdr:row>
      <xdr:rowOff>0</xdr:rowOff>
    </xdr:from>
    <xdr:to>
      <xdr:col>54</xdr:col>
      <xdr:colOff>76200</xdr:colOff>
      <xdr:row>61</xdr:row>
      <xdr:rowOff>152400</xdr:rowOff>
    </xdr:to>
    <xdr:pic>
      <xdr:nvPicPr>
        <xdr:cNvPr id="32902" name="Picture 134" descr="97%"/>
        <xdr:cNvPicPr>
          <a:picLocks noChangeAspect="1" noChangeArrowheads="1"/>
        </xdr:cNvPicPr>
      </xdr:nvPicPr>
      <xdr:blipFill>
        <a:blip xmlns:r="http://schemas.openxmlformats.org/officeDocument/2006/relationships" r:embed="rId6"/>
        <a:srcRect/>
        <a:stretch>
          <a:fillRect/>
        </a:stretch>
      </xdr:blipFill>
      <xdr:spPr bwMode="auto">
        <a:xfrm>
          <a:off x="32605980" y="10561320"/>
          <a:ext cx="922020" cy="152400"/>
        </a:xfrm>
        <a:prstGeom prst="rect">
          <a:avLst/>
        </a:prstGeom>
        <a:noFill/>
        <a:ln w="9525">
          <a:noFill/>
          <a:miter lim="800000"/>
          <a:headEnd/>
          <a:tailEnd/>
        </a:ln>
      </xdr:spPr>
    </xdr:pic>
    <xdr:clientData/>
  </xdr:twoCellAnchor>
  <xdr:twoCellAnchor editAs="oneCell">
    <xdr:from>
      <xdr:col>53</xdr:col>
      <xdr:colOff>0</xdr:colOff>
      <xdr:row>62</xdr:row>
      <xdr:rowOff>0</xdr:rowOff>
    </xdr:from>
    <xdr:to>
      <xdr:col>54</xdr:col>
      <xdr:colOff>76200</xdr:colOff>
      <xdr:row>62</xdr:row>
      <xdr:rowOff>152400</xdr:rowOff>
    </xdr:to>
    <xdr:pic>
      <xdr:nvPicPr>
        <xdr:cNvPr id="32903" name="Picture 135" descr="97%"/>
        <xdr:cNvPicPr>
          <a:picLocks noChangeAspect="1" noChangeArrowheads="1"/>
        </xdr:cNvPicPr>
      </xdr:nvPicPr>
      <xdr:blipFill>
        <a:blip xmlns:r="http://schemas.openxmlformats.org/officeDocument/2006/relationships" r:embed="rId6"/>
        <a:srcRect/>
        <a:stretch>
          <a:fillRect/>
        </a:stretch>
      </xdr:blipFill>
      <xdr:spPr bwMode="auto">
        <a:xfrm>
          <a:off x="32605980" y="10728960"/>
          <a:ext cx="922020" cy="152400"/>
        </a:xfrm>
        <a:prstGeom prst="rect">
          <a:avLst/>
        </a:prstGeom>
        <a:noFill/>
        <a:ln w="9525">
          <a:noFill/>
          <a:miter lim="800000"/>
          <a:headEnd/>
          <a:tailEnd/>
        </a:ln>
      </xdr:spPr>
    </xdr:pic>
    <xdr:clientData/>
  </xdr:twoCellAnchor>
  <xdr:twoCellAnchor editAs="oneCell">
    <xdr:from>
      <xdr:col>53</xdr:col>
      <xdr:colOff>0</xdr:colOff>
      <xdr:row>63</xdr:row>
      <xdr:rowOff>0</xdr:rowOff>
    </xdr:from>
    <xdr:to>
      <xdr:col>54</xdr:col>
      <xdr:colOff>76200</xdr:colOff>
      <xdr:row>63</xdr:row>
      <xdr:rowOff>152400</xdr:rowOff>
    </xdr:to>
    <xdr:pic>
      <xdr:nvPicPr>
        <xdr:cNvPr id="32904" name="Picture 136" descr="97%"/>
        <xdr:cNvPicPr>
          <a:picLocks noChangeAspect="1" noChangeArrowheads="1"/>
        </xdr:cNvPicPr>
      </xdr:nvPicPr>
      <xdr:blipFill>
        <a:blip xmlns:r="http://schemas.openxmlformats.org/officeDocument/2006/relationships" r:embed="rId6"/>
        <a:srcRect/>
        <a:stretch>
          <a:fillRect/>
        </a:stretch>
      </xdr:blipFill>
      <xdr:spPr bwMode="auto">
        <a:xfrm>
          <a:off x="32605980" y="10896600"/>
          <a:ext cx="922020" cy="152400"/>
        </a:xfrm>
        <a:prstGeom prst="rect">
          <a:avLst/>
        </a:prstGeom>
        <a:noFill/>
        <a:ln w="9525">
          <a:noFill/>
          <a:miter lim="800000"/>
          <a:headEnd/>
          <a:tailEnd/>
        </a:ln>
      </xdr:spPr>
    </xdr:pic>
    <xdr:clientData/>
  </xdr:twoCellAnchor>
  <xdr:twoCellAnchor editAs="oneCell">
    <xdr:from>
      <xdr:col>53</xdr:col>
      <xdr:colOff>0</xdr:colOff>
      <xdr:row>64</xdr:row>
      <xdr:rowOff>0</xdr:rowOff>
    </xdr:from>
    <xdr:to>
      <xdr:col>54</xdr:col>
      <xdr:colOff>76200</xdr:colOff>
      <xdr:row>64</xdr:row>
      <xdr:rowOff>152400</xdr:rowOff>
    </xdr:to>
    <xdr:pic>
      <xdr:nvPicPr>
        <xdr:cNvPr id="32905" name="Picture 137" descr="97%"/>
        <xdr:cNvPicPr>
          <a:picLocks noChangeAspect="1" noChangeArrowheads="1"/>
        </xdr:cNvPicPr>
      </xdr:nvPicPr>
      <xdr:blipFill>
        <a:blip xmlns:r="http://schemas.openxmlformats.org/officeDocument/2006/relationships" r:embed="rId6"/>
        <a:srcRect/>
        <a:stretch>
          <a:fillRect/>
        </a:stretch>
      </xdr:blipFill>
      <xdr:spPr bwMode="auto">
        <a:xfrm>
          <a:off x="32605980" y="11064240"/>
          <a:ext cx="922020" cy="152400"/>
        </a:xfrm>
        <a:prstGeom prst="rect">
          <a:avLst/>
        </a:prstGeom>
        <a:noFill/>
        <a:ln w="9525">
          <a:noFill/>
          <a:miter lim="800000"/>
          <a:headEnd/>
          <a:tailEnd/>
        </a:ln>
      </xdr:spPr>
    </xdr:pic>
    <xdr:clientData/>
  </xdr:twoCellAnchor>
  <xdr:twoCellAnchor editAs="oneCell">
    <xdr:from>
      <xdr:col>53</xdr:col>
      <xdr:colOff>0</xdr:colOff>
      <xdr:row>65</xdr:row>
      <xdr:rowOff>0</xdr:rowOff>
    </xdr:from>
    <xdr:to>
      <xdr:col>54</xdr:col>
      <xdr:colOff>76200</xdr:colOff>
      <xdr:row>65</xdr:row>
      <xdr:rowOff>152400</xdr:rowOff>
    </xdr:to>
    <xdr:pic>
      <xdr:nvPicPr>
        <xdr:cNvPr id="32906" name="Picture 138" descr="97%"/>
        <xdr:cNvPicPr>
          <a:picLocks noChangeAspect="1" noChangeArrowheads="1"/>
        </xdr:cNvPicPr>
      </xdr:nvPicPr>
      <xdr:blipFill>
        <a:blip xmlns:r="http://schemas.openxmlformats.org/officeDocument/2006/relationships" r:embed="rId6"/>
        <a:srcRect/>
        <a:stretch>
          <a:fillRect/>
        </a:stretch>
      </xdr:blipFill>
      <xdr:spPr bwMode="auto">
        <a:xfrm>
          <a:off x="32605980" y="11231880"/>
          <a:ext cx="922020" cy="152400"/>
        </a:xfrm>
        <a:prstGeom prst="rect">
          <a:avLst/>
        </a:prstGeom>
        <a:noFill/>
        <a:ln w="9525">
          <a:noFill/>
          <a:miter lim="800000"/>
          <a:headEnd/>
          <a:tailEnd/>
        </a:ln>
      </xdr:spPr>
    </xdr:pic>
    <xdr:clientData/>
  </xdr:twoCellAnchor>
  <xdr:twoCellAnchor editAs="oneCell">
    <xdr:from>
      <xdr:col>53</xdr:col>
      <xdr:colOff>0</xdr:colOff>
      <xdr:row>66</xdr:row>
      <xdr:rowOff>0</xdr:rowOff>
    </xdr:from>
    <xdr:to>
      <xdr:col>54</xdr:col>
      <xdr:colOff>76200</xdr:colOff>
      <xdr:row>66</xdr:row>
      <xdr:rowOff>152400</xdr:rowOff>
    </xdr:to>
    <xdr:pic>
      <xdr:nvPicPr>
        <xdr:cNvPr id="32907" name="Picture 139" descr="97%"/>
        <xdr:cNvPicPr>
          <a:picLocks noChangeAspect="1" noChangeArrowheads="1"/>
        </xdr:cNvPicPr>
      </xdr:nvPicPr>
      <xdr:blipFill>
        <a:blip xmlns:r="http://schemas.openxmlformats.org/officeDocument/2006/relationships" r:embed="rId6"/>
        <a:srcRect/>
        <a:stretch>
          <a:fillRect/>
        </a:stretch>
      </xdr:blipFill>
      <xdr:spPr bwMode="auto">
        <a:xfrm>
          <a:off x="32605980" y="11399520"/>
          <a:ext cx="922020" cy="152400"/>
        </a:xfrm>
        <a:prstGeom prst="rect">
          <a:avLst/>
        </a:prstGeom>
        <a:noFill/>
        <a:ln w="9525">
          <a:noFill/>
          <a:miter lim="800000"/>
          <a:headEnd/>
          <a:tailEnd/>
        </a:ln>
      </xdr:spPr>
    </xdr:pic>
    <xdr:clientData/>
  </xdr:twoCellAnchor>
  <xdr:twoCellAnchor editAs="oneCell">
    <xdr:from>
      <xdr:col>53</xdr:col>
      <xdr:colOff>0</xdr:colOff>
      <xdr:row>67</xdr:row>
      <xdr:rowOff>0</xdr:rowOff>
    </xdr:from>
    <xdr:to>
      <xdr:col>54</xdr:col>
      <xdr:colOff>76200</xdr:colOff>
      <xdr:row>67</xdr:row>
      <xdr:rowOff>152400</xdr:rowOff>
    </xdr:to>
    <xdr:pic>
      <xdr:nvPicPr>
        <xdr:cNvPr id="32908" name="Picture 140" descr="97%"/>
        <xdr:cNvPicPr>
          <a:picLocks noChangeAspect="1" noChangeArrowheads="1"/>
        </xdr:cNvPicPr>
      </xdr:nvPicPr>
      <xdr:blipFill>
        <a:blip xmlns:r="http://schemas.openxmlformats.org/officeDocument/2006/relationships" r:embed="rId6"/>
        <a:srcRect/>
        <a:stretch>
          <a:fillRect/>
        </a:stretch>
      </xdr:blipFill>
      <xdr:spPr bwMode="auto">
        <a:xfrm>
          <a:off x="32605980" y="11567160"/>
          <a:ext cx="922020" cy="152400"/>
        </a:xfrm>
        <a:prstGeom prst="rect">
          <a:avLst/>
        </a:prstGeom>
        <a:noFill/>
        <a:ln w="9525">
          <a:noFill/>
          <a:miter lim="800000"/>
          <a:headEnd/>
          <a:tailEnd/>
        </a:ln>
      </xdr:spPr>
    </xdr:pic>
    <xdr:clientData/>
  </xdr:twoCellAnchor>
  <xdr:twoCellAnchor editAs="oneCell">
    <xdr:from>
      <xdr:col>53</xdr:col>
      <xdr:colOff>0</xdr:colOff>
      <xdr:row>68</xdr:row>
      <xdr:rowOff>0</xdr:rowOff>
    </xdr:from>
    <xdr:to>
      <xdr:col>54</xdr:col>
      <xdr:colOff>76200</xdr:colOff>
      <xdr:row>68</xdr:row>
      <xdr:rowOff>152400</xdr:rowOff>
    </xdr:to>
    <xdr:pic>
      <xdr:nvPicPr>
        <xdr:cNvPr id="32909" name="Picture 141" descr="97%"/>
        <xdr:cNvPicPr>
          <a:picLocks noChangeAspect="1" noChangeArrowheads="1"/>
        </xdr:cNvPicPr>
      </xdr:nvPicPr>
      <xdr:blipFill>
        <a:blip xmlns:r="http://schemas.openxmlformats.org/officeDocument/2006/relationships" r:embed="rId6"/>
        <a:srcRect/>
        <a:stretch>
          <a:fillRect/>
        </a:stretch>
      </xdr:blipFill>
      <xdr:spPr bwMode="auto">
        <a:xfrm>
          <a:off x="32605980" y="11734800"/>
          <a:ext cx="922020" cy="152400"/>
        </a:xfrm>
        <a:prstGeom prst="rect">
          <a:avLst/>
        </a:prstGeom>
        <a:noFill/>
        <a:ln w="9525">
          <a:noFill/>
          <a:miter lim="800000"/>
          <a:headEnd/>
          <a:tailEnd/>
        </a:ln>
      </xdr:spPr>
    </xdr:pic>
    <xdr:clientData/>
  </xdr:twoCellAnchor>
  <xdr:twoCellAnchor editAs="oneCell">
    <xdr:from>
      <xdr:col>53</xdr:col>
      <xdr:colOff>0</xdr:colOff>
      <xdr:row>69</xdr:row>
      <xdr:rowOff>0</xdr:rowOff>
    </xdr:from>
    <xdr:to>
      <xdr:col>54</xdr:col>
      <xdr:colOff>76200</xdr:colOff>
      <xdr:row>69</xdr:row>
      <xdr:rowOff>152400</xdr:rowOff>
    </xdr:to>
    <xdr:pic>
      <xdr:nvPicPr>
        <xdr:cNvPr id="32910" name="Picture 142" descr="97%"/>
        <xdr:cNvPicPr>
          <a:picLocks noChangeAspect="1" noChangeArrowheads="1"/>
        </xdr:cNvPicPr>
      </xdr:nvPicPr>
      <xdr:blipFill>
        <a:blip xmlns:r="http://schemas.openxmlformats.org/officeDocument/2006/relationships" r:embed="rId6"/>
        <a:srcRect/>
        <a:stretch>
          <a:fillRect/>
        </a:stretch>
      </xdr:blipFill>
      <xdr:spPr bwMode="auto">
        <a:xfrm>
          <a:off x="32605980" y="11902440"/>
          <a:ext cx="922020" cy="152400"/>
        </a:xfrm>
        <a:prstGeom prst="rect">
          <a:avLst/>
        </a:prstGeom>
        <a:noFill/>
        <a:ln w="9525">
          <a:noFill/>
          <a:miter lim="800000"/>
          <a:headEnd/>
          <a:tailEnd/>
        </a:ln>
      </xdr:spPr>
    </xdr:pic>
    <xdr:clientData/>
  </xdr:twoCellAnchor>
  <xdr:twoCellAnchor editAs="oneCell">
    <xdr:from>
      <xdr:col>53</xdr:col>
      <xdr:colOff>0</xdr:colOff>
      <xdr:row>70</xdr:row>
      <xdr:rowOff>0</xdr:rowOff>
    </xdr:from>
    <xdr:to>
      <xdr:col>54</xdr:col>
      <xdr:colOff>76200</xdr:colOff>
      <xdr:row>70</xdr:row>
      <xdr:rowOff>152400</xdr:rowOff>
    </xdr:to>
    <xdr:pic>
      <xdr:nvPicPr>
        <xdr:cNvPr id="32911" name="Picture 143" descr="97%"/>
        <xdr:cNvPicPr>
          <a:picLocks noChangeAspect="1" noChangeArrowheads="1"/>
        </xdr:cNvPicPr>
      </xdr:nvPicPr>
      <xdr:blipFill>
        <a:blip xmlns:r="http://schemas.openxmlformats.org/officeDocument/2006/relationships" r:embed="rId6"/>
        <a:srcRect/>
        <a:stretch>
          <a:fillRect/>
        </a:stretch>
      </xdr:blipFill>
      <xdr:spPr bwMode="auto">
        <a:xfrm>
          <a:off x="32605980" y="12070080"/>
          <a:ext cx="922020" cy="152400"/>
        </a:xfrm>
        <a:prstGeom prst="rect">
          <a:avLst/>
        </a:prstGeom>
        <a:noFill/>
        <a:ln w="9525">
          <a:noFill/>
          <a:miter lim="800000"/>
          <a:headEnd/>
          <a:tailEnd/>
        </a:ln>
      </xdr:spPr>
    </xdr:pic>
    <xdr:clientData/>
  </xdr:twoCellAnchor>
  <xdr:twoCellAnchor editAs="oneCell">
    <xdr:from>
      <xdr:col>53</xdr:col>
      <xdr:colOff>0</xdr:colOff>
      <xdr:row>71</xdr:row>
      <xdr:rowOff>0</xdr:rowOff>
    </xdr:from>
    <xdr:to>
      <xdr:col>54</xdr:col>
      <xdr:colOff>76200</xdr:colOff>
      <xdr:row>71</xdr:row>
      <xdr:rowOff>152400</xdr:rowOff>
    </xdr:to>
    <xdr:pic>
      <xdr:nvPicPr>
        <xdr:cNvPr id="32912" name="Picture 144" descr="97%"/>
        <xdr:cNvPicPr>
          <a:picLocks noChangeAspect="1" noChangeArrowheads="1"/>
        </xdr:cNvPicPr>
      </xdr:nvPicPr>
      <xdr:blipFill>
        <a:blip xmlns:r="http://schemas.openxmlformats.org/officeDocument/2006/relationships" r:embed="rId6"/>
        <a:srcRect/>
        <a:stretch>
          <a:fillRect/>
        </a:stretch>
      </xdr:blipFill>
      <xdr:spPr bwMode="auto">
        <a:xfrm>
          <a:off x="32605980" y="12237720"/>
          <a:ext cx="922020" cy="152400"/>
        </a:xfrm>
        <a:prstGeom prst="rect">
          <a:avLst/>
        </a:prstGeom>
        <a:noFill/>
        <a:ln w="9525">
          <a:noFill/>
          <a:miter lim="800000"/>
          <a:headEnd/>
          <a:tailEnd/>
        </a:ln>
      </xdr:spPr>
    </xdr:pic>
    <xdr:clientData/>
  </xdr:twoCellAnchor>
  <xdr:twoCellAnchor editAs="oneCell">
    <xdr:from>
      <xdr:col>53</xdr:col>
      <xdr:colOff>0</xdr:colOff>
      <xdr:row>72</xdr:row>
      <xdr:rowOff>0</xdr:rowOff>
    </xdr:from>
    <xdr:to>
      <xdr:col>54</xdr:col>
      <xdr:colOff>76200</xdr:colOff>
      <xdr:row>72</xdr:row>
      <xdr:rowOff>152400</xdr:rowOff>
    </xdr:to>
    <xdr:pic>
      <xdr:nvPicPr>
        <xdr:cNvPr id="32913" name="Picture 145" descr="97%"/>
        <xdr:cNvPicPr>
          <a:picLocks noChangeAspect="1" noChangeArrowheads="1"/>
        </xdr:cNvPicPr>
      </xdr:nvPicPr>
      <xdr:blipFill>
        <a:blip xmlns:r="http://schemas.openxmlformats.org/officeDocument/2006/relationships" r:embed="rId6"/>
        <a:srcRect/>
        <a:stretch>
          <a:fillRect/>
        </a:stretch>
      </xdr:blipFill>
      <xdr:spPr bwMode="auto">
        <a:xfrm>
          <a:off x="32605980" y="12405360"/>
          <a:ext cx="922020" cy="152400"/>
        </a:xfrm>
        <a:prstGeom prst="rect">
          <a:avLst/>
        </a:prstGeom>
        <a:noFill/>
        <a:ln w="9525">
          <a:noFill/>
          <a:miter lim="800000"/>
          <a:headEnd/>
          <a:tailEnd/>
        </a:ln>
      </xdr:spPr>
    </xdr:pic>
    <xdr:clientData/>
  </xdr:twoCellAnchor>
  <xdr:twoCellAnchor editAs="oneCell">
    <xdr:from>
      <xdr:col>53</xdr:col>
      <xdr:colOff>0</xdr:colOff>
      <xdr:row>73</xdr:row>
      <xdr:rowOff>0</xdr:rowOff>
    </xdr:from>
    <xdr:to>
      <xdr:col>54</xdr:col>
      <xdr:colOff>76200</xdr:colOff>
      <xdr:row>73</xdr:row>
      <xdr:rowOff>152400</xdr:rowOff>
    </xdr:to>
    <xdr:pic>
      <xdr:nvPicPr>
        <xdr:cNvPr id="32914" name="Picture 146" descr="97%"/>
        <xdr:cNvPicPr>
          <a:picLocks noChangeAspect="1" noChangeArrowheads="1"/>
        </xdr:cNvPicPr>
      </xdr:nvPicPr>
      <xdr:blipFill>
        <a:blip xmlns:r="http://schemas.openxmlformats.org/officeDocument/2006/relationships" r:embed="rId6"/>
        <a:srcRect/>
        <a:stretch>
          <a:fillRect/>
        </a:stretch>
      </xdr:blipFill>
      <xdr:spPr bwMode="auto">
        <a:xfrm>
          <a:off x="32605980" y="12573000"/>
          <a:ext cx="922020" cy="152400"/>
        </a:xfrm>
        <a:prstGeom prst="rect">
          <a:avLst/>
        </a:prstGeom>
        <a:noFill/>
        <a:ln w="9525">
          <a:noFill/>
          <a:miter lim="800000"/>
          <a:headEnd/>
          <a:tailEnd/>
        </a:ln>
      </xdr:spPr>
    </xdr:pic>
    <xdr:clientData/>
  </xdr:twoCellAnchor>
  <xdr:twoCellAnchor editAs="oneCell">
    <xdr:from>
      <xdr:col>53</xdr:col>
      <xdr:colOff>0</xdr:colOff>
      <xdr:row>74</xdr:row>
      <xdr:rowOff>0</xdr:rowOff>
    </xdr:from>
    <xdr:to>
      <xdr:col>54</xdr:col>
      <xdr:colOff>76200</xdr:colOff>
      <xdr:row>74</xdr:row>
      <xdr:rowOff>152400</xdr:rowOff>
    </xdr:to>
    <xdr:pic>
      <xdr:nvPicPr>
        <xdr:cNvPr id="32915" name="Picture 147" descr="97%"/>
        <xdr:cNvPicPr>
          <a:picLocks noChangeAspect="1" noChangeArrowheads="1"/>
        </xdr:cNvPicPr>
      </xdr:nvPicPr>
      <xdr:blipFill>
        <a:blip xmlns:r="http://schemas.openxmlformats.org/officeDocument/2006/relationships" r:embed="rId6"/>
        <a:srcRect/>
        <a:stretch>
          <a:fillRect/>
        </a:stretch>
      </xdr:blipFill>
      <xdr:spPr bwMode="auto">
        <a:xfrm>
          <a:off x="32605980" y="12740640"/>
          <a:ext cx="922020" cy="152400"/>
        </a:xfrm>
        <a:prstGeom prst="rect">
          <a:avLst/>
        </a:prstGeom>
        <a:noFill/>
        <a:ln w="9525">
          <a:noFill/>
          <a:miter lim="800000"/>
          <a:headEnd/>
          <a:tailEnd/>
        </a:ln>
      </xdr:spPr>
    </xdr:pic>
    <xdr:clientData/>
  </xdr:twoCellAnchor>
  <xdr:twoCellAnchor editAs="oneCell">
    <xdr:from>
      <xdr:col>53</xdr:col>
      <xdr:colOff>0</xdr:colOff>
      <xdr:row>75</xdr:row>
      <xdr:rowOff>0</xdr:rowOff>
    </xdr:from>
    <xdr:to>
      <xdr:col>54</xdr:col>
      <xdr:colOff>76200</xdr:colOff>
      <xdr:row>75</xdr:row>
      <xdr:rowOff>152400</xdr:rowOff>
    </xdr:to>
    <xdr:pic>
      <xdr:nvPicPr>
        <xdr:cNvPr id="32916" name="Picture 148" descr="97%"/>
        <xdr:cNvPicPr>
          <a:picLocks noChangeAspect="1" noChangeArrowheads="1"/>
        </xdr:cNvPicPr>
      </xdr:nvPicPr>
      <xdr:blipFill>
        <a:blip xmlns:r="http://schemas.openxmlformats.org/officeDocument/2006/relationships" r:embed="rId6"/>
        <a:srcRect/>
        <a:stretch>
          <a:fillRect/>
        </a:stretch>
      </xdr:blipFill>
      <xdr:spPr bwMode="auto">
        <a:xfrm>
          <a:off x="32605980" y="12908280"/>
          <a:ext cx="922020" cy="152400"/>
        </a:xfrm>
        <a:prstGeom prst="rect">
          <a:avLst/>
        </a:prstGeom>
        <a:noFill/>
        <a:ln w="9525">
          <a:noFill/>
          <a:miter lim="800000"/>
          <a:headEnd/>
          <a:tailEnd/>
        </a:ln>
      </xdr:spPr>
    </xdr:pic>
    <xdr:clientData/>
  </xdr:twoCellAnchor>
  <xdr:twoCellAnchor editAs="oneCell">
    <xdr:from>
      <xdr:col>53</xdr:col>
      <xdr:colOff>0</xdr:colOff>
      <xdr:row>76</xdr:row>
      <xdr:rowOff>0</xdr:rowOff>
    </xdr:from>
    <xdr:to>
      <xdr:col>54</xdr:col>
      <xdr:colOff>76200</xdr:colOff>
      <xdr:row>76</xdr:row>
      <xdr:rowOff>152400</xdr:rowOff>
    </xdr:to>
    <xdr:pic>
      <xdr:nvPicPr>
        <xdr:cNvPr id="32917" name="Picture 149" descr="97%"/>
        <xdr:cNvPicPr>
          <a:picLocks noChangeAspect="1" noChangeArrowheads="1"/>
        </xdr:cNvPicPr>
      </xdr:nvPicPr>
      <xdr:blipFill>
        <a:blip xmlns:r="http://schemas.openxmlformats.org/officeDocument/2006/relationships" r:embed="rId6"/>
        <a:srcRect/>
        <a:stretch>
          <a:fillRect/>
        </a:stretch>
      </xdr:blipFill>
      <xdr:spPr bwMode="auto">
        <a:xfrm>
          <a:off x="32605980" y="13075920"/>
          <a:ext cx="922020" cy="152400"/>
        </a:xfrm>
        <a:prstGeom prst="rect">
          <a:avLst/>
        </a:prstGeom>
        <a:noFill/>
        <a:ln w="9525">
          <a:noFill/>
          <a:miter lim="800000"/>
          <a:headEnd/>
          <a:tailEnd/>
        </a:ln>
      </xdr:spPr>
    </xdr:pic>
    <xdr:clientData/>
  </xdr:twoCellAnchor>
  <xdr:twoCellAnchor editAs="oneCell">
    <xdr:from>
      <xdr:col>53</xdr:col>
      <xdr:colOff>0</xdr:colOff>
      <xdr:row>77</xdr:row>
      <xdr:rowOff>0</xdr:rowOff>
    </xdr:from>
    <xdr:to>
      <xdr:col>54</xdr:col>
      <xdr:colOff>68580</xdr:colOff>
      <xdr:row>77</xdr:row>
      <xdr:rowOff>152400</xdr:rowOff>
    </xdr:to>
    <xdr:pic>
      <xdr:nvPicPr>
        <xdr:cNvPr id="32918" name="Picture 150" descr="96%"/>
        <xdr:cNvPicPr>
          <a:picLocks noChangeAspect="1" noChangeArrowheads="1"/>
        </xdr:cNvPicPr>
      </xdr:nvPicPr>
      <xdr:blipFill>
        <a:blip xmlns:r="http://schemas.openxmlformats.org/officeDocument/2006/relationships" r:embed="rId6"/>
        <a:srcRect/>
        <a:stretch>
          <a:fillRect/>
        </a:stretch>
      </xdr:blipFill>
      <xdr:spPr bwMode="auto">
        <a:xfrm>
          <a:off x="32605980" y="13243560"/>
          <a:ext cx="914400" cy="1524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12</xdr:col>
      <xdr:colOff>388620</xdr:colOff>
      <xdr:row>3</xdr:row>
      <xdr:rowOff>137160</xdr:rowOff>
    </xdr:from>
    <xdr:to>
      <xdr:col>19</xdr:col>
      <xdr:colOff>716280</xdr:colOff>
      <xdr:row>33</xdr:row>
      <xdr:rowOff>114300</xdr:rowOff>
    </xdr:to>
    <xdr:graphicFrame macro="">
      <xdr:nvGraphicFramePr>
        <xdr:cNvPr id="3379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68</xdr:col>
      <xdr:colOff>0</xdr:colOff>
      <xdr:row>4</xdr:row>
      <xdr:rowOff>76200</xdr:rowOff>
    </xdr:from>
    <xdr:to>
      <xdr:col>79</xdr:col>
      <xdr:colOff>15240</xdr:colOff>
      <xdr:row>48</xdr:row>
      <xdr:rowOff>30480</xdr:rowOff>
    </xdr:to>
    <xdr:graphicFrame macro="">
      <xdr:nvGraphicFramePr>
        <xdr:cNvPr id="3379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624840</xdr:colOff>
      <xdr:row>5</xdr:row>
      <xdr:rowOff>22860</xdr:rowOff>
    </xdr:from>
    <xdr:to>
      <xdr:col>33</xdr:col>
      <xdr:colOff>716280</xdr:colOff>
      <xdr:row>30</xdr:row>
      <xdr:rowOff>99060</xdr:rowOff>
    </xdr:to>
    <xdr:graphicFrame macro="">
      <xdr:nvGraphicFramePr>
        <xdr:cNvPr id="3379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662940</xdr:colOff>
      <xdr:row>5</xdr:row>
      <xdr:rowOff>7620</xdr:rowOff>
    </xdr:from>
    <xdr:to>
      <xdr:col>44</xdr:col>
      <xdr:colOff>243840</xdr:colOff>
      <xdr:row>37</xdr:row>
      <xdr:rowOff>121920</xdr:rowOff>
    </xdr:to>
    <xdr:graphicFrame macro="">
      <xdr:nvGraphicFramePr>
        <xdr:cNvPr id="3379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EC/Downloads/2011&#24739;&#32773;&#35519;&#26619;&#12288;&#27700;&#31995;&#24739;&#32773;&#25968;&#12288;&#20663;&#30149;&#22823;&#20998;&#39006;&#12288;&#37117;&#36947;&#24220;&#30476;et011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EC/Downloads/&#23558;&#26469;&#25512;&#35336;&#20154;&#21475;&#12288;40&#31119;&#23713;&#30476;&#20869;&#24066;&#30010;&#26449;2013&#25512;&#35336;&#12288;&#21307;&#30274;&#22287;&#21029;&#38598;&#35336;.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t0119 (2)"/>
      <sheetName val="et0119"/>
    </sheetNames>
    <sheetDataSet>
      <sheetData sheetId="0">
        <row r="272">
          <cell r="A272" t="str">
            <v>総数</v>
          </cell>
          <cell r="B272">
            <v>47.294076614543975</v>
          </cell>
        </row>
        <row r="273">
          <cell r="A273" t="str">
            <v>Ⅰ　感染症及び寄生虫症</v>
          </cell>
          <cell r="B273">
            <v>45.761830473218936</v>
          </cell>
        </row>
        <row r="274">
          <cell r="A274" t="str">
            <v>Ⅱ　新生物</v>
          </cell>
          <cell r="B274">
            <v>46.963562753036435</v>
          </cell>
        </row>
        <row r="275">
          <cell r="A275" t="str">
            <v>Ⅲ　血液及び造血器の疾患並びに免疫機構の障害</v>
          </cell>
          <cell r="B275">
            <v>41.522491349480966</v>
          </cell>
        </row>
        <row r="276">
          <cell r="A276" t="str">
            <v>Ⅳ　内分泌，栄養及び代謝疾患</v>
          </cell>
          <cell r="B276">
            <v>43.72918978912319</v>
          </cell>
        </row>
        <row r="277">
          <cell r="A277" t="str">
            <v>Ⅴ　精神及び行動の障害</v>
          </cell>
          <cell r="B277">
            <v>64.548162859980138</v>
          </cell>
        </row>
        <row r="278">
          <cell r="A278" t="str">
            <v>Ⅵ　神経系の疾患</v>
          </cell>
          <cell r="B278">
            <v>63.468077068379301</v>
          </cell>
        </row>
        <row r="279">
          <cell r="A279" t="str">
            <v>Ⅶ　眼及び付属器の疾患</v>
          </cell>
          <cell r="B279">
            <v>51.96078431372549</v>
          </cell>
        </row>
        <row r="280">
          <cell r="A280" t="str">
            <v>Ⅷ　耳及び乳様突起の疾患</v>
          </cell>
          <cell r="B280">
            <v>31.489361702127663</v>
          </cell>
        </row>
        <row r="281">
          <cell r="A281" t="str">
            <v>Ⅸ　循環器系の疾患</v>
          </cell>
          <cell r="B281">
            <v>44.431477159053017</v>
          </cell>
        </row>
        <row r="282">
          <cell r="A282" t="str">
            <v>Ⅹ　呼吸器系の疾患</v>
          </cell>
          <cell r="B282">
            <v>42.62253980193055</v>
          </cell>
        </row>
        <row r="283">
          <cell r="A283" t="str">
            <v>ⅩⅠ　消化器系の疾患</v>
          </cell>
          <cell r="B283">
            <v>44.188773266891396</v>
          </cell>
        </row>
        <row r="284">
          <cell r="A284" t="str">
            <v>ⅩⅡ　皮膚及び皮下組織の疾患</v>
          </cell>
          <cell r="B284">
            <v>51.890289103039287</v>
          </cell>
        </row>
        <row r="285">
          <cell r="A285" t="str">
            <v>ⅩⅢ　筋骨格系及び結合組織の疾患</v>
          </cell>
          <cell r="B285">
            <v>43.572166400600992</v>
          </cell>
        </row>
        <row r="286">
          <cell r="A286" t="str">
            <v>ⅩⅣ　腎尿路生殖器系の疾患</v>
          </cell>
          <cell r="B286">
            <v>62.181122448979586</v>
          </cell>
        </row>
        <row r="287">
          <cell r="A287" t="str">
            <v>ⅩⅤ　妊娠，分娩及び産じょく</v>
          </cell>
          <cell r="B287">
            <v>66.666666666666671</v>
          </cell>
        </row>
        <row r="288">
          <cell r="A288" t="str">
            <v>ⅩⅥ　周産期に発生した病態</v>
          </cell>
          <cell r="B288">
            <v>43.478260869565226</v>
          </cell>
        </row>
        <row r="289">
          <cell r="A289" t="str">
            <v>ⅩⅦ　先天奇形，変形及び染色体異常</v>
          </cell>
          <cell r="B289">
            <v>40.462427745664733</v>
          </cell>
        </row>
        <row r="290">
          <cell r="A290" t="str">
            <v>ⅩⅧ　症状，徴候及び異常臨床所見・異常検査所見で他に分類されないもの</v>
          </cell>
          <cell r="B290">
            <v>45.943304007820139</v>
          </cell>
        </row>
        <row r="291">
          <cell r="A291" t="str">
            <v>ⅩⅨ　損傷，中毒及びその他の外因の影響</v>
          </cell>
          <cell r="B291">
            <v>52.44122965641953</v>
          </cell>
        </row>
        <row r="292">
          <cell r="A292" t="str">
            <v>ⅩⅩⅠ　健康状態に影響を及ぼす要因及び保健サービスの利用</v>
          </cell>
          <cell r="B292">
            <v>42.527821939586651</v>
          </cell>
        </row>
        <row r="293">
          <cell r="A293" t="str">
            <v>　正常妊娠・産じょくの管理</v>
          </cell>
          <cell r="B293">
            <v>57.35660847880299</v>
          </cell>
        </row>
        <row r="294">
          <cell r="A294" t="str">
            <v>　歯の補てつ</v>
          </cell>
          <cell r="B294">
            <v>48.562300319488813</v>
          </cell>
        </row>
        <row r="295">
          <cell r="A295" t="str">
            <v>　その他の保健サービス</v>
          </cell>
          <cell r="B295">
            <v>36.594473487677377</v>
          </cell>
        </row>
      </sheetData>
      <sheetData sheetId="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福岡・糸島"/>
      <sheetName val="粕屋"/>
      <sheetName val="宗像"/>
      <sheetName val="筑紫"/>
      <sheetName val="朝倉"/>
      <sheetName val="久留米市"/>
      <sheetName val="八女･筑後"/>
      <sheetName val="有明"/>
      <sheetName val=" 飯塚"/>
      <sheetName val=" 直方・鞍手"/>
      <sheetName val="田川"/>
      <sheetName val="北九州"/>
      <sheetName val="京筑"/>
      <sheetName val="40130 福岡市"/>
      <sheetName val="40131 東区"/>
      <sheetName val="40132 博多区"/>
      <sheetName val="40133 中央区"/>
      <sheetName val="40134 南区"/>
      <sheetName val="40135 西区"/>
      <sheetName val="40136 城南区"/>
      <sheetName val="40137 早良区"/>
      <sheetName val="40230 糸島市"/>
      <sheetName val="40223 古賀市"/>
      <sheetName val="40341 宇美町"/>
      <sheetName val="40342 篠栗町"/>
      <sheetName val="40343 志免町"/>
      <sheetName val="40344 須恵町"/>
      <sheetName val="40345 新宮町"/>
      <sheetName val="40348 久山町"/>
      <sheetName val="40349 粕屋町"/>
      <sheetName val="40220 宗像市"/>
      <sheetName val="40224 福津市"/>
      <sheetName val="40217 筑紫野市"/>
      <sheetName val="40218 春日市"/>
      <sheetName val="40219 大野城市"/>
      <sheetName val="40221 太宰府市"/>
      <sheetName val="40305 那珂川町"/>
      <sheetName val="40228 朝倉市"/>
      <sheetName val="40447 筑前町"/>
      <sheetName val="40448 東峰村"/>
      <sheetName val="40203 久留米市"/>
      <sheetName val="40212 大川市"/>
      <sheetName val="40216 小郡市"/>
      <sheetName val="40225 うきは市"/>
      <sheetName val="40503 大刀洗町"/>
      <sheetName val="40522 大木町"/>
      <sheetName val="40210 八女市"/>
      <sheetName val="40211 筑後市"/>
      <sheetName val="40544 広川町"/>
      <sheetName val="40202 大牟田市"/>
      <sheetName val="40207 柳川市"/>
      <sheetName val="40229 みやま市"/>
      <sheetName val="40205 飯塚市"/>
      <sheetName val="40227 嘉麻市"/>
      <sheetName val="40421 桂川町"/>
      <sheetName val="40204 直方市"/>
      <sheetName val="40226 宮若市"/>
      <sheetName val="40401 小竹町"/>
      <sheetName val="40402 鞍手町"/>
      <sheetName val="40206 田川市"/>
      <sheetName val="40601 香春町"/>
      <sheetName val="40602 添田町"/>
      <sheetName val="40604 糸田町"/>
      <sheetName val="40605 川崎町"/>
      <sheetName val="40608 大任町"/>
      <sheetName val="40609 赤村"/>
      <sheetName val="40610 福智町"/>
      <sheetName val="40100 北九州市"/>
      <sheetName val="40101 門司区"/>
      <sheetName val="40103 若松区"/>
      <sheetName val="40105 戸畑区"/>
      <sheetName val="40106 小倉北区"/>
      <sheetName val="40107 小倉南区"/>
      <sheetName val="40108 八幡東区"/>
      <sheetName val="40109 八幡西区"/>
      <sheetName val="40215 中間市"/>
      <sheetName val="40381 芦屋町"/>
      <sheetName val="40382 水巻町"/>
      <sheetName val="40383 岡垣町"/>
      <sheetName val="40384 遠賀町"/>
      <sheetName val="40213 行橋市"/>
      <sheetName val="40214 豊前市"/>
      <sheetName val="40621 苅田町"/>
      <sheetName val="40625 みやこ町"/>
      <sheetName val="40642 吉富町"/>
      <sheetName val="40646 上毛町"/>
      <sheetName val="40647 築上町"/>
    </sheetNames>
    <sheetDataSet>
      <sheetData sheetId="0">
        <row r="3">
          <cell r="B3" t="str">
            <v>2010年</v>
          </cell>
          <cell r="C3" t="str">
            <v>2015年</v>
          </cell>
          <cell r="D3" t="str">
            <v>2020年</v>
          </cell>
          <cell r="E3" t="str">
            <v>2025年</v>
          </cell>
          <cell r="F3" t="str">
            <v>2030年</v>
          </cell>
          <cell r="G3" t="str">
            <v>2035年</v>
          </cell>
          <cell r="H3" t="str">
            <v>2040年</v>
          </cell>
        </row>
        <row r="24">
          <cell r="A24" t="str">
            <v>（再掲）0～14歳</v>
          </cell>
          <cell r="B24">
            <v>206802</v>
          </cell>
          <cell r="C24">
            <v>205496</v>
          </cell>
          <cell r="D24">
            <v>197457</v>
          </cell>
          <cell r="E24">
            <v>183196</v>
          </cell>
          <cell r="F24">
            <v>168418</v>
          </cell>
          <cell r="G24">
            <v>158664</v>
          </cell>
          <cell r="H24">
            <v>150613</v>
          </cell>
        </row>
        <row r="25">
          <cell r="A25" t="str">
            <v>（再掲）15～64歳</v>
          </cell>
          <cell r="B25">
            <v>1074744</v>
          </cell>
          <cell r="C25">
            <v>1038906</v>
          </cell>
          <cell r="D25">
            <v>1010158</v>
          </cell>
          <cell r="E25">
            <v>993523</v>
          </cell>
          <cell r="F25">
            <v>968821</v>
          </cell>
          <cell r="G25">
            <v>923597</v>
          </cell>
          <cell r="H25">
            <v>855763</v>
          </cell>
        </row>
        <row r="26">
          <cell r="A26" t="str">
            <v>（再掲）65歳以上</v>
          </cell>
          <cell r="B26">
            <v>280632</v>
          </cell>
          <cell r="C26">
            <v>351852</v>
          </cell>
          <cell r="D26">
            <v>398752</v>
          </cell>
          <cell r="E26">
            <v>426208</v>
          </cell>
          <cell r="F26">
            <v>450578</v>
          </cell>
          <cell r="G26">
            <v>478748</v>
          </cell>
          <cell r="H26">
            <v>516117</v>
          </cell>
        </row>
      </sheetData>
      <sheetData sheetId="1">
        <row r="3">
          <cell r="B3" t="str">
            <v>2010年</v>
          </cell>
          <cell r="C3" t="str">
            <v>2015年</v>
          </cell>
          <cell r="D3" t="str">
            <v>2020年</v>
          </cell>
          <cell r="E3" t="str">
            <v>2025年</v>
          </cell>
          <cell r="F3" t="str">
            <v>2030年</v>
          </cell>
          <cell r="G3" t="str">
            <v>2035年</v>
          </cell>
          <cell r="H3" t="str">
            <v>2040年</v>
          </cell>
        </row>
        <row r="24">
          <cell r="A24" t="str">
            <v>（再掲）0～14歳</v>
          </cell>
          <cell r="B24">
            <v>44088</v>
          </cell>
          <cell r="C24">
            <v>46156</v>
          </cell>
          <cell r="D24">
            <v>45772</v>
          </cell>
          <cell r="E24">
            <v>43456</v>
          </cell>
          <cell r="F24">
            <v>41409</v>
          </cell>
          <cell r="G24">
            <v>40451</v>
          </cell>
          <cell r="H24">
            <v>40096</v>
          </cell>
        </row>
        <row r="25">
          <cell r="A25" t="str">
            <v>（再掲）15～64歳</v>
          </cell>
          <cell r="B25">
            <v>178398</v>
          </cell>
          <cell r="C25">
            <v>172486</v>
          </cell>
          <cell r="D25">
            <v>168791</v>
          </cell>
          <cell r="E25">
            <v>169355</v>
          </cell>
          <cell r="F25">
            <v>170295</v>
          </cell>
          <cell r="G25">
            <v>167913</v>
          </cell>
          <cell r="H25">
            <v>159827</v>
          </cell>
        </row>
        <row r="26">
          <cell r="A26" t="str">
            <v>（再掲）65歳以上</v>
          </cell>
          <cell r="B26">
            <v>50000</v>
          </cell>
          <cell r="C26">
            <v>61793</v>
          </cell>
          <cell r="D26">
            <v>69595</v>
          </cell>
          <cell r="E26">
            <v>72944</v>
          </cell>
          <cell r="F26">
            <v>73956</v>
          </cell>
          <cell r="G26">
            <v>75827</v>
          </cell>
          <cell r="H26">
            <v>81677</v>
          </cell>
        </row>
      </sheetData>
      <sheetData sheetId="2">
        <row r="3">
          <cell r="B3" t="str">
            <v>2010年</v>
          </cell>
          <cell r="C3" t="str">
            <v>2015年</v>
          </cell>
          <cell r="D3" t="str">
            <v>2020年</v>
          </cell>
          <cell r="E3" t="str">
            <v>2025年</v>
          </cell>
          <cell r="F3" t="str">
            <v>2030年</v>
          </cell>
          <cell r="G3" t="str">
            <v>2035年</v>
          </cell>
          <cell r="H3" t="str">
            <v>2040年</v>
          </cell>
        </row>
        <row r="24">
          <cell r="A24" t="str">
            <v>（再掲）0～14歳</v>
          </cell>
          <cell r="B24">
            <v>19901</v>
          </cell>
          <cell r="C24">
            <v>19160</v>
          </cell>
          <cell r="D24">
            <v>17923</v>
          </cell>
          <cell r="E24">
            <v>16302</v>
          </cell>
          <cell r="F24">
            <v>15009</v>
          </cell>
          <cell r="G24">
            <v>14156</v>
          </cell>
          <cell r="H24">
            <v>13419</v>
          </cell>
        </row>
        <row r="25">
          <cell r="A25" t="str">
            <v>（再掲）15～64歳</v>
          </cell>
          <cell r="B25">
            <v>95160</v>
          </cell>
          <cell r="C25">
            <v>88289</v>
          </cell>
          <cell r="D25">
            <v>82837</v>
          </cell>
          <cell r="E25">
            <v>79256</v>
          </cell>
          <cell r="F25">
            <v>76241</v>
          </cell>
          <cell r="G25">
            <v>72689</v>
          </cell>
          <cell r="H25">
            <v>67354</v>
          </cell>
        </row>
        <row r="26">
          <cell r="A26" t="str">
            <v>（再掲）65歳以上</v>
          </cell>
          <cell r="B26">
            <v>35871</v>
          </cell>
          <cell r="C26">
            <v>42571</v>
          </cell>
          <cell r="D26">
            <v>46683</v>
          </cell>
          <cell r="E26">
            <v>48294</v>
          </cell>
          <cell r="F26">
            <v>48150</v>
          </cell>
          <cell r="G26">
            <v>47250</v>
          </cell>
          <cell r="H26">
            <v>47366</v>
          </cell>
        </row>
      </sheetData>
      <sheetData sheetId="3">
        <row r="3">
          <cell r="B3" t="str">
            <v>2010年</v>
          </cell>
          <cell r="C3" t="str">
            <v>2015年</v>
          </cell>
          <cell r="D3" t="str">
            <v>2020年</v>
          </cell>
          <cell r="E3" t="str">
            <v>2025年</v>
          </cell>
          <cell r="F3" t="str">
            <v>2030年</v>
          </cell>
          <cell r="G3" t="str">
            <v>2035年</v>
          </cell>
          <cell r="H3" t="str">
            <v>2040年</v>
          </cell>
        </row>
        <row r="24">
          <cell r="A24" t="str">
            <v>（再掲）0～14歳</v>
          </cell>
          <cell r="B24">
            <v>67348</v>
          </cell>
          <cell r="C24">
            <v>65268</v>
          </cell>
          <cell r="D24">
            <v>61692</v>
          </cell>
          <cell r="E24">
            <v>57092</v>
          </cell>
          <cell r="F24">
            <v>52907</v>
          </cell>
          <cell r="G24">
            <v>50654</v>
          </cell>
          <cell r="H24">
            <v>49225</v>
          </cell>
        </row>
        <row r="25">
          <cell r="A25" t="str">
            <v>（再掲）15～64歳</v>
          </cell>
          <cell r="B25">
            <v>279681</v>
          </cell>
          <cell r="C25">
            <v>268363</v>
          </cell>
          <cell r="D25">
            <v>260375</v>
          </cell>
          <cell r="E25">
            <v>255620</v>
          </cell>
          <cell r="F25">
            <v>249584</v>
          </cell>
          <cell r="G25">
            <v>238376</v>
          </cell>
          <cell r="H25">
            <v>221582</v>
          </cell>
        </row>
        <row r="26">
          <cell r="A26" t="str">
            <v>（再掲）65歳以上</v>
          </cell>
          <cell r="B26">
            <v>75273</v>
          </cell>
          <cell r="C26">
            <v>94118</v>
          </cell>
          <cell r="D26">
            <v>106602</v>
          </cell>
          <cell r="E26">
            <v>113325</v>
          </cell>
          <cell r="F26">
            <v>118193</v>
          </cell>
          <cell r="G26">
            <v>123863</v>
          </cell>
          <cell r="H26">
            <v>132045</v>
          </cell>
        </row>
      </sheetData>
      <sheetData sheetId="4">
        <row r="3">
          <cell r="B3" t="str">
            <v>2010年</v>
          </cell>
          <cell r="C3" t="str">
            <v>2015年</v>
          </cell>
          <cell r="D3" t="str">
            <v>2020年</v>
          </cell>
          <cell r="E3" t="str">
            <v>2025年</v>
          </cell>
          <cell r="F3" t="str">
            <v>2030年</v>
          </cell>
          <cell r="G3" t="str">
            <v>2035年</v>
          </cell>
          <cell r="H3" t="str">
            <v>2040年</v>
          </cell>
        </row>
        <row r="24">
          <cell r="A24" t="str">
            <v>（再掲）0～14歳</v>
          </cell>
          <cell r="B24">
            <v>11578</v>
          </cell>
          <cell r="C24">
            <v>10270</v>
          </cell>
          <cell r="D24">
            <v>9161</v>
          </cell>
          <cell r="E24">
            <v>8216</v>
          </cell>
          <cell r="F24">
            <v>7424</v>
          </cell>
          <cell r="G24">
            <v>6880</v>
          </cell>
          <cell r="H24">
            <v>6408</v>
          </cell>
        </row>
        <row r="25">
          <cell r="A25" t="str">
            <v>（再掲）15～64歳</v>
          </cell>
          <cell r="B25">
            <v>52971</v>
          </cell>
          <cell r="C25">
            <v>48064</v>
          </cell>
          <cell r="D25">
            <v>43715</v>
          </cell>
          <cell r="E25">
            <v>40601</v>
          </cell>
          <cell r="F25">
            <v>38122</v>
          </cell>
          <cell r="G25">
            <v>35477</v>
          </cell>
          <cell r="H25">
            <v>32271</v>
          </cell>
        </row>
        <row r="26">
          <cell r="A26" t="str">
            <v>（再掲）65歳以上</v>
          </cell>
          <cell r="B26">
            <v>23393</v>
          </cell>
          <cell r="C26">
            <v>26128</v>
          </cell>
          <cell r="D26">
            <v>27980</v>
          </cell>
          <cell r="E26">
            <v>28130</v>
          </cell>
          <cell r="F26">
            <v>27331</v>
          </cell>
          <cell r="G26">
            <v>26296</v>
          </cell>
          <cell r="H26">
            <v>25548</v>
          </cell>
        </row>
      </sheetData>
      <sheetData sheetId="5">
        <row r="3">
          <cell r="B3" t="str">
            <v>2010年</v>
          </cell>
          <cell r="C3" t="str">
            <v>2015年</v>
          </cell>
          <cell r="D3" t="str">
            <v>2020年</v>
          </cell>
          <cell r="E3" t="str">
            <v>2025年</v>
          </cell>
          <cell r="F3" t="str">
            <v>2030年</v>
          </cell>
          <cell r="G3" t="str">
            <v>2035年</v>
          </cell>
          <cell r="H3" t="str">
            <v>2040年</v>
          </cell>
        </row>
        <row r="24">
          <cell r="A24" t="str">
            <v>（再掲）0～14歳</v>
          </cell>
          <cell r="B24">
            <v>64256</v>
          </cell>
          <cell r="C24">
            <v>59332</v>
          </cell>
          <cell r="D24">
            <v>54194</v>
          </cell>
          <cell r="E24">
            <v>49116</v>
          </cell>
          <cell r="F24">
            <v>44503</v>
          </cell>
          <cell r="G24">
            <v>41517</v>
          </cell>
          <cell r="H24">
            <v>39127</v>
          </cell>
        </row>
        <row r="25">
          <cell r="A25" t="str">
            <v>（再掲）15～64歳</v>
          </cell>
          <cell r="B25">
            <v>288854</v>
          </cell>
          <cell r="C25">
            <v>269126</v>
          </cell>
          <cell r="D25">
            <v>253234</v>
          </cell>
          <cell r="E25">
            <v>241320</v>
          </cell>
          <cell r="F25">
            <v>229419</v>
          </cell>
          <cell r="G25">
            <v>214446</v>
          </cell>
          <cell r="H25">
            <v>196109</v>
          </cell>
        </row>
        <row r="26">
          <cell r="A26" t="str">
            <v>（再掲）65歳以上</v>
          </cell>
          <cell r="B26">
            <v>106516</v>
          </cell>
          <cell r="C26">
            <v>122243</v>
          </cell>
          <cell r="D26">
            <v>131754</v>
          </cell>
          <cell r="E26">
            <v>134308</v>
          </cell>
          <cell r="F26">
            <v>134404</v>
          </cell>
          <cell r="G26">
            <v>134478</v>
          </cell>
          <cell r="H26">
            <v>135866</v>
          </cell>
        </row>
      </sheetData>
      <sheetData sheetId="6">
        <row r="3">
          <cell r="B3" t="str">
            <v>2010年</v>
          </cell>
          <cell r="C3" t="str">
            <v>2015年</v>
          </cell>
          <cell r="D3" t="str">
            <v>2020年</v>
          </cell>
          <cell r="E3" t="str">
            <v>2025年</v>
          </cell>
          <cell r="F3" t="str">
            <v>2030年</v>
          </cell>
          <cell r="G3" t="str">
            <v>2035年</v>
          </cell>
          <cell r="H3" t="str">
            <v>2040年</v>
          </cell>
        </row>
        <row r="24">
          <cell r="A24" t="str">
            <v>（再掲）0～14歳</v>
          </cell>
          <cell r="B24">
            <v>18885</v>
          </cell>
          <cell r="C24">
            <v>17221</v>
          </cell>
          <cell r="D24">
            <v>15649</v>
          </cell>
          <cell r="E24">
            <v>14193</v>
          </cell>
          <cell r="F24">
            <v>12988</v>
          </cell>
          <cell r="G24">
            <v>12267</v>
          </cell>
          <cell r="H24">
            <v>11645</v>
          </cell>
        </row>
        <row r="25">
          <cell r="A25" t="str">
            <v>（再掲）15～64歳</v>
          </cell>
          <cell r="B25">
            <v>82489</v>
          </cell>
          <cell r="C25">
            <v>76466</v>
          </cell>
          <cell r="D25">
            <v>71143</v>
          </cell>
          <cell r="E25">
            <v>66969</v>
          </cell>
          <cell r="F25">
            <v>63540</v>
          </cell>
          <cell r="G25">
            <v>59508</v>
          </cell>
          <cell r="H25">
            <v>55020</v>
          </cell>
        </row>
        <row r="26">
          <cell r="A26" t="str">
            <v>（再掲）65歳以上</v>
          </cell>
          <cell r="B26">
            <v>36448</v>
          </cell>
          <cell r="C26">
            <v>39930</v>
          </cell>
          <cell r="D26">
            <v>42065</v>
          </cell>
          <cell r="E26">
            <v>42435</v>
          </cell>
          <cell r="F26">
            <v>41581</v>
          </cell>
          <cell r="G26">
            <v>40742</v>
          </cell>
          <cell r="H26">
            <v>39987</v>
          </cell>
        </row>
      </sheetData>
      <sheetData sheetId="7">
        <row r="3">
          <cell r="B3" t="str">
            <v>2010年</v>
          </cell>
          <cell r="C3" t="str">
            <v>2015年</v>
          </cell>
          <cell r="D3" t="str">
            <v>2020年</v>
          </cell>
          <cell r="E3" t="str">
            <v>2025年</v>
          </cell>
          <cell r="F3" t="str">
            <v>2030年</v>
          </cell>
          <cell r="G3" t="str">
            <v>2035年</v>
          </cell>
          <cell r="H3" t="str">
            <v>2040年</v>
          </cell>
        </row>
        <row r="24">
          <cell r="A24" t="str">
            <v>（再掲）0～14歳</v>
          </cell>
          <cell r="B24">
            <v>28240</v>
          </cell>
          <cell r="C24">
            <v>24980</v>
          </cell>
          <cell r="D24">
            <v>22010</v>
          </cell>
          <cell r="E24">
            <v>19322</v>
          </cell>
          <cell r="F24">
            <v>17179</v>
          </cell>
          <cell r="G24">
            <v>15720</v>
          </cell>
          <cell r="H24">
            <v>14448</v>
          </cell>
        </row>
        <row r="25">
          <cell r="A25" t="str">
            <v>（再掲）15～64歳</v>
          </cell>
          <cell r="B25">
            <v>137974</v>
          </cell>
          <cell r="C25">
            <v>122658</v>
          </cell>
          <cell r="D25">
            <v>110582</v>
          </cell>
          <cell r="E25">
            <v>101560</v>
          </cell>
          <cell r="F25">
            <v>93560</v>
          </cell>
          <cell r="G25">
            <v>85657</v>
          </cell>
          <cell r="H25">
            <v>77127</v>
          </cell>
        </row>
        <row r="26">
          <cell r="A26" t="str">
            <v>（再掲）65歳以上</v>
          </cell>
          <cell r="B26">
            <v>69531</v>
          </cell>
          <cell r="C26">
            <v>74592</v>
          </cell>
          <cell r="D26">
            <v>76443</v>
          </cell>
          <cell r="E26">
            <v>74432</v>
          </cell>
          <cell r="F26">
            <v>70826</v>
          </cell>
          <cell r="G26">
            <v>66692</v>
          </cell>
          <cell r="H26">
            <v>63032</v>
          </cell>
        </row>
      </sheetData>
      <sheetData sheetId="8">
        <row r="3">
          <cell r="B3" t="str">
            <v>2010年</v>
          </cell>
          <cell r="C3" t="str">
            <v>2015年</v>
          </cell>
          <cell r="D3" t="str">
            <v>2020年</v>
          </cell>
          <cell r="E3" t="str">
            <v>2025年</v>
          </cell>
          <cell r="F3" t="str">
            <v>2030年</v>
          </cell>
          <cell r="G3" t="str">
            <v>2035年</v>
          </cell>
          <cell r="H3" t="str">
            <v>2040年</v>
          </cell>
        </row>
        <row r="24">
          <cell r="A24" t="str">
            <v>（再掲）0～14歳</v>
          </cell>
          <cell r="B24">
            <v>23735</v>
          </cell>
          <cell r="C24">
            <v>22372</v>
          </cell>
          <cell r="D24">
            <v>20745</v>
          </cell>
          <cell r="E24">
            <v>18805</v>
          </cell>
          <cell r="F24">
            <v>17152</v>
          </cell>
          <cell r="G24">
            <v>15989</v>
          </cell>
          <cell r="H24">
            <v>15036</v>
          </cell>
        </row>
        <row r="25">
          <cell r="A25" t="str">
            <v>（再掲）15～64歳</v>
          </cell>
          <cell r="B25">
            <v>114970</v>
          </cell>
          <cell r="C25">
            <v>103709</v>
          </cell>
          <cell r="D25">
            <v>94590</v>
          </cell>
          <cell r="E25">
            <v>89342</v>
          </cell>
          <cell r="F25">
            <v>85657</v>
          </cell>
          <cell r="G25">
            <v>81534</v>
          </cell>
          <cell r="H25">
            <v>75217</v>
          </cell>
        </row>
        <row r="26">
          <cell r="A26" t="str">
            <v>（再掲）65歳以上</v>
          </cell>
          <cell r="B26">
            <v>49238</v>
          </cell>
          <cell r="C26">
            <v>55010</v>
          </cell>
          <cell r="D26">
            <v>58641</v>
          </cell>
          <cell r="E26">
            <v>58039</v>
          </cell>
          <cell r="F26">
            <v>55169</v>
          </cell>
          <cell r="G26">
            <v>51949</v>
          </cell>
          <cell r="H26">
            <v>50357</v>
          </cell>
        </row>
      </sheetData>
      <sheetData sheetId="9">
        <row r="3">
          <cell r="B3" t="str">
            <v>2010年</v>
          </cell>
          <cell r="C3" t="str">
            <v>2015年</v>
          </cell>
          <cell r="D3" t="str">
            <v>2020年</v>
          </cell>
          <cell r="E3" t="str">
            <v>2025年</v>
          </cell>
          <cell r="F3" t="str">
            <v>2030年</v>
          </cell>
          <cell r="G3" t="str">
            <v>2035年</v>
          </cell>
          <cell r="H3" t="str">
            <v>2040年</v>
          </cell>
        </row>
        <row r="24">
          <cell r="A24" t="str">
            <v>（再掲）0～14歳</v>
          </cell>
          <cell r="B24">
            <v>13998</v>
          </cell>
          <cell r="C24">
            <v>13137</v>
          </cell>
          <cell r="D24">
            <v>12055</v>
          </cell>
          <cell r="E24">
            <v>10629</v>
          </cell>
          <cell r="F24">
            <v>9645</v>
          </cell>
          <cell r="G24">
            <v>8951</v>
          </cell>
          <cell r="H24">
            <v>8329</v>
          </cell>
        </row>
        <row r="25">
          <cell r="A25" t="str">
            <v>（再掲）15～64歳</v>
          </cell>
          <cell r="B25">
            <v>67263</v>
          </cell>
          <cell r="C25">
            <v>60042</v>
          </cell>
          <cell r="D25">
            <v>54455</v>
          </cell>
          <cell r="E25">
            <v>51367</v>
          </cell>
          <cell r="F25">
            <v>48756</v>
          </cell>
          <cell r="G25">
            <v>45864</v>
          </cell>
          <cell r="H25">
            <v>41885</v>
          </cell>
        </row>
        <row r="26">
          <cell r="A26" t="str">
            <v>（再掲）65歳以上</v>
          </cell>
          <cell r="B26">
            <v>32196</v>
          </cell>
          <cell r="C26">
            <v>35439</v>
          </cell>
          <cell r="D26">
            <v>37011</v>
          </cell>
          <cell r="E26">
            <v>36061</v>
          </cell>
          <cell r="F26">
            <v>33985</v>
          </cell>
          <cell r="G26">
            <v>31854</v>
          </cell>
          <cell r="H26">
            <v>30717</v>
          </cell>
        </row>
      </sheetData>
      <sheetData sheetId="10">
        <row r="3">
          <cell r="B3" t="str">
            <v>2010年</v>
          </cell>
          <cell r="C3" t="str">
            <v>2015年</v>
          </cell>
          <cell r="D3" t="str">
            <v>2020年</v>
          </cell>
          <cell r="E3" t="str">
            <v>2025年</v>
          </cell>
          <cell r="F3" t="str">
            <v>2030年</v>
          </cell>
          <cell r="G3" t="str">
            <v>2035年</v>
          </cell>
          <cell r="H3" t="str">
            <v>2040年</v>
          </cell>
        </row>
        <row r="24">
          <cell r="A24" t="str">
            <v>（再掲）0～14歳</v>
          </cell>
          <cell r="B24">
            <v>17213</v>
          </cell>
          <cell r="C24">
            <v>15948</v>
          </cell>
          <cell r="D24">
            <v>14558</v>
          </cell>
          <cell r="E24">
            <v>13200</v>
          </cell>
          <cell r="F24">
            <v>12073</v>
          </cell>
          <cell r="G24">
            <v>11330</v>
          </cell>
          <cell r="H24">
            <v>10724</v>
          </cell>
        </row>
        <row r="25">
          <cell r="A25" t="str">
            <v>（再掲）15～64歳</v>
          </cell>
          <cell r="B25">
            <v>78249</v>
          </cell>
          <cell r="C25">
            <v>69717</v>
          </cell>
          <cell r="D25">
            <v>63069</v>
          </cell>
          <cell r="E25">
            <v>59066</v>
          </cell>
          <cell r="F25">
            <v>56465</v>
          </cell>
          <cell r="G25">
            <v>53235</v>
          </cell>
          <cell r="H25">
            <v>48900</v>
          </cell>
        </row>
        <row r="26">
          <cell r="A26" t="str">
            <v>（再掲）65歳以上</v>
          </cell>
          <cell r="B26">
            <v>39086</v>
          </cell>
          <cell r="C26">
            <v>42103</v>
          </cell>
          <cell r="D26">
            <v>43543</v>
          </cell>
          <cell r="E26">
            <v>42076</v>
          </cell>
          <cell r="F26">
            <v>38957</v>
          </cell>
          <cell r="G26">
            <v>36138</v>
          </cell>
          <cell r="H26">
            <v>34373</v>
          </cell>
        </row>
      </sheetData>
      <sheetData sheetId="11">
        <row r="3">
          <cell r="B3" t="str">
            <v>2010年</v>
          </cell>
          <cell r="C3" t="str">
            <v>2015年</v>
          </cell>
          <cell r="D3" t="str">
            <v>2020年</v>
          </cell>
          <cell r="E3" t="str">
            <v>2025年</v>
          </cell>
          <cell r="F3" t="str">
            <v>2030年</v>
          </cell>
          <cell r="G3" t="str">
            <v>2035年</v>
          </cell>
          <cell r="H3" t="str">
            <v>2040年</v>
          </cell>
        </row>
        <row r="24">
          <cell r="A24" t="str">
            <v>（再掲）0～14歳</v>
          </cell>
          <cell r="B24">
            <v>144283</v>
          </cell>
          <cell r="C24">
            <v>135823</v>
          </cell>
          <cell r="D24">
            <v>124949</v>
          </cell>
          <cell r="E24">
            <v>112590</v>
          </cell>
          <cell r="F24">
            <v>101843</v>
          </cell>
          <cell r="G24">
            <v>95024</v>
          </cell>
          <cell r="H24">
            <v>89897</v>
          </cell>
        </row>
        <row r="25">
          <cell r="A25" t="str">
            <v>（再掲）15～64歳</v>
          </cell>
          <cell r="B25">
            <v>688721</v>
          </cell>
          <cell r="C25">
            <v>632899</v>
          </cell>
          <cell r="D25">
            <v>593633</v>
          </cell>
          <cell r="E25">
            <v>567844</v>
          </cell>
          <cell r="F25">
            <v>541740</v>
          </cell>
          <cell r="G25">
            <v>507599</v>
          </cell>
          <cell r="H25">
            <v>462903</v>
          </cell>
        </row>
        <row r="26">
          <cell r="A26" t="str">
            <v>（再掲）65歳以上</v>
          </cell>
          <cell r="B26">
            <v>284719</v>
          </cell>
          <cell r="C26">
            <v>329087</v>
          </cell>
          <cell r="D26">
            <v>348174</v>
          </cell>
          <cell r="E26">
            <v>347240</v>
          </cell>
          <cell r="F26">
            <v>340279</v>
          </cell>
          <cell r="G26">
            <v>334256</v>
          </cell>
          <cell r="H26">
            <v>335100</v>
          </cell>
        </row>
      </sheetData>
      <sheetData sheetId="12">
        <row r="3">
          <cell r="B3" t="str">
            <v>2010年</v>
          </cell>
          <cell r="C3" t="str">
            <v>2015年</v>
          </cell>
          <cell r="D3" t="str">
            <v>2020年</v>
          </cell>
          <cell r="E3" t="str">
            <v>2025年</v>
          </cell>
          <cell r="F3" t="str">
            <v>2030年</v>
          </cell>
          <cell r="G3" t="str">
            <v>2035年</v>
          </cell>
          <cell r="H3" t="str">
            <v>2040年</v>
          </cell>
        </row>
        <row r="24">
          <cell r="A24" t="str">
            <v>（再掲）0～14歳</v>
          </cell>
          <cell r="B24">
            <v>25270</v>
          </cell>
          <cell r="C24">
            <v>23513</v>
          </cell>
          <cell r="D24">
            <v>21268</v>
          </cell>
          <cell r="E24">
            <v>19123</v>
          </cell>
          <cell r="F24">
            <v>17329</v>
          </cell>
          <cell r="G24">
            <v>16115</v>
          </cell>
          <cell r="H24">
            <v>15196</v>
          </cell>
        </row>
        <row r="25">
          <cell r="A25" t="str">
            <v>（再掲）15～64歳</v>
          </cell>
          <cell r="B25">
            <v>114456</v>
          </cell>
          <cell r="C25">
            <v>105869</v>
          </cell>
          <cell r="D25">
            <v>98495</v>
          </cell>
          <cell r="E25">
            <v>93246</v>
          </cell>
          <cell r="F25">
            <v>88681</v>
          </cell>
          <cell r="G25">
            <v>83077</v>
          </cell>
          <cell r="H25">
            <v>75460</v>
          </cell>
        </row>
        <row r="26">
          <cell r="A26" t="str">
            <v>（再掲）65歳以上</v>
          </cell>
          <cell r="B26">
            <v>49538</v>
          </cell>
          <cell r="C26">
            <v>55488</v>
          </cell>
          <cell r="D26">
            <v>58304</v>
          </cell>
          <cell r="E26">
            <v>57923</v>
          </cell>
          <cell r="F26">
            <v>55985</v>
          </cell>
          <cell r="G26">
            <v>54084</v>
          </cell>
          <cell r="H26">
            <v>53720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6" Type="http://schemas.openxmlformats.org/officeDocument/2006/relationships/hyperlink" Target="http://area-info.jpn.org/area406465.html" TargetMode="External"/><Relationship Id="rId117" Type="http://schemas.openxmlformats.org/officeDocument/2006/relationships/hyperlink" Target="http://area-info.jpn.org/area401081.html" TargetMode="External"/><Relationship Id="rId21" Type="http://schemas.openxmlformats.org/officeDocument/2006/relationships/hyperlink" Target="http://area-info.jpn.org/area402079.html" TargetMode="External"/><Relationship Id="rId42" Type="http://schemas.openxmlformats.org/officeDocument/2006/relationships/hyperlink" Target="http://area-info.jpn.org/area406104.html" TargetMode="External"/><Relationship Id="rId47" Type="http://schemas.openxmlformats.org/officeDocument/2006/relationships/hyperlink" Target="http://area-info.jpn.org/area405035.html" TargetMode="External"/><Relationship Id="rId63" Type="http://schemas.openxmlformats.org/officeDocument/2006/relationships/hyperlink" Target="http://area-info.jpn.org/area406023.html" TargetMode="External"/><Relationship Id="rId68" Type="http://schemas.openxmlformats.org/officeDocument/2006/relationships/hyperlink" Target="http://area-info.jpn.org/area406082.html" TargetMode="External"/><Relationship Id="rId84" Type="http://schemas.openxmlformats.org/officeDocument/2006/relationships/hyperlink" Target="http://area-info.jpn.org/area402231.html" TargetMode="External"/><Relationship Id="rId89" Type="http://schemas.openxmlformats.org/officeDocument/2006/relationships/hyperlink" Target="http://area-info.jpn.org/area402257.html" TargetMode="External"/><Relationship Id="rId112" Type="http://schemas.openxmlformats.org/officeDocument/2006/relationships/hyperlink" Target="http://area-info.jpn.org/area401340.html" TargetMode="External"/><Relationship Id="rId133" Type="http://schemas.openxmlformats.org/officeDocument/2006/relationships/hyperlink" Target="http://area-info.jpn.org/area402125.html" TargetMode="External"/><Relationship Id="rId138" Type="http://schemas.openxmlformats.org/officeDocument/2006/relationships/hyperlink" Target="http://area-info.jpn.org/area402184.html" TargetMode="External"/><Relationship Id="rId16" Type="http://schemas.openxmlformats.org/officeDocument/2006/relationships/hyperlink" Target="http://area-info.jpn.org/area406210.html" TargetMode="External"/><Relationship Id="rId107" Type="http://schemas.openxmlformats.org/officeDocument/2006/relationships/hyperlink" Target="http://area-info.jpn.org/area402281.html" TargetMode="External"/><Relationship Id="rId11" Type="http://schemas.openxmlformats.org/officeDocument/2006/relationships/hyperlink" Target="http://area-info.jpn.org/area402117.html" TargetMode="External"/><Relationship Id="rId32" Type="http://schemas.openxmlformats.org/officeDocument/2006/relationships/hyperlink" Target="http://area-info.jpn.org/area401081.html" TargetMode="External"/><Relationship Id="rId37" Type="http://schemas.openxmlformats.org/officeDocument/2006/relationships/hyperlink" Target="http://area-info.jpn.org/area403814.html" TargetMode="External"/><Relationship Id="rId53" Type="http://schemas.openxmlformats.org/officeDocument/2006/relationships/hyperlink" Target="http://area-info.jpn.org/area401030.html" TargetMode="External"/><Relationship Id="rId58" Type="http://schemas.openxmlformats.org/officeDocument/2006/relationships/hyperlink" Target="http://area-info.jpn.org/area402281.html" TargetMode="External"/><Relationship Id="rId74" Type="http://schemas.openxmlformats.org/officeDocument/2006/relationships/hyperlink" Target="http://area-info.jpn.org/area403440.html" TargetMode="External"/><Relationship Id="rId79" Type="http://schemas.openxmlformats.org/officeDocument/2006/relationships/hyperlink" Target="http://area-info.jpn.org/area401358.html" TargetMode="External"/><Relationship Id="rId102" Type="http://schemas.openxmlformats.org/officeDocument/2006/relationships/hyperlink" Target="http://area-info.jpn.org/area401366.html" TargetMode="External"/><Relationship Id="rId123" Type="http://schemas.openxmlformats.org/officeDocument/2006/relationships/hyperlink" Target="http://area-info.jpn.org/area406015.html" TargetMode="External"/><Relationship Id="rId128" Type="http://schemas.openxmlformats.org/officeDocument/2006/relationships/hyperlink" Target="http://area-info.jpn.org/area406465.html" TargetMode="External"/><Relationship Id="rId144" Type="http://schemas.openxmlformats.org/officeDocument/2006/relationships/hyperlink" Target="http://area-info.jpn.org/area402079.html" TargetMode="External"/><Relationship Id="rId5" Type="http://schemas.openxmlformats.org/officeDocument/2006/relationships/hyperlink" Target="http://area-info.jpn.org/area402214.html" TargetMode="External"/><Relationship Id="rId90" Type="http://schemas.openxmlformats.org/officeDocument/2006/relationships/hyperlink" Target="http://area-info.jpn.org/area401374.html" TargetMode="External"/><Relationship Id="rId95" Type="http://schemas.openxmlformats.org/officeDocument/2006/relationships/hyperlink" Target="http://area-info.jpn.org/area401307.html" TargetMode="External"/><Relationship Id="rId22" Type="http://schemas.openxmlformats.org/officeDocument/2006/relationships/hyperlink" Target="http://area-info.jpn.org/area402125.html" TargetMode="External"/><Relationship Id="rId27" Type="http://schemas.openxmlformats.org/officeDocument/2006/relationships/hyperlink" Target="http://area-info.jpn.org/area405221.html" TargetMode="External"/><Relationship Id="rId43" Type="http://schemas.openxmlformats.org/officeDocument/2006/relationships/hyperlink" Target="http://area-info.jpn.org/area401005.html" TargetMode="External"/><Relationship Id="rId48" Type="http://schemas.openxmlformats.org/officeDocument/2006/relationships/hyperlink" Target="http://area-info.jpn.org/area402044.html" TargetMode="External"/><Relationship Id="rId64" Type="http://schemas.openxmlformats.org/officeDocument/2006/relationships/hyperlink" Target="http://area-info.jpn.org/area401056.html" TargetMode="External"/><Relationship Id="rId69" Type="http://schemas.openxmlformats.org/officeDocument/2006/relationships/hyperlink" Target="http://area-info.jpn.org/area401013.html" TargetMode="External"/><Relationship Id="rId113" Type="http://schemas.openxmlformats.org/officeDocument/2006/relationships/hyperlink" Target="http://area-info.jpn.org/area401099.html" TargetMode="External"/><Relationship Id="rId118" Type="http://schemas.openxmlformats.org/officeDocument/2006/relationships/hyperlink" Target="http://area-info.jpn.org/area406422.html" TargetMode="External"/><Relationship Id="rId134" Type="http://schemas.openxmlformats.org/officeDocument/2006/relationships/hyperlink" Target="http://area-info.jpn.org/area406023.html" TargetMode="External"/><Relationship Id="rId139" Type="http://schemas.openxmlformats.org/officeDocument/2006/relationships/hyperlink" Target="http://area-info.jpn.org/area402061.html" TargetMode="External"/><Relationship Id="rId80" Type="http://schemas.openxmlformats.org/officeDocument/2006/relationships/hyperlink" Target="http://area-info.jpn.org/area402303.html" TargetMode="External"/><Relationship Id="rId85" Type="http://schemas.openxmlformats.org/officeDocument/2006/relationships/hyperlink" Target="http://area-info.jpn.org/area404471.html" TargetMode="External"/><Relationship Id="rId3" Type="http://schemas.openxmlformats.org/officeDocument/2006/relationships/hyperlink" Target="http://area-info.jpn.org/area402184.html" TargetMode="External"/><Relationship Id="rId12" Type="http://schemas.openxmlformats.org/officeDocument/2006/relationships/hyperlink" Target="http://area-info.jpn.org/area401340.html" TargetMode="External"/><Relationship Id="rId17" Type="http://schemas.openxmlformats.org/officeDocument/2006/relationships/hyperlink" Target="http://area-info.jpn.org/area401358.html" TargetMode="External"/><Relationship Id="rId25" Type="http://schemas.openxmlformats.org/officeDocument/2006/relationships/hyperlink" Target="http://area-info.jpn.org/area403415.html" TargetMode="External"/><Relationship Id="rId33" Type="http://schemas.openxmlformats.org/officeDocument/2006/relationships/hyperlink" Target="http://area-info.jpn.org/area402303.html" TargetMode="External"/><Relationship Id="rId38" Type="http://schemas.openxmlformats.org/officeDocument/2006/relationships/hyperlink" Target="http://area-info.jpn.org/area403831.html" TargetMode="External"/><Relationship Id="rId46" Type="http://schemas.openxmlformats.org/officeDocument/2006/relationships/hyperlink" Target="http://area-info.jpn.org/area402036.html" TargetMode="External"/><Relationship Id="rId59" Type="http://schemas.openxmlformats.org/officeDocument/2006/relationships/hyperlink" Target="http://area-info.jpn.org/area403822.html" TargetMode="External"/><Relationship Id="rId67" Type="http://schemas.openxmlformats.org/officeDocument/2006/relationships/hyperlink" Target="http://area-info.jpn.org/area401064.html" TargetMode="External"/><Relationship Id="rId103" Type="http://schemas.openxmlformats.org/officeDocument/2006/relationships/hyperlink" Target="http://area-info.jpn.org/area403482.html" TargetMode="External"/><Relationship Id="rId108" Type="http://schemas.openxmlformats.org/officeDocument/2006/relationships/hyperlink" Target="http://area-info.jpn.org/area403822.html" TargetMode="External"/><Relationship Id="rId116" Type="http://schemas.openxmlformats.org/officeDocument/2006/relationships/hyperlink" Target="http://area-info.jpn.org/area401005.html" TargetMode="External"/><Relationship Id="rId124" Type="http://schemas.openxmlformats.org/officeDocument/2006/relationships/hyperlink" Target="http://area-info.jpn.org/area406473.html" TargetMode="External"/><Relationship Id="rId129" Type="http://schemas.openxmlformats.org/officeDocument/2006/relationships/hyperlink" Target="http://area-info.jpn.org/area401013.html" TargetMode="External"/><Relationship Id="rId137" Type="http://schemas.openxmlformats.org/officeDocument/2006/relationships/hyperlink" Target="http://area-info.jpn.org/area404012.html" TargetMode="External"/><Relationship Id="rId20" Type="http://schemas.openxmlformats.org/officeDocument/2006/relationships/hyperlink" Target="http://area-info.jpn.org/area404471.html" TargetMode="External"/><Relationship Id="rId41" Type="http://schemas.openxmlformats.org/officeDocument/2006/relationships/hyperlink" Target="http://area-info.jpn.org/area403440.html" TargetMode="External"/><Relationship Id="rId54" Type="http://schemas.openxmlformats.org/officeDocument/2006/relationships/hyperlink" Target="http://area-info.jpn.org/area404489.html" TargetMode="External"/><Relationship Id="rId62" Type="http://schemas.openxmlformats.org/officeDocument/2006/relationships/hyperlink" Target="http://area-info.jpn.org/area402061.html" TargetMode="External"/><Relationship Id="rId70" Type="http://schemas.openxmlformats.org/officeDocument/2006/relationships/hyperlink" Target="http://area-info.jpn.org/area406058.html" TargetMode="External"/><Relationship Id="rId75" Type="http://schemas.openxmlformats.org/officeDocument/2006/relationships/hyperlink" Target="http://area-info.jpn.org/area402206.html" TargetMode="External"/><Relationship Id="rId83" Type="http://schemas.openxmlformats.org/officeDocument/2006/relationships/hyperlink" Target="http://area-info.jpn.org/area402176.html" TargetMode="External"/><Relationship Id="rId88" Type="http://schemas.openxmlformats.org/officeDocument/2006/relationships/hyperlink" Target="http://area-info.jpn.org/area402265.html" TargetMode="External"/><Relationship Id="rId91" Type="http://schemas.openxmlformats.org/officeDocument/2006/relationships/hyperlink" Target="http://area-info.jpn.org/area406252.html" TargetMode="External"/><Relationship Id="rId96" Type="http://schemas.openxmlformats.org/officeDocument/2006/relationships/hyperlink" Target="http://area-info.jpn.org/area401315.html" TargetMode="External"/><Relationship Id="rId111" Type="http://schemas.openxmlformats.org/officeDocument/2006/relationships/hyperlink" Target="http://area-info.jpn.org/area403491.html" TargetMode="External"/><Relationship Id="rId132" Type="http://schemas.openxmlformats.org/officeDocument/2006/relationships/hyperlink" Target="http://area-info.jpn.org/area406091.html" TargetMode="External"/><Relationship Id="rId140" Type="http://schemas.openxmlformats.org/officeDocument/2006/relationships/hyperlink" Target="http://area-info.jpn.org/area402052.html" TargetMode="External"/><Relationship Id="rId145" Type="http://schemas.openxmlformats.org/officeDocument/2006/relationships/hyperlink" Target="http://area-info.jpn.org/area402133.html" TargetMode="External"/><Relationship Id="rId1" Type="http://schemas.openxmlformats.org/officeDocument/2006/relationships/hyperlink" Target="http://area-info.jpn.org/area403849.html" TargetMode="External"/><Relationship Id="rId6" Type="http://schemas.openxmlformats.org/officeDocument/2006/relationships/hyperlink" Target="http://area-info.jpn.org/area401374.html" TargetMode="External"/><Relationship Id="rId15" Type="http://schemas.openxmlformats.org/officeDocument/2006/relationships/hyperlink" Target="http://area-info.jpn.org/area401072.html" TargetMode="External"/><Relationship Id="rId23" Type="http://schemas.openxmlformats.org/officeDocument/2006/relationships/hyperlink" Target="http://area-info.jpn.org/area401323.html" TargetMode="External"/><Relationship Id="rId28" Type="http://schemas.openxmlformats.org/officeDocument/2006/relationships/hyperlink" Target="http://area-info.jpn.org/area403423.html" TargetMode="External"/><Relationship Id="rId36" Type="http://schemas.openxmlformats.org/officeDocument/2006/relationships/hyperlink" Target="http://area-info.jpn.org/area402141.html" TargetMode="External"/><Relationship Id="rId49" Type="http://schemas.openxmlformats.org/officeDocument/2006/relationships/hyperlink" Target="http://area-info.jpn.org/area403431.html" TargetMode="External"/><Relationship Id="rId57" Type="http://schemas.openxmlformats.org/officeDocument/2006/relationships/hyperlink" Target="http://area-info.jpn.org/area402273.html" TargetMode="External"/><Relationship Id="rId106" Type="http://schemas.openxmlformats.org/officeDocument/2006/relationships/hyperlink" Target="http://area-info.jpn.org/area405221.html" TargetMode="External"/><Relationship Id="rId114" Type="http://schemas.openxmlformats.org/officeDocument/2006/relationships/hyperlink" Target="http://area-info.jpn.org/area401056.html" TargetMode="External"/><Relationship Id="rId119" Type="http://schemas.openxmlformats.org/officeDocument/2006/relationships/hyperlink" Target="http://area-info.jpn.org/area403814.html" TargetMode="External"/><Relationship Id="rId127" Type="http://schemas.openxmlformats.org/officeDocument/2006/relationships/hyperlink" Target="http://area-info.jpn.org/area402036.html" TargetMode="External"/><Relationship Id="rId10" Type="http://schemas.openxmlformats.org/officeDocument/2006/relationships/hyperlink" Target="http://area-info.jpn.org/area401307.html" TargetMode="External"/><Relationship Id="rId31" Type="http://schemas.openxmlformats.org/officeDocument/2006/relationships/hyperlink" Target="http://area-info.jpn.org/area403458.html" TargetMode="External"/><Relationship Id="rId44" Type="http://schemas.openxmlformats.org/officeDocument/2006/relationships/hyperlink" Target="http://area-info.jpn.org/area402133.html" TargetMode="External"/><Relationship Id="rId52" Type="http://schemas.openxmlformats.org/officeDocument/2006/relationships/hyperlink" Target="http://area-info.jpn.org/area406015.html" TargetMode="External"/><Relationship Id="rId60" Type="http://schemas.openxmlformats.org/officeDocument/2006/relationships/hyperlink" Target="http://area-info.jpn.org/area406422.html" TargetMode="External"/><Relationship Id="rId65" Type="http://schemas.openxmlformats.org/officeDocument/2006/relationships/hyperlink" Target="http://area-info.jpn.org/area404021.html" TargetMode="External"/><Relationship Id="rId73" Type="http://schemas.openxmlformats.org/officeDocument/2006/relationships/hyperlink" Target="http://area-info.jpn.org/area402214.html" TargetMode="External"/><Relationship Id="rId78" Type="http://schemas.openxmlformats.org/officeDocument/2006/relationships/hyperlink" Target="http://area-info.jpn.org/area405442.html" TargetMode="External"/><Relationship Id="rId81" Type="http://schemas.openxmlformats.org/officeDocument/2006/relationships/hyperlink" Target="http://area-info.jpn.org/area402192.html" TargetMode="External"/><Relationship Id="rId86" Type="http://schemas.openxmlformats.org/officeDocument/2006/relationships/hyperlink" Target="http://area-info.jpn.org/area403831.html" TargetMode="External"/><Relationship Id="rId94" Type="http://schemas.openxmlformats.org/officeDocument/2006/relationships/hyperlink" Target="http://area-info.jpn.org/area404021.html" TargetMode="External"/><Relationship Id="rId99" Type="http://schemas.openxmlformats.org/officeDocument/2006/relationships/hyperlink" Target="http://area-info.jpn.org/area401072.html" TargetMode="External"/><Relationship Id="rId101" Type="http://schemas.openxmlformats.org/officeDocument/2006/relationships/hyperlink" Target="http://area-info.jpn.org/area402044.html" TargetMode="External"/><Relationship Id="rId122" Type="http://schemas.openxmlformats.org/officeDocument/2006/relationships/hyperlink" Target="http://area-info.jpn.org/area401030.html" TargetMode="External"/><Relationship Id="rId130" Type="http://schemas.openxmlformats.org/officeDocument/2006/relationships/hyperlink" Target="http://area-info.jpn.org/area406082.html" TargetMode="External"/><Relationship Id="rId135" Type="http://schemas.openxmlformats.org/officeDocument/2006/relationships/hyperlink" Target="http://area-info.jpn.org/area401064.html" TargetMode="External"/><Relationship Id="rId143" Type="http://schemas.openxmlformats.org/officeDocument/2006/relationships/hyperlink" Target="http://area-info.jpn.org/area402150.html" TargetMode="External"/><Relationship Id="rId4" Type="http://schemas.openxmlformats.org/officeDocument/2006/relationships/hyperlink" Target="http://area-info.jpn.org/area402206.html" TargetMode="External"/><Relationship Id="rId9" Type="http://schemas.openxmlformats.org/officeDocument/2006/relationships/hyperlink" Target="http://area-info.jpn.org/area402192.html" TargetMode="External"/><Relationship Id="rId13" Type="http://schemas.openxmlformats.org/officeDocument/2006/relationships/hyperlink" Target="http://area-info.jpn.org/area403482.html" TargetMode="External"/><Relationship Id="rId18" Type="http://schemas.openxmlformats.org/officeDocument/2006/relationships/hyperlink" Target="http://area-info.jpn.org/area401366.html" TargetMode="External"/><Relationship Id="rId39" Type="http://schemas.openxmlformats.org/officeDocument/2006/relationships/hyperlink" Target="http://area-info.jpn.org/area405442.html" TargetMode="External"/><Relationship Id="rId109" Type="http://schemas.openxmlformats.org/officeDocument/2006/relationships/hyperlink" Target="http://area-info.jpn.org/area406210.html" TargetMode="External"/><Relationship Id="rId34" Type="http://schemas.openxmlformats.org/officeDocument/2006/relationships/hyperlink" Target="http://area-info.jpn.org/area402257.html" TargetMode="External"/><Relationship Id="rId50" Type="http://schemas.openxmlformats.org/officeDocument/2006/relationships/hyperlink" Target="http://area-info.jpn.org/area402150.html" TargetMode="External"/><Relationship Id="rId55" Type="http://schemas.openxmlformats.org/officeDocument/2006/relationships/hyperlink" Target="http://area-info.jpn.org/area404012.html" TargetMode="External"/><Relationship Id="rId76" Type="http://schemas.openxmlformats.org/officeDocument/2006/relationships/hyperlink" Target="http://area-info.jpn.org/area402249.html" TargetMode="External"/><Relationship Id="rId97" Type="http://schemas.openxmlformats.org/officeDocument/2006/relationships/hyperlink" Target="http://area-info.jpn.org/area402141.html" TargetMode="External"/><Relationship Id="rId104" Type="http://schemas.openxmlformats.org/officeDocument/2006/relationships/hyperlink" Target="http://area-info.jpn.org/area401323.html" TargetMode="External"/><Relationship Id="rId120" Type="http://schemas.openxmlformats.org/officeDocument/2006/relationships/hyperlink" Target="http://area-info.jpn.org/area402117.html" TargetMode="External"/><Relationship Id="rId125" Type="http://schemas.openxmlformats.org/officeDocument/2006/relationships/hyperlink" Target="http://area-info.jpn.org/area402028.html" TargetMode="External"/><Relationship Id="rId141" Type="http://schemas.openxmlformats.org/officeDocument/2006/relationships/hyperlink" Target="http://area-info.jpn.org/area406104.html" TargetMode="External"/><Relationship Id="rId146" Type="http://schemas.openxmlformats.org/officeDocument/2006/relationships/printerSettings" Target="../printerSettings/printerSettings7.bin"/><Relationship Id="rId7" Type="http://schemas.openxmlformats.org/officeDocument/2006/relationships/hyperlink" Target="http://area-info.jpn.org/area401331.html" TargetMode="External"/><Relationship Id="rId71" Type="http://schemas.openxmlformats.org/officeDocument/2006/relationships/hyperlink" Target="http://area-info.jpn.org/area406040.html" TargetMode="External"/><Relationship Id="rId92" Type="http://schemas.openxmlformats.org/officeDocument/2006/relationships/hyperlink" Target="http://area-info.jpn.org/area404489.html" TargetMode="External"/><Relationship Id="rId2" Type="http://schemas.openxmlformats.org/officeDocument/2006/relationships/hyperlink" Target="http://area-info.jpn.org/area402249.html" TargetMode="External"/><Relationship Id="rId29" Type="http://schemas.openxmlformats.org/officeDocument/2006/relationships/hyperlink" Target="http://area-info.jpn.org/area404217.html" TargetMode="External"/><Relationship Id="rId24" Type="http://schemas.openxmlformats.org/officeDocument/2006/relationships/hyperlink" Target="http://area-info.jpn.org/area402109.html" TargetMode="External"/><Relationship Id="rId40" Type="http://schemas.openxmlformats.org/officeDocument/2006/relationships/hyperlink" Target="http://area-info.jpn.org/area401099.html" TargetMode="External"/><Relationship Id="rId45" Type="http://schemas.openxmlformats.org/officeDocument/2006/relationships/hyperlink" Target="http://area-info.jpn.org/area403491.html" TargetMode="External"/><Relationship Id="rId66" Type="http://schemas.openxmlformats.org/officeDocument/2006/relationships/hyperlink" Target="http://area-info.jpn.org/area402028.html" TargetMode="External"/><Relationship Id="rId87" Type="http://schemas.openxmlformats.org/officeDocument/2006/relationships/hyperlink" Target="http://area-info.jpn.org/area403458.html" TargetMode="External"/><Relationship Id="rId110" Type="http://schemas.openxmlformats.org/officeDocument/2006/relationships/hyperlink" Target="http://area-info.jpn.org/area406040.html" TargetMode="External"/><Relationship Id="rId115" Type="http://schemas.openxmlformats.org/officeDocument/2006/relationships/hyperlink" Target="http://area-info.jpn.org/area403849.html" TargetMode="External"/><Relationship Id="rId131" Type="http://schemas.openxmlformats.org/officeDocument/2006/relationships/hyperlink" Target="http://area-info.jpn.org/area404217.html" TargetMode="External"/><Relationship Id="rId136" Type="http://schemas.openxmlformats.org/officeDocument/2006/relationships/hyperlink" Target="http://area-info.jpn.org/area403415.html" TargetMode="External"/><Relationship Id="rId61" Type="http://schemas.openxmlformats.org/officeDocument/2006/relationships/hyperlink" Target="http://area-info.jpn.org/area406091.html" TargetMode="External"/><Relationship Id="rId82" Type="http://schemas.openxmlformats.org/officeDocument/2006/relationships/hyperlink" Target="http://area-info.jpn.org/area403059.html" TargetMode="External"/><Relationship Id="rId19" Type="http://schemas.openxmlformats.org/officeDocument/2006/relationships/hyperlink" Target="http://area-info.jpn.org/area403059.html" TargetMode="External"/><Relationship Id="rId14" Type="http://schemas.openxmlformats.org/officeDocument/2006/relationships/hyperlink" Target="http://area-info.jpn.org/area401315.html" TargetMode="External"/><Relationship Id="rId30" Type="http://schemas.openxmlformats.org/officeDocument/2006/relationships/hyperlink" Target="http://area-info.jpn.org/area402231.html" TargetMode="External"/><Relationship Id="rId35" Type="http://schemas.openxmlformats.org/officeDocument/2006/relationships/hyperlink" Target="http://area-info.jpn.org/area402052.html" TargetMode="External"/><Relationship Id="rId56" Type="http://schemas.openxmlformats.org/officeDocument/2006/relationships/hyperlink" Target="http://area-info.jpn.org/area402290.html" TargetMode="External"/><Relationship Id="rId77" Type="http://schemas.openxmlformats.org/officeDocument/2006/relationships/hyperlink" Target="http://area-info.jpn.org/area403423.html" TargetMode="External"/><Relationship Id="rId100" Type="http://schemas.openxmlformats.org/officeDocument/2006/relationships/hyperlink" Target="http://area-info.jpn.org/area403431.html" TargetMode="External"/><Relationship Id="rId105" Type="http://schemas.openxmlformats.org/officeDocument/2006/relationships/hyperlink" Target="http://area-info.jpn.org/area401331.html" TargetMode="External"/><Relationship Id="rId126" Type="http://schemas.openxmlformats.org/officeDocument/2006/relationships/hyperlink" Target="http://area-info.jpn.org/area402109.html" TargetMode="External"/><Relationship Id="rId147" Type="http://schemas.openxmlformats.org/officeDocument/2006/relationships/drawing" Target="../drawings/drawing8.xml"/><Relationship Id="rId8" Type="http://schemas.openxmlformats.org/officeDocument/2006/relationships/hyperlink" Target="http://area-info.jpn.org/area402176.html" TargetMode="External"/><Relationship Id="rId51" Type="http://schemas.openxmlformats.org/officeDocument/2006/relationships/hyperlink" Target="http://area-info.jpn.org/area406252.html" TargetMode="External"/><Relationship Id="rId72" Type="http://schemas.openxmlformats.org/officeDocument/2006/relationships/hyperlink" Target="http://area-info.jpn.org/area406473.html" TargetMode="External"/><Relationship Id="rId93" Type="http://schemas.openxmlformats.org/officeDocument/2006/relationships/hyperlink" Target="http://area-info.jpn.org/area402273.html" TargetMode="External"/><Relationship Id="rId98" Type="http://schemas.openxmlformats.org/officeDocument/2006/relationships/hyperlink" Target="http://area-info.jpn.org/area405035.html" TargetMode="External"/><Relationship Id="rId121" Type="http://schemas.openxmlformats.org/officeDocument/2006/relationships/hyperlink" Target="http://area-info.jpn.org/area402290.html" TargetMode="External"/><Relationship Id="rId142" Type="http://schemas.openxmlformats.org/officeDocument/2006/relationships/hyperlink" Target="http://area-info.jpn.org/area406058.html" TargetMode="External"/></Relationships>
</file>

<file path=xl/worksheets/sheet1.xml><?xml version="1.0" encoding="utf-8"?>
<worksheet xmlns="http://schemas.openxmlformats.org/spreadsheetml/2006/main" xmlns:r="http://schemas.openxmlformats.org/officeDocument/2006/relationships">
  <dimension ref="B1:J37"/>
  <sheetViews>
    <sheetView tabSelected="1" workbookViewId="0">
      <selection activeCell="K20" sqref="K20"/>
    </sheetView>
  </sheetViews>
  <sheetFormatPr defaultRowHeight="13.2"/>
  <sheetData>
    <row r="1" spans="2:10" ht="13.8" thickBot="1"/>
    <row r="2" spans="2:10" ht="13.8" thickTop="1">
      <c r="B2" s="308"/>
      <c r="C2" s="309"/>
      <c r="D2" s="309"/>
      <c r="E2" s="309"/>
      <c r="F2" s="309"/>
      <c r="G2" s="309"/>
      <c r="H2" s="309"/>
      <c r="I2" s="309"/>
      <c r="J2" s="310"/>
    </row>
    <row r="3" spans="2:10">
      <c r="B3" s="311"/>
      <c r="C3" s="13"/>
      <c r="D3" s="13"/>
      <c r="E3" s="13"/>
      <c r="F3" s="13"/>
      <c r="G3" s="13"/>
      <c r="H3" s="13"/>
      <c r="I3" s="13"/>
      <c r="J3" s="312"/>
    </row>
    <row r="4" spans="2:10" ht="23.4">
      <c r="B4" s="311"/>
      <c r="C4" s="316" t="s">
        <v>201</v>
      </c>
      <c r="E4" s="13"/>
      <c r="F4" s="13"/>
      <c r="G4" s="13"/>
      <c r="H4" s="13"/>
      <c r="I4" s="13"/>
      <c r="J4" s="312"/>
    </row>
    <row r="5" spans="2:10">
      <c r="B5" s="311"/>
      <c r="C5" s="13"/>
      <c r="D5" s="13"/>
      <c r="E5" s="13"/>
      <c r="F5" s="13"/>
      <c r="G5" s="13"/>
      <c r="H5" s="13"/>
      <c r="I5" s="13"/>
      <c r="J5" s="312"/>
    </row>
    <row r="6" spans="2:10">
      <c r="B6" s="311"/>
      <c r="C6" s="13"/>
      <c r="D6" s="13"/>
      <c r="E6" s="13"/>
      <c r="F6" s="13"/>
      <c r="G6" s="13"/>
      <c r="H6" s="13"/>
      <c r="I6" s="13"/>
      <c r="J6" s="312"/>
    </row>
    <row r="7" spans="2:10">
      <c r="B7" s="311"/>
      <c r="C7" s="13"/>
      <c r="D7" s="13"/>
      <c r="E7" s="13"/>
      <c r="F7" s="13"/>
      <c r="G7" s="13"/>
      <c r="H7" s="13"/>
      <c r="I7" s="13"/>
      <c r="J7" s="312"/>
    </row>
    <row r="8" spans="2:10" ht="13.8" thickBot="1">
      <c r="B8" s="313"/>
      <c r="C8" s="314"/>
      <c r="D8" s="314"/>
      <c r="E8" s="314"/>
      <c r="F8" s="314"/>
      <c r="G8" s="314"/>
      <c r="H8" s="314"/>
      <c r="I8" s="314"/>
      <c r="J8" s="315"/>
    </row>
    <row r="9" spans="2:10" ht="13.8" thickTop="1"/>
    <row r="10" spans="2:10">
      <c r="B10" t="s">
        <v>195</v>
      </c>
    </row>
    <row r="12" spans="2:10">
      <c r="B12" s="171" t="s">
        <v>338</v>
      </c>
    </row>
    <row r="14" spans="2:10">
      <c r="B14" s="172" t="s">
        <v>1512</v>
      </c>
    </row>
    <row r="16" spans="2:10">
      <c r="B16" s="171" t="s">
        <v>197</v>
      </c>
    </row>
    <row r="18" spans="2:4">
      <c r="B18" s="171" t="s">
        <v>1161</v>
      </c>
    </row>
    <row r="20" spans="2:4">
      <c r="B20" s="171" t="s">
        <v>196</v>
      </c>
      <c r="D20" t="s">
        <v>1513</v>
      </c>
    </row>
    <row r="21" spans="2:4">
      <c r="B21" s="171"/>
    </row>
    <row r="22" spans="2:4">
      <c r="B22" s="171" t="s">
        <v>199</v>
      </c>
    </row>
    <row r="24" spans="2:4">
      <c r="B24" s="171" t="s">
        <v>202</v>
      </c>
    </row>
    <row r="26" spans="2:4">
      <c r="B26" s="171" t="s">
        <v>340</v>
      </c>
    </row>
    <row r="28" spans="2:4">
      <c r="B28" s="171" t="s">
        <v>198</v>
      </c>
    </row>
    <row r="30" spans="2:4">
      <c r="B30" s="171" t="s">
        <v>556</v>
      </c>
    </row>
    <row r="32" spans="2:4">
      <c r="B32" s="171" t="s">
        <v>665</v>
      </c>
    </row>
    <row r="34" spans="2:2">
      <c r="B34" s="171" t="s">
        <v>591</v>
      </c>
    </row>
    <row r="37" spans="2:2">
      <c r="B37" s="171"/>
    </row>
  </sheetData>
  <phoneticPr fontId="5"/>
  <hyperlinks>
    <hyperlink ref="B18" location="県保健医療計画!A1" display="県保健医療計画"/>
    <hyperlink ref="B20" location="'2次医療圏'!A1" display="２次医療圏"/>
    <hyperlink ref="B16" location="'2012医師年齢構成'!A1" display="医師年齢構成"/>
    <hyperlink ref="B28" location="県民医療費!A1" display="県民医療費"/>
    <hyperlink ref="B22" location="救急救命センター!A1" display="救急救命センター"/>
    <hyperlink ref="B14" location="医療基本データ!A1" display="数値で見る福岡県の医療力"/>
    <hyperlink ref="B24" location="'施設当たり人口＆面積'!A1" display="施設当たり人口と面積"/>
    <hyperlink ref="B12" location="世界の中の日本の医療!A1" display="世界の中の日本の医療"/>
    <hyperlink ref="B26" location="健康寿命!A1" display="平均寿命・健康寿命都道府県比較"/>
    <hyperlink ref="B34" location="市町村人口世帯!A1" display="市町村人口世帯（県内）"/>
    <hyperlink ref="B32" location="'将来推計人口　福岡県'!A1" display="将来推計人口（福岡県、２次医療圏）"/>
    <hyperlink ref="B30" location="'２次医療圏医療費'!A1" display="2次医療圏の１人当たり医療費（国保）"/>
  </hyperlinks>
  <pageMargins left="0.78700000000000003" right="0.78700000000000003" top="0.98399999999999999" bottom="0.98399999999999999" header="0.51200000000000001" footer="0.51200000000000001"/>
  <pageSetup paperSize="9" orientation="portrait" horizontalDpi="4294967293" verticalDpi="0" r:id="rId1"/>
  <headerFooter alignWithMargins="0"/>
  <drawing r:id="rId2"/>
</worksheet>
</file>

<file path=xl/worksheets/sheet10.xml><?xml version="1.0" encoding="utf-8"?>
<worksheet xmlns="http://schemas.openxmlformats.org/spreadsheetml/2006/main" xmlns:r="http://schemas.openxmlformats.org/officeDocument/2006/relationships">
  <dimension ref="A1:CA1271"/>
  <sheetViews>
    <sheetView zoomScaleNormal="100" zoomScaleSheetLayoutView="100" workbookViewId="0">
      <selection activeCell="B21" sqref="B21"/>
    </sheetView>
  </sheetViews>
  <sheetFormatPr defaultColWidth="9" defaultRowHeight="5.7" customHeight="1"/>
  <cols>
    <col min="1" max="1" width="7.6640625" style="120" customWidth="1"/>
    <col min="2" max="2" width="15.6640625" style="121" customWidth="1"/>
    <col min="3" max="3" width="12.6640625" style="121" customWidth="1"/>
    <col min="4" max="4" width="13.21875" style="121" customWidth="1"/>
    <col min="5" max="6" width="12.77734375" style="45" customWidth="1"/>
    <col min="7" max="9" width="9" style="45" customWidth="1"/>
    <col min="10" max="10" width="10.44140625" style="45" customWidth="1"/>
    <col min="11" max="11" width="9" style="45" customWidth="1"/>
    <col min="12" max="48" width="10.77734375" style="45" customWidth="1"/>
    <col min="49" max="49" width="9" style="45" customWidth="1"/>
    <col min="50" max="50" width="14.88671875" style="45" customWidth="1"/>
    <col min="51" max="53" width="9" style="45" customWidth="1"/>
    <col min="54" max="54" width="12.44140625" style="45" customWidth="1"/>
    <col min="55" max="55" width="9" style="45" customWidth="1"/>
    <col min="56" max="56" width="12" style="45" customWidth="1"/>
    <col min="57" max="16384" width="9" style="45"/>
  </cols>
  <sheetData>
    <row r="1" spans="1:79" ht="20.100000000000001" customHeight="1">
      <c r="A1" s="532" t="s">
        <v>929</v>
      </c>
      <c r="B1" s="533"/>
      <c r="C1" s="534"/>
      <c r="D1" s="43"/>
      <c r="E1" s="44"/>
      <c r="F1" s="44"/>
      <c r="AX1" s="520"/>
      <c r="AY1" s="520"/>
      <c r="AZ1" s="520"/>
      <c r="BA1" s="520"/>
      <c r="BB1" s="520"/>
      <c r="BC1" s="520"/>
      <c r="BD1" s="520"/>
      <c r="BE1" s="520"/>
      <c r="BF1" s="520"/>
      <c r="BG1" s="520"/>
      <c r="BH1" s="520"/>
      <c r="BI1" s="520"/>
      <c r="BJ1" s="520"/>
    </row>
    <row r="2" spans="1:79" ht="15" customHeight="1" thickBot="1">
      <c r="A2" s="46"/>
      <c r="B2" s="47"/>
      <c r="C2" s="48"/>
      <c r="D2" s="49"/>
      <c r="E2" s="50">
        <v>2012</v>
      </c>
      <c r="F2" s="50"/>
      <c r="G2" s="50">
        <v>2013</v>
      </c>
      <c r="H2" s="50">
        <v>2012</v>
      </c>
      <c r="I2" s="50">
        <v>2012</v>
      </c>
      <c r="M2"/>
      <c r="N2" s="171" t="s">
        <v>200</v>
      </c>
      <c r="W2" s="45">
        <v>2012</v>
      </c>
      <c r="AX2" s="51"/>
      <c r="AY2" s="52"/>
      <c r="AZ2" s="52"/>
      <c r="BA2" s="52"/>
      <c r="BB2" s="52"/>
      <c r="BC2" s="52"/>
      <c r="BD2" s="52"/>
      <c r="BE2" s="52"/>
      <c r="BF2" s="52"/>
      <c r="BG2" s="52"/>
      <c r="BH2" s="52"/>
      <c r="BI2" s="52"/>
      <c r="BJ2" s="53" t="s">
        <v>930</v>
      </c>
      <c r="BN2" s="45">
        <v>2012</v>
      </c>
    </row>
    <row r="3" spans="1:79" s="57" customFormat="1" ht="20.100000000000001" customHeight="1">
      <c r="A3" s="516" t="s">
        <v>931</v>
      </c>
      <c r="B3" s="517"/>
      <c r="C3" s="54" t="s">
        <v>932</v>
      </c>
      <c r="D3" s="55" t="s">
        <v>933</v>
      </c>
      <c r="E3" s="55" t="s">
        <v>934</v>
      </c>
      <c r="F3" s="56"/>
      <c r="G3" s="57" t="s">
        <v>935</v>
      </c>
      <c r="H3" s="57" t="s">
        <v>935</v>
      </c>
      <c r="I3" s="57" t="s">
        <v>936</v>
      </c>
      <c r="J3" s="57" t="s">
        <v>1063</v>
      </c>
      <c r="K3" s="57" t="s">
        <v>938</v>
      </c>
      <c r="L3" s="57" t="s">
        <v>937</v>
      </c>
      <c r="W3" s="57" t="s">
        <v>8</v>
      </c>
      <c r="X3" s="57" t="s">
        <v>55</v>
      </c>
      <c r="Y3" s="57" t="s">
        <v>9</v>
      </c>
      <c r="Z3" s="57" t="s">
        <v>57</v>
      </c>
      <c r="AX3" s="58"/>
      <c r="AY3" s="521" t="s">
        <v>939</v>
      </c>
      <c r="AZ3" s="522"/>
      <c r="BA3" s="522"/>
      <c r="BB3" s="522"/>
      <c r="BC3" s="522"/>
      <c r="BD3" s="523"/>
      <c r="BE3" s="524" t="s">
        <v>940</v>
      </c>
      <c r="BF3" s="522"/>
      <c r="BG3" s="522"/>
      <c r="BH3" s="522"/>
      <c r="BI3" s="522"/>
      <c r="BJ3" s="525"/>
      <c r="BM3" s="158"/>
      <c r="BN3" s="159" t="s">
        <v>1097</v>
      </c>
      <c r="BO3" s="159" t="s">
        <v>1098</v>
      </c>
      <c r="BP3" s="160"/>
      <c r="BQ3" s="158"/>
      <c r="BR3" s="158"/>
      <c r="BS3" s="158"/>
      <c r="BT3" s="158"/>
      <c r="BU3" s="158"/>
      <c r="BV3" s="158"/>
      <c r="BW3" s="158"/>
      <c r="BX3" s="158"/>
      <c r="BY3" s="158"/>
      <c r="BZ3" s="158"/>
      <c r="CA3" s="158"/>
    </row>
    <row r="4" spans="1:79" s="57" customFormat="1" ht="20.100000000000001" customHeight="1">
      <c r="A4" s="59"/>
      <c r="B4" s="60"/>
      <c r="C4" s="61" t="s">
        <v>924</v>
      </c>
      <c r="D4" s="61" t="s">
        <v>941</v>
      </c>
      <c r="E4" s="61" t="s">
        <v>924</v>
      </c>
      <c r="F4" s="61"/>
      <c r="G4" s="57" t="s">
        <v>942</v>
      </c>
      <c r="H4" s="57" t="s">
        <v>942</v>
      </c>
      <c r="I4" s="57" t="s">
        <v>943</v>
      </c>
      <c r="J4" s="57" t="s">
        <v>944</v>
      </c>
      <c r="K4" s="57" t="s">
        <v>942</v>
      </c>
      <c r="L4" s="57" t="s">
        <v>945</v>
      </c>
      <c r="X4" s="57" t="s">
        <v>56</v>
      </c>
      <c r="Y4" s="57" t="s">
        <v>54</v>
      </c>
      <c r="Z4" s="57" t="s">
        <v>54</v>
      </c>
      <c r="AX4" s="122"/>
      <c r="AY4" s="62" t="s">
        <v>946</v>
      </c>
      <c r="AZ4" s="63"/>
      <c r="BA4" s="64"/>
      <c r="BB4" s="62" t="s">
        <v>947</v>
      </c>
      <c r="BC4" s="64"/>
      <c r="BD4" s="526" t="s">
        <v>948</v>
      </c>
      <c r="BE4" s="65" t="s">
        <v>946</v>
      </c>
      <c r="BF4" s="63"/>
      <c r="BG4" s="64"/>
      <c r="BH4" s="62" t="s">
        <v>925</v>
      </c>
      <c r="BI4" s="64"/>
      <c r="BJ4" s="529" t="s">
        <v>948</v>
      </c>
      <c r="BM4" s="158"/>
      <c r="BN4" s="161" t="s">
        <v>1099</v>
      </c>
      <c r="BO4" s="161" t="s">
        <v>1100</v>
      </c>
      <c r="BP4" s="158"/>
      <c r="BQ4" s="158"/>
      <c r="BR4" s="158"/>
      <c r="BS4" s="158"/>
      <c r="BT4" s="158"/>
      <c r="BU4" s="158"/>
      <c r="BV4" s="158"/>
      <c r="BW4" s="158"/>
      <c r="BX4" s="158"/>
      <c r="BY4" s="158"/>
      <c r="BZ4" s="158"/>
      <c r="CA4" s="158"/>
    </row>
    <row r="5" spans="1:79" s="57" customFormat="1" ht="24.9" customHeight="1">
      <c r="A5" s="518" t="s">
        <v>949</v>
      </c>
      <c r="B5" s="519"/>
      <c r="C5" s="519"/>
      <c r="D5" s="66"/>
      <c r="AX5" s="122"/>
      <c r="AY5" s="67"/>
      <c r="AZ5" s="68" t="s">
        <v>950</v>
      </c>
      <c r="BA5" s="68" t="s">
        <v>926</v>
      </c>
      <c r="BB5" s="69"/>
      <c r="BC5" s="68" t="s">
        <v>927</v>
      </c>
      <c r="BD5" s="527"/>
      <c r="BE5" s="70"/>
      <c r="BF5" s="68" t="s">
        <v>950</v>
      </c>
      <c r="BG5" s="68" t="s">
        <v>926</v>
      </c>
      <c r="BH5" s="69"/>
      <c r="BI5" s="68" t="s">
        <v>927</v>
      </c>
      <c r="BJ5" s="530"/>
      <c r="BM5" s="160" t="s">
        <v>1101</v>
      </c>
      <c r="BN5" s="162">
        <v>226.5</v>
      </c>
      <c r="BO5" s="163">
        <v>12.9</v>
      </c>
      <c r="BP5"/>
      <c r="BQ5" s="160"/>
      <c r="BR5" s="160"/>
      <c r="BS5" s="160"/>
      <c r="BT5" s="160"/>
      <c r="BU5" s="160"/>
      <c r="BV5" s="160"/>
      <c r="BW5" s="160"/>
      <c r="BX5" s="160"/>
      <c r="BY5" s="160"/>
      <c r="BZ5" s="160"/>
      <c r="CA5" s="160"/>
    </row>
    <row r="6" spans="1:79" s="57" customFormat="1" ht="15" customHeight="1">
      <c r="A6" s="71"/>
      <c r="B6" s="72"/>
      <c r="C6" s="72"/>
      <c r="D6" s="72"/>
      <c r="AX6" s="73"/>
      <c r="AY6" s="74"/>
      <c r="AZ6" s="75" t="s">
        <v>928</v>
      </c>
      <c r="BA6" s="75" t="s">
        <v>928</v>
      </c>
      <c r="BB6" s="76"/>
      <c r="BC6" s="75" t="s">
        <v>928</v>
      </c>
      <c r="BD6" s="528"/>
      <c r="BE6" s="77"/>
      <c r="BF6" s="75" t="s">
        <v>928</v>
      </c>
      <c r="BG6" s="75" t="s">
        <v>928</v>
      </c>
      <c r="BH6" s="76"/>
      <c r="BI6" s="75" t="s">
        <v>928</v>
      </c>
      <c r="BJ6" s="531"/>
      <c r="BM6" s="160" t="s">
        <v>1102</v>
      </c>
      <c r="BN6" s="162">
        <v>224.6</v>
      </c>
      <c r="BO6" s="163">
        <v>9.5</v>
      </c>
      <c r="BP6"/>
      <c r="BQ6" s="160"/>
      <c r="BR6" s="160"/>
      <c r="BS6" s="160"/>
      <c r="BT6" s="160"/>
      <c r="BU6" s="160"/>
      <c r="BV6" s="160"/>
      <c r="BW6" s="160"/>
      <c r="BX6" s="160"/>
      <c r="BY6" s="160"/>
      <c r="BZ6" s="160"/>
      <c r="CA6" s="160"/>
    </row>
    <row r="7" spans="1:79" s="57" customFormat="1" ht="19.5" customHeight="1">
      <c r="A7" s="165"/>
      <c r="B7" s="165" t="s">
        <v>1151</v>
      </c>
      <c r="C7" s="78">
        <f>SUM(C8:C32,C33:C56)</f>
        <v>377959.91000000003</v>
      </c>
      <c r="D7" s="79">
        <v>32.799999999999997</v>
      </c>
      <c r="E7" s="80">
        <f t="shared" ref="E7:E54" si="0">+C7*D7/100</f>
        <v>123970.85048000001</v>
      </c>
      <c r="F7" s="80"/>
      <c r="G7" s="81">
        <v>127298</v>
      </c>
      <c r="H7" s="81">
        <v>127515</v>
      </c>
      <c r="I7" s="82">
        <f t="shared" ref="I7:I54" si="1">AY7</f>
        <v>8565</v>
      </c>
      <c r="J7" s="83">
        <f t="shared" ref="J7:J54" si="2">+E7/I7</f>
        <v>14.474121480443667</v>
      </c>
      <c r="K7" s="84">
        <f t="shared" ref="K7:K54" si="3">+H7/I7</f>
        <v>14.887915936952714</v>
      </c>
      <c r="L7" s="83">
        <f>+(J7/3.1416)^(0.5)*2</f>
        <v>4.2928988747963768</v>
      </c>
      <c r="M7" s="83"/>
      <c r="N7" s="83"/>
      <c r="O7" s="83"/>
      <c r="P7" s="83"/>
      <c r="Q7" s="83"/>
      <c r="R7" s="83"/>
      <c r="S7" s="83"/>
      <c r="T7" s="83"/>
      <c r="U7" s="83"/>
      <c r="V7" s="57" t="s">
        <v>1151</v>
      </c>
      <c r="W7" s="57">
        <v>268</v>
      </c>
      <c r="X7" s="80">
        <f t="shared" ref="X7:X54" si="4">+H7/W7</f>
        <v>475.80223880597015</v>
      </c>
      <c r="Y7" s="80">
        <f t="shared" ref="Y7:Y54" si="5">+C7/W7</f>
        <v>1410.2981716417912</v>
      </c>
      <c r="Z7" s="83">
        <f>+LOG(+Y7)</f>
        <v>3.1493109428742372</v>
      </c>
      <c r="AA7" s="83"/>
      <c r="AB7" s="83"/>
      <c r="AC7" s="83"/>
      <c r="AD7" s="83"/>
      <c r="AE7" s="83"/>
      <c r="AF7" s="83"/>
      <c r="AG7" s="83"/>
      <c r="AH7" s="83"/>
      <c r="AI7" s="83"/>
      <c r="AJ7" s="83"/>
      <c r="AK7" s="83"/>
      <c r="AL7" s="83"/>
      <c r="AM7" s="83"/>
      <c r="AN7" s="83"/>
      <c r="AO7" s="83"/>
      <c r="AP7" s="83"/>
      <c r="AQ7" s="83"/>
      <c r="AR7" s="83"/>
      <c r="AS7" s="83"/>
      <c r="AT7" s="83"/>
      <c r="AU7" s="83"/>
      <c r="AV7" s="83"/>
      <c r="AX7" s="123" t="s">
        <v>951</v>
      </c>
      <c r="AY7" s="85">
        <v>8565</v>
      </c>
      <c r="AZ7" s="85">
        <v>1071</v>
      </c>
      <c r="BA7" s="85">
        <v>7493</v>
      </c>
      <c r="BB7" s="85">
        <v>100152</v>
      </c>
      <c r="BC7" s="85">
        <v>9596</v>
      </c>
      <c r="BD7" s="85">
        <v>68474</v>
      </c>
      <c r="BE7" s="86">
        <v>6.7</v>
      </c>
      <c r="BF7" s="87">
        <v>0.8</v>
      </c>
      <c r="BG7" s="87">
        <v>5.9</v>
      </c>
      <c r="BH7" s="87">
        <v>78.5</v>
      </c>
      <c r="BI7" s="87">
        <v>7.5</v>
      </c>
      <c r="BJ7" s="87">
        <v>53.7</v>
      </c>
      <c r="BM7" s="160" t="s">
        <v>1103</v>
      </c>
      <c r="BN7" s="162">
        <v>184.5</v>
      </c>
      <c r="BO7" s="163">
        <v>9.8000000000000007</v>
      </c>
      <c r="BP7"/>
      <c r="BQ7" s="160"/>
      <c r="BR7" s="160"/>
      <c r="BS7" s="160"/>
      <c r="BT7" s="160"/>
      <c r="BU7" s="160"/>
      <c r="BV7" s="160"/>
      <c r="BW7" s="160"/>
      <c r="BX7" s="160"/>
      <c r="BY7" s="160"/>
      <c r="BZ7" s="160"/>
      <c r="CA7" s="160"/>
    </row>
    <row r="8" spans="1:79" s="57" customFormat="1" ht="20.100000000000001" customHeight="1">
      <c r="A8" s="88">
        <v>1</v>
      </c>
      <c r="B8" s="89" t="s">
        <v>952</v>
      </c>
      <c r="C8" s="78">
        <v>83457.06</v>
      </c>
      <c r="D8" s="90">
        <v>28.3</v>
      </c>
      <c r="E8" s="80">
        <f t="shared" si="0"/>
        <v>23618.347979999999</v>
      </c>
      <c r="F8" s="80"/>
      <c r="G8" s="81">
        <v>5431</v>
      </c>
      <c r="H8" s="81">
        <v>5460</v>
      </c>
      <c r="I8" s="82">
        <f t="shared" si="1"/>
        <v>574</v>
      </c>
      <c r="J8" s="83">
        <f t="shared" si="2"/>
        <v>41.146947700348427</v>
      </c>
      <c r="K8" s="84">
        <f t="shared" si="3"/>
        <v>9.5121951219512191</v>
      </c>
      <c r="L8" s="83">
        <f t="shared" ref="L8:L54" si="6">+(J8/3.1416)^(0.5)*2</f>
        <v>7.2380797486001089</v>
      </c>
      <c r="M8" s="83"/>
      <c r="N8" s="83"/>
      <c r="O8" s="83"/>
      <c r="P8" s="83"/>
      <c r="Q8" s="83"/>
      <c r="R8" s="83"/>
      <c r="S8" s="83"/>
      <c r="T8" s="83"/>
      <c r="U8" s="83"/>
      <c r="V8" s="184" t="s">
        <v>10</v>
      </c>
      <c r="W8" s="57">
        <v>11</v>
      </c>
      <c r="X8" s="80">
        <f t="shared" si="4"/>
        <v>496.36363636363637</v>
      </c>
      <c r="Y8" s="80">
        <f t="shared" si="5"/>
        <v>7587.0054545454541</v>
      </c>
      <c r="Z8" s="83">
        <f t="shared" ref="Z8:Z54" si="7">+LOG(+Y8)</f>
        <v>3.8800703962926346</v>
      </c>
      <c r="AA8" s="83"/>
      <c r="AB8" s="83"/>
      <c r="AC8" s="83"/>
      <c r="AD8" s="83"/>
      <c r="AE8" s="83"/>
      <c r="AF8" s="83"/>
      <c r="AG8" s="83"/>
      <c r="AH8" s="83"/>
      <c r="AI8" s="83"/>
      <c r="AJ8" s="83"/>
      <c r="AK8" s="83"/>
      <c r="AL8" s="83"/>
      <c r="AM8" s="83"/>
      <c r="AN8" s="83"/>
      <c r="AO8" s="83"/>
      <c r="AP8" s="83"/>
      <c r="AQ8" s="83"/>
      <c r="AR8" s="83"/>
      <c r="AS8" s="83"/>
      <c r="AT8" s="83"/>
      <c r="AU8" s="83"/>
      <c r="AV8" s="83"/>
      <c r="AX8" s="123" t="s">
        <v>953</v>
      </c>
      <c r="AY8" s="91">
        <v>574</v>
      </c>
      <c r="AZ8" s="91">
        <v>70</v>
      </c>
      <c r="BA8" s="91">
        <v>504</v>
      </c>
      <c r="BB8" s="91">
        <v>3386</v>
      </c>
      <c r="BC8" s="91">
        <v>489</v>
      </c>
      <c r="BD8" s="92">
        <v>3014</v>
      </c>
      <c r="BE8" s="93">
        <v>10.5</v>
      </c>
      <c r="BF8" s="94">
        <v>1.3</v>
      </c>
      <c r="BG8" s="94">
        <v>9.1999999999999993</v>
      </c>
      <c r="BH8" s="94">
        <v>62</v>
      </c>
      <c r="BI8" s="94">
        <v>9</v>
      </c>
      <c r="BJ8" s="94">
        <v>55.2</v>
      </c>
      <c r="BM8" s="160" t="s">
        <v>1104</v>
      </c>
      <c r="BN8" s="162">
        <v>189.6</v>
      </c>
      <c r="BO8" s="163">
        <v>11</v>
      </c>
      <c r="BP8"/>
      <c r="BQ8" s="160"/>
      <c r="BR8" s="160"/>
      <c r="BS8" s="160"/>
      <c r="BT8" s="160"/>
      <c r="BU8" s="160"/>
      <c r="BV8" s="160"/>
      <c r="BW8" s="160"/>
      <c r="BX8" s="160"/>
      <c r="BY8" s="160"/>
      <c r="BZ8" s="160"/>
      <c r="CA8" s="160"/>
    </row>
    <row r="9" spans="1:79" s="57" customFormat="1" ht="20.100000000000001" customHeight="1">
      <c r="A9" s="88">
        <v>2</v>
      </c>
      <c r="B9" s="95" t="s">
        <v>954</v>
      </c>
      <c r="C9" s="78">
        <v>9644.7000000000007</v>
      </c>
      <c r="D9" s="96">
        <v>33.5</v>
      </c>
      <c r="E9" s="80">
        <f t="shared" si="0"/>
        <v>3230.9745000000003</v>
      </c>
      <c r="F9" s="80"/>
      <c r="G9" s="81">
        <v>1335</v>
      </c>
      <c r="H9" s="81">
        <v>1350</v>
      </c>
      <c r="I9" s="82">
        <f t="shared" si="1"/>
        <v>102</v>
      </c>
      <c r="J9" s="83">
        <f t="shared" si="2"/>
        <v>31.676220588235296</v>
      </c>
      <c r="K9" s="84">
        <f t="shared" si="3"/>
        <v>13.235294117647058</v>
      </c>
      <c r="L9" s="83">
        <f t="shared" si="6"/>
        <v>6.3506946366928716</v>
      </c>
      <c r="M9" s="83"/>
      <c r="N9" s="83"/>
      <c r="O9" s="83"/>
      <c r="P9" s="83"/>
      <c r="Q9" s="83"/>
      <c r="R9" s="83"/>
      <c r="S9" s="83"/>
      <c r="T9" s="83"/>
      <c r="U9" s="83"/>
      <c r="V9" s="57" t="s">
        <v>11</v>
      </c>
      <c r="W9" s="57">
        <v>3</v>
      </c>
      <c r="X9" s="80">
        <f t="shared" si="4"/>
        <v>450</v>
      </c>
      <c r="Y9" s="80">
        <f t="shared" si="5"/>
        <v>3214.9</v>
      </c>
      <c r="Z9" s="83">
        <f t="shared" si="7"/>
        <v>3.507167468668134</v>
      </c>
      <c r="AA9" s="83"/>
      <c r="AB9" s="83"/>
      <c r="AC9" s="83"/>
      <c r="AD9" s="83"/>
      <c r="AE9" s="83"/>
      <c r="AF9" s="83"/>
      <c r="AG9" s="83"/>
      <c r="AH9" s="83"/>
      <c r="AI9" s="83"/>
      <c r="AJ9" s="83"/>
      <c r="AK9" s="83"/>
      <c r="AL9" s="83"/>
      <c r="AM9" s="83"/>
      <c r="AN9" s="83"/>
      <c r="AO9" s="83"/>
      <c r="AP9" s="83"/>
      <c r="AQ9" s="83"/>
      <c r="AR9" s="83"/>
      <c r="AS9" s="83"/>
      <c r="AT9" s="83"/>
      <c r="AU9" s="83"/>
      <c r="AV9" s="83"/>
      <c r="AX9" s="124" t="s">
        <v>955</v>
      </c>
      <c r="AY9" s="91">
        <v>102</v>
      </c>
      <c r="AZ9" s="91">
        <v>16</v>
      </c>
      <c r="BA9" s="91">
        <v>86</v>
      </c>
      <c r="BB9" s="91">
        <v>893</v>
      </c>
      <c r="BC9" s="91">
        <v>226</v>
      </c>
      <c r="BD9" s="92">
        <v>563</v>
      </c>
      <c r="BE9" s="93">
        <v>7.6</v>
      </c>
      <c r="BF9" s="94">
        <v>1.2</v>
      </c>
      <c r="BG9" s="94">
        <v>6.4</v>
      </c>
      <c r="BH9" s="94">
        <v>66.099999999999994</v>
      </c>
      <c r="BI9" s="94">
        <v>16.7</v>
      </c>
      <c r="BJ9" s="94">
        <v>41.7</v>
      </c>
      <c r="BM9" s="160" t="s">
        <v>1105</v>
      </c>
      <c r="BN9" s="162">
        <v>218.3</v>
      </c>
      <c r="BO9" s="163">
        <v>12.7</v>
      </c>
      <c r="BP9"/>
      <c r="BQ9" s="160"/>
      <c r="BR9" s="160"/>
      <c r="BS9" s="160"/>
      <c r="BT9" s="160"/>
      <c r="BU9" s="160"/>
      <c r="BV9" s="160"/>
      <c r="BW9" s="160"/>
      <c r="BX9" s="160"/>
      <c r="BY9" s="160"/>
      <c r="BZ9" s="160"/>
      <c r="CA9" s="160"/>
    </row>
    <row r="10" spans="1:79" s="57" customFormat="1" ht="20.100000000000001" customHeight="1">
      <c r="A10" s="88">
        <v>3</v>
      </c>
      <c r="B10" s="89" t="s">
        <v>956</v>
      </c>
      <c r="C10" s="78">
        <v>15278.89</v>
      </c>
      <c r="D10" s="96">
        <v>24.2</v>
      </c>
      <c r="E10" s="80">
        <f t="shared" si="0"/>
        <v>3697.4913799999999</v>
      </c>
      <c r="F10" s="80"/>
      <c r="G10" s="81">
        <v>1295</v>
      </c>
      <c r="H10" s="81">
        <v>1303</v>
      </c>
      <c r="I10" s="82">
        <f t="shared" si="1"/>
        <v>92</v>
      </c>
      <c r="J10" s="83">
        <f t="shared" si="2"/>
        <v>40.190123695652176</v>
      </c>
      <c r="K10" s="84">
        <f t="shared" si="3"/>
        <v>14.163043478260869</v>
      </c>
      <c r="L10" s="83">
        <f t="shared" si="6"/>
        <v>7.153428208613926</v>
      </c>
      <c r="M10" s="83"/>
      <c r="N10" s="83"/>
      <c r="O10" s="83"/>
      <c r="P10" s="83"/>
      <c r="Q10" s="83"/>
      <c r="R10" s="83"/>
      <c r="S10" s="83"/>
      <c r="T10" s="83"/>
      <c r="U10" s="83"/>
      <c r="V10" s="184" t="s">
        <v>12</v>
      </c>
      <c r="W10" s="57">
        <v>3</v>
      </c>
      <c r="X10" s="80">
        <f t="shared" si="4"/>
        <v>434.33333333333331</v>
      </c>
      <c r="Y10" s="80">
        <f t="shared" si="5"/>
        <v>5092.9633333333331</v>
      </c>
      <c r="Z10" s="83">
        <f t="shared" si="7"/>
        <v>3.7069705494947871</v>
      </c>
      <c r="AA10" s="83"/>
      <c r="AB10" s="83"/>
      <c r="AC10" s="83"/>
      <c r="AD10" s="83"/>
      <c r="AE10" s="83"/>
      <c r="AF10" s="83"/>
      <c r="AG10" s="83"/>
      <c r="AH10" s="83"/>
      <c r="AI10" s="83"/>
      <c r="AJ10" s="83"/>
      <c r="AK10" s="83"/>
      <c r="AL10" s="83"/>
      <c r="AM10" s="83"/>
      <c r="AN10" s="83"/>
      <c r="AO10" s="83"/>
      <c r="AP10" s="83"/>
      <c r="AQ10" s="83"/>
      <c r="AR10" s="83"/>
      <c r="AS10" s="83"/>
      <c r="AT10" s="83"/>
      <c r="AU10" s="83"/>
      <c r="AV10" s="83"/>
      <c r="AX10" s="124" t="s">
        <v>957</v>
      </c>
      <c r="AY10" s="91">
        <v>92</v>
      </c>
      <c r="AZ10" s="91">
        <v>15</v>
      </c>
      <c r="BA10" s="91">
        <v>77</v>
      </c>
      <c r="BB10" s="91">
        <v>918</v>
      </c>
      <c r="BC10" s="91">
        <v>143</v>
      </c>
      <c r="BD10" s="92">
        <v>590</v>
      </c>
      <c r="BE10" s="93">
        <v>7.1</v>
      </c>
      <c r="BF10" s="94">
        <v>1.2</v>
      </c>
      <c r="BG10" s="94">
        <v>5.9</v>
      </c>
      <c r="BH10" s="94">
        <v>70.5</v>
      </c>
      <c r="BI10" s="94">
        <v>11</v>
      </c>
      <c r="BJ10" s="94">
        <v>45.3</v>
      </c>
      <c r="BM10" s="160" t="s">
        <v>1106</v>
      </c>
      <c r="BN10" s="162">
        <v>207.5</v>
      </c>
      <c r="BO10" s="163">
        <v>10.6</v>
      </c>
      <c r="BP10"/>
      <c r="BQ10" s="160"/>
      <c r="BR10" s="160"/>
      <c r="BS10" s="160"/>
      <c r="BT10" s="160"/>
      <c r="BU10" s="160"/>
      <c r="BV10" s="160"/>
      <c r="BW10" s="160"/>
      <c r="BX10" s="160"/>
      <c r="BY10" s="160"/>
      <c r="BZ10" s="160"/>
      <c r="CA10" s="160"/>
    </row>
    <row r="11" spans="1:79" s="57" customFormat="1" ht="20.100000000000001" customHeight="1">
      <c r="A11" s="88">
        <v>4</v>
      </c>
      <c r="B11" s="95" t="s">
        <v>958</v>
      </c>
      <c r="C11" s="78">
        <v>6862.12</v>
      </c>
      <c r="D11" s="96">
        <v>43.2</v>
      </c>
      <c r="E11" s="80">
        <f t="shared" si="0"/>
        <v>2964.4358400000001</v>
      </c>
      <c r="F11" s="80"/>
      <c r="G11" s="81">
        <v>2328</v>
      </c>
      <c r="H11" s="81">
        <v>2325</v>
      </c>
      <c r="I11" s="82">
        <f t="shared" si="1"/>
        <v>142</v>
      </c>
      <c r="J11" s="83">
        <f t="shared" si="2"/>
        <v>20.876308732394367</v>
      </c>
      <c r="K11" s="84">
        <f t="shared" si="3"/>
        <v>16.37323943661972</v>
      </c>
      <c r="L11" s="83">
        <f t="shared" si="6"/>
        <v>5.1556260211016678</v>
      </c>
      <c r="M11" s="83"/>
      <c r="N11" s="83"/>
      <c r="O11" s="83"/>
      <c r="P11" s="83"/>
      <c r="Q11" s="83"/>
      <c r="R11" s="83"/>
      <c r="S11" s="83"/>
      <c r="T11" s="83"/>
      <c r="U11" s="83"/>
      <c r="V11" s="57" t="s">
        <v>13</v>
      </c>
      <c r="W11" s="57">
        <v>5</v>
      </c>
      <c r="X11" s="80">
        <f t="shared" si="4"/>
        <v>465</v>
      </c>
      <c r="Y11" s="80">
        <f t="shared" si="5"/>
        <v>1372.424</v>
      </c>
      <c r="Z11" s="83">
        <f t="shared" si="7"/>
        <v>3.1374883040915313</v>
      </c>
      <c r="AA11" s="83"/>
      <c r="AB11" s="83"/>
      <c r="AC11" s="83"/>
      <c r="AD11" s="83"/>
      <c r="AE11" s="83"/>
      <c r="AF11" s="83"/>
      <c r="AG11" s="83"/>
      <c r="AH11" s="83"/>
      <c r="AI11" s="83"/>
      <c r="AJ11" s="83"/>
      <c r="AK11" s="83"/>
      <c r="AL11" s="83"/>
      <c r="AM11" s="83"/>
      <c r="AN11" s="83"/>
      <c r="AO11" s="83"/>
      <c r="AP11" s="83"/>
      <c r="AQ11" s="83"/>
      <c r="AR11" s="83"/>
      <c r="AS11" s="83"/>
      <c r="AT11" s="83"/>
      <c r="AU11" s="83"/>
      <c r="AV11" s="83"/>
      <c r="AX11" s="124" t="s">
        <v>959</v>
      </c>
      <c r="AY11" s="91">
        <v>142</v>
      </c>
      <c r="AZ11" s="91">
        <v>27</v>
      </c>
      <c r="BA11" s="91">
        <v>115</v>
      </c>
      <c r="BB11" s="91">
        <v>1616</v>
      </c>
      <c r="BC11" s="91">
        <v>161</v>
      </c>
      <c r="BD11" s="92">
        <v>1044</v>
      </c>
      <c r="BE11" s="93">
        <v>6.1</v>
      </c>
      <c r="BF11" s="94">
        <v>1.2</v>
      </c>
      <c r="BG11" s="94">
        <v>4.9000000000000004</v>
      </c>
      <c r="BH11" s="94">
        <v>69.5</v>
      </c>
      <c r="BI11" s="94">
        <v>6.9</v>
      </c>
      <c r="BJ11" s="94">
        <v>44.9</v>
      </c>
      <c r="BM11" s="160" t="s">
        <v>1107</v>
      </c>
      <c r="BN11" s="162">
        <v>210</v>
      </c>
      <c r="BO11" s="163">
        <v>11.2</v>
      </c>
      <c r="BP11"/>
      <c r="BQ11" s="160"/>
      <c r="BR11" s="160"/>
      <c r="BS11" s="160"/>
      <c r="BT11" s="160"/>
      <c r="BU11" s="160"/>
      <c r="BV11" s="160"/>
      <c r="BW11" s="160"/>
      <c r="BX11" s="160"/>
      <c r="BY11" s="160"/>
      <c r="BZ11" s="160"/>
      <c r="CA11" s="160"/>
    </row>
    <row r="12" spans="1:79" s="57" customFormat="1" ht="20.100000000000001" customHeight="1">
      <c r="A12" s="88">
        <v>5</v>
      </c>
      <c r="B12" s="89" t="s">
        <v>960</v>
      </c>
      <c r="C12" s="78">
        <v>11636.3</v>
      </c>
      <c r="D12" s="96">
        <v>27.4</v>
      </c>
      <c r="E12" s="80">
        <f t="shared" si="0"/>
        <v>3188.3461999999995</v>
      </c>
      <c r="F12" s="80"/>
      <c r="G12" s="81">
        <v>1050</v>
      </c>
      <c r="H12" s="81">
        <v>1063</v>
      </c>
      <c r="I12" s="82">
        <f t="shared" si="1"/>
        <v>74</v>
      </c>
      <c r="J12" s="83">
        <f t="shared" si="2"/>
        <v>43.085759459459453</v>
      </c>
      <c r="K12" s="84">
        <f t="shared" si="3"/>
        <v>14.364864864864865</v>
      </c>
      <c r="L12" s="83">
        <f t="shared" si="6"/>
        <v>7.4066432664204589</v>
      </c>
      <c r="M12" s="83"/>
      <c r="N12" s="83"/>
      <c r="O12" s="83"/>
      <c r="P12" s="83"/>
      <c r="Q12" s="83"/>
      <c r="R12" s="83"/>
      <c r="S12" s="83"/>
      <c r="T12" s="83"/>
      <c r="U12" s="83"/>
      <c r="V12" s="184" t="s">
        <v>14</v>
      </c>
      <c r="W12" s="57">
        <v>1</v>
      </c>
      <c r="X12" s="80">
        <f t="shared" si="4"/>
        <v>1063</v>
      </c>
      <c r="Y12" s="80">
        <f t="shared" si="5"/>
        <v>11636.3</v>
      </c>
      <c r="Z12" s="83">
        <f t="shared" si="7"/>
        <v>4.0658149094352014</v>
      </c>
      <c r="AA12" s="83"/>
      <c r="AB12" s="83"/>
      <c r="AC12" s="83"/>
      <c r="AD12" s="83"/>
      <c r="AE12" s="83"/>
      <c r="AF12" s="83"/>
      <c r="AG12" s="83"/>
      <c r="AH12" s="83"/>
      <c r="AI12" s="83"/>
      <c r="AJ12" s="83"/>
      <c r="AK12" s="83"/>
      <c r="AL12" s="83"/>
      <c r="AM12" s="83"/>
      <c r="AN12" s="83"/>
      <c r="AO12" s="83"/>
      <c r="AP12" s="83"/>
      <c r="AQ12" s="83"/>
      <c r="AR12" s="83"/>
      <c r="AS12" s="83"/>
      <c r="AT12" s="83"/>
      <c r="AU12" s="83"/>
      <c r="AV12" s="83"/>
      <c r="AX12" s="125" t="s">
        <v>961</v>
      </c>
      <c r="AY12" s="97">
        <v>74</v>
      </c>
      <c r="AZ12" s="97">
        <v>16</v>
      </c>
      <c r="BA12" s="97">
        <v>58</v>
      </c>
      <c r="BB12" s="97">
        <v>821</v>
      </c>
      <c r="BC12" s="97">
        <v>79</v>
      </c>
      <c r="BD12" s="98">
        <v>449</v>
      </c>
      <c r="BE12" s="99">
        <v>7</v>
      </c>
      <c r="BF12" s="100">
        <v>1.5</v>
      </c>
      <c r="BG12" s="100">
        <v>5.5</v>
      </c>
      <c r="BH12" s="100">
        <v>77.2</v>
      </c>
      <c r="BI12" s="100">
        <v>7.4</v>
      </c>
      <c r="BJ12" s="100">
        <v>42.2</v>
      </c>
      <c r="BM12" s="160" t="s">
        <v>1108</v>
      </c>
      <c r="BN12" s="162">
        <v>178.7</v>
      </c>
      <c r="BO12" s="163">
        <v>9.1</v>
      </c>
      <c r="BP12"/>
      <c r="BQ12" s="160"/>
      <c r="BR12" s="160"/>
      <c r="BS12" s="160"/>
      <c r="BT12" s="160"/>
      <c r="BU12" s="160"/>
      <c r="BV12" s="160"/>
      <c r="BW12" s="160"/>
      <c r="BX12" s="160"/>
      <c r="BY12" s="160"/>
      <c r="BZ12" s="160"/>
      <c r="CA12" s="160"/>
    </row>
    <row r="13" spans="1:79" s="57" customFormat="1" ht="20.100000000000001" customHeight="1">
      <c r="A13" s="88">
        <v>6</v>
      </c>
      <c r="B13" s="95" t="s">
        <v>962</v>
      </c>
      <c r="C13" s="101">
        <v>6652.11</v>
      </c>
      <c r="D13" s="96">
        <v>30.6</v>
      </c>
      <c r="E13" s="80">
        <f t="shared" si="0"/>
        <v>2035.54566</v>
      </c>
      <c r="F13" s="80"/>
      <c r="G13" s="81">
        <v>1141</v>
      </c>
      <c r="H13" s="81">
        <v>1152</v>
      </c>
      <c r="I13" s="82">
        <f t="shared" si="1"/>
        <v>68</v>
      </c>
      <c r="J13" s="83">
        <f t="shared" si="2"/>
        <v>29.934494999999998</v>
      </c>
      <c r="K13" s="84">
        <f t="shared" si="3"/>
        <v>16.941176470588236</v>
      </c>
      <c r="L13" s="83">
        <f t="shared" si="6"/>
        <v>6.1736288890151059</v>
      </c>
      <c r="M13" s="83"/>
      <c r="N13" s="83"/>
      <c r="O13" s="83"/>
      <c r="P13" s="83"/>
      <c r="Q13" s="83"/>
      <c r="R13" s="83"/>
      <c r="S13" s="83"/>
      <c r="T13" s="83"/>
      <c r="U13" s="83"/>
      <c r="V13" s="57" t="s">
        <v>15</v>
      </c>
      <c r="W13" s="57">
        <v>3</v>
      </c>
      <c r="X13" s="80">
        <f t="shared" si="4"/>
        <v>384</v>
      </c>
      <c r="Y13" s="80">
        <f t="shared" si="5"/>
        <v>2217.37</v>
      </c>
      <c r="Z13" s="83">
        <f t="shared" si="7"/>
        <v>3.3458381674270408</v>
      </c>
      <c r="AA13" s="83"/>
      <c r="AB13" s="83"/>
      <c r="AC13" s="83"/>
      <c r="AD13" s="83"/>
      <c r="AE13" s="83"/>
      <c r="AF13" s="83"/>
      <c r="AG13" s="83"/>
      <c r="AH13" s="83"/>
      <c r="AI13" s="83"/>
      <c r="AJ13" s="83"/>
      <c r="AK13" s="83"/>
      <c r="AL13" s="83"/>
      <c r="AM13" s="83"/>
      <c r="AN13" s="83"/>
      <c r="AO13" s="83"/>
      <c r="AP13" s="83"/>
      <c r="AQ13" s="83"/>
      <c r="AR13" s="83"/>
      <c r="AS13" s="83"/>
      <c r="AT13" s="83"/>
      <c r="AU13" s="83"/>
      <c r="AV13" s="83"/>
      <c r="AX13" s="124" t="s">
        <v>963</v>
      </c>
      <c r="AY13" s="91">
        <v>68</v>
      </c>
      <c r="AZ13" s="91">
        <v>13</v>
      </c>
      <c r="BA13" s="91">
        <v>55</v>
      </c>
      <c r="BB13" s="91">
        <v>933</v>
      </c>
      <c r="BC13" s="91">
        <v>75</v>
      </c>
      <c r="BD13" s="92">
        <v>482</v>
      </c>
      <c r="BE13" s="93">
        <v>5.9</v>
      </c>
      <c r="BF13" s="94">
        <v>1.1000000000000001</v>
      </c>
      <c r="BG13" s="94">
        <v>4.8</v>
      </c>
      <c r="BH13" s="94">
        <v>81</v>
      </c>
      <c r="BI13" s="94">
        <v>6.5</v>
      </c>
      <c r="BJ13" s="94">
        <v>41.8</v>
      </c>
      <c r="BM13" s="160" t="s">
        <v>1109</v>
      </c>
      <c r="BN13" s="162">
        <v>167</v>
      </c>
      <c r="BO13" s="163">
        <v>11.4</v>
      </c>
      <c r="BP13"/>
      <c r="BQ13" s="160"/>
      <c r="BR13" s="160"/>
      <c r="BS13" s="160"/>
      <c r="BT13" s="160"/>
      <c r="BU13" s="160"/>
      <c r="BV13" s="160"/>
      <c r="BW13" s="160"/>
      <c r="BX13" s="160"/>
      <c r="BY13" s="160"/>
      <c r="BZ13" s="160"/>
      <c r="CA13" s="160"/>
    </row>
    <row r="14" spans="1:79" s="57" customFormat="1" ht="20.100000000000001" customHeight="1">
      <c r="A14" s="88">
        <v>7</v>
      </c>
      <c r="B14" s="89" t="s">
        <v>964</v>
      </c>
      <c r="C14" s="101">
        <v>13782.76</v>
      </c>
      <c r="D14" s="96">
        <v>30.7</v>
      </c>
      <c r="E14" s="80">
        <f t="shared" si="0"/>
        <v>4231.3073199999999</v>
      </c>
      <c r="F14" s="80"/>
      <c r="G14" s="81">
        <v>1946</v>
      </c>
      <c r="H14" s="81">
        <v>1962</v>
      </c>
      <c r="I14" s="82">
        <f t="shared" si="1"/>
        <v>130</v>
      </c>
      <c r="J14" s="83">
        <f t="shared" si="2"/>
        <v>32.548517846153842</v>
      </c>
      <c r="K14" s="84">
        <f t="shared" si="3"/>
        <v>15.092307692307692</v>
      </c>
      <c r="L14" s="83">
        <f t="shared" si="6"/>
        <v>6.4375432530511443</v>
      </c>
      <c r="M14" s="83"/>
      <c r="N14" s="83"/>
      <c r="O14" s="83"/>
      <c r="P14" s="83"/>
      <c r="Q14" s="83"/>
      <c r="R14" s="83"/>
      <c r="S14" s="83"/>
      <c r="T14" s="83"/>
      <c r="U14" s="83"/>
      <c r="V14" s="184" t="s">
        <v>16</v>
      </c>
      <c r="W14" s="57">
        <v>4</v>
      </c>
      <c r="X14" s="80">
        <f t="shared" si="4"/>
        <v>490.5</v>
      </c>
      <c r="Y14" s="80">
        <f t="shared" si="5"/>
        <v>3445.69</v>
      </c>
      <c r="Z14" s="83">
        <f t="shared" si="7"/>
        <v>3.5372762024952289</v>
      </c>
      <c r="AA14" s="83"/>
      <c r="AB14" s="83"/>
      <c r="AC14" s="83"/>
      <c r="AD14" s="83"/>
      <c r="AE14" s="83"/>
      <c r="AF14" s="83"/>
      <c r="AG14" s="83"/>
      <c r="AH14" s="83"/>
      <c r="AI14" s="83"/>
      <c r="AJ14" s="83"/>
      <c r="AK14" s="83"/>
      <c r="AL14" s="83"/>
      <c r="AM14" s="83"/>
      <c r="AN14" s="83"/>
      <c r="AO14" s="83"/>
      <c r="AP14" s="83"/>
      <c r="AQ14" s="83"/>
      <c r="AR14" s="83"/>
      <c r="AS14" s="83"/>
      <c r="AT14" s="83"/>
      <c r="AU14" s="83"/>
      <c r="AV14" s="83"/>
      <c r="AX14" s="124" t="s">
        <v>965</v>
      </c>
      <c r="AY14" s="91">
        <v>130</v>
      </c>
      <c r="AZ14" s="91">
        <v>23</v>
      </c>
      <c r="BA14" s="91">
        <v>107</v>
      </c>
      <c r="BB14" s="91">
        <v>1397</v>
      </c>
      <c r="BC14" s="91">
        <v>163</v>
      </c>
      <c r="BD14" s="92">
        <v>876</v>
      </c>
      <c r="BE14" s="93">
        <v>6.6</v>
      </c>
      <c r="BF14" s="94">
        <v>1.2</v>
      </c>
      <c r="BG14" s="94">
        <v>5.5</v>
      </c>
      <c r="BH14" s="94">
        <v>71.2</v>
      </c>
      <c r="BI14" s="94">
        <v>8.3000000000000007</v>
      </c>
      <c r="BJ14" s="94">
        <v>44.6</v>
      </c>
      <c r="BM14" s="160" t="s">
        <v>1110</v>
      </c>
      <c r="BN14" s="162">
        <v>205</v>
      </c>
      <c r="BO14" s="163">
        <v>14.3</v>
      </c>
      <c r="BP14"/>
      <c r="BQ14" s="160"/>
      <c r="BR14" s="160"/>
      <c r="BS14" s="160"/>
      <c r="BT14" s="160"/>
      <c r="BU14" s="160"/>
      <c r="BV14" s="160"/>
      <c r="BW14" s="160"/>
      <c r="BX14" s="160"/>
      <c r="BY14" s="160"/>
      <c r="BZ14" s="160"/>
      <c r="CA14" s="160"/>
    </row>
    <row r="15" spans="1:79" s="57" customFormat="1" ht="20.100000000000001" customHeight="1">
      <c r="A15" s="88">
        <v>8</v>
      </c>
      <c r="B15" s="95" t="s">
        <v>966</v>
      </c>
      <c r="C15" s="101">
        <v>6095.72</v>
      </c>
      <c r="D15" s="96">
        <v>65.3</v>
      </c>
      <c r="E15" s="80">
        <f t="shared" si="0"/>
        <v>3980.5051600000002</v>
      </c>
      <c r="F15" s="80"/>
      <c r="G15" s="81">
        <v>2931</v>
      </c>
      <c r="H15" s="81">
        <v>2943</v>
      </c>
      <c r="I15" s="82">
        <f t="shared" si="1"/>
        <v>183</v>
      </c>
      <c r="J15" s="83">
        <f t="shared" si="2"/>
        <v>21.751394316939891</v>
      </c>
      <c r="K15" s="84">
        <f t="shared" si="3"/>
        <v>16.081967213114755</v>
      </c>
      <c r="L15" s="83">
        <f t="shared" si="6"/>
        <v>5.2625726251775866</v>
      </c>
      <c r="M15" s="83"/>
      <c r="N15" s="83"/>
      <c r="O15" s="83"/>
      <c r="P15" s="83"/>
      <c r="Q15" s="83"/>
      <c r="R15" s="83"/>
      <c r="S15" s="83"/>
      <c r="T15" s="83"/>
      <c r="U15" s="83"/>
      <c r="V15" s="57" t="s">
        <v>17</v>
      </c>
      <c r="W15" s="57">
        <v>6</v>
      </c>
      <c r="X15" s="80">
        <f t="shared" si="4"/>
        <v>490.5</v>
      </c>
      <c r="Y15" s="80">
        <f t="shared" si="5"/>
        <v>1015.9533333333334</v>
      </c>
      <c r="Z15" s="83">
        <f t="shared" si="7"/>
        <v>3.0068737595804915</v>
      </c>
      <c r="AA15" s="83"/>
      <c r="AB15" s="83"/>
      <c r="AC15" s="83"/>
      <c r="AD15" s="83"/>
      <c r="AE15" s="83"/>
      <c r="AF15" s="83"/>
      <c r="AG15" s="83"/>
      <c r="AH15" s="83"/>
      <c r="AI15" s="83"/>
      <c r="AJ15" s="83"/>
      <c r="AK15" s="83"/>
      <c r="AL15" s="83"/>
      <c r="AM15" s="83"/>
      <c r="AN15" s="83"/>
      <c r="AO15" s="83"/>
      <c r="AP15" s="83"/>
      <c r="AQ15" s="83"/>
      <c r="AR15" s="83"/>
      <c r="AS15" s="83"/>
      <c r="AT15" s="83">
        <f>10^3.5</f>
        <v>3162.2776601683804</v>
      </c>
      <c r="AU15" s="83"/>
      <c r="AV15" s="83"/>
      <c r="AX15" s="124" t="s">
        <v>967</v>
      </c>
      <c r="AY15" s="91">
        <v>183</v>
      </c>
      <c r="AZ15" s="91">
        <v>21</v>
      </c>
      <c r="BA15" s="91">
        <v>162</v>
      </c>
      <c r="BB15" s="91">
        <v>1714</v>
      </c>
      <c r="BC15" s="91">
        <v>176</v>
      </c>
      <c r="BD15" s="92">
        <v>1399</v>
      </c>
      <c r="BE15" s="93">
        <v>6.2</v>
      </c>
      <c r="BF15" s="94">
        <v>0.7</v>
      </c>
      <c r="BG15" s="94">
        <v>5.5</v>
      </c>
      <c r="BH15" s="94">
        <v>58.2</v>
      </c>
      <c r="BI15" s="94">
        <v>6</v>
      </c>
      <c r="BJ15" s="94">
        <v>47.5</v>
      </c>
      <c r="BM15" s="160" t="s">
        <v>1111</v>
      </c>
      <c r="BN15" s="162">
        <v>214.9</v>
      </c>
      <c r="BO15" s="163">
        <v>11.8</v>
      </c>
      <c r="BP15"/>
      <c r="BQ15" s="160"/>
      <c r="BR15" s="160"/>
      <c r="BS15" s="160"/>
      <c r="BT15" s="160"/>
      <c r="BU15" s="160"/>
      <c r="BV15" s="160"/>
      <c r="BW15" s="160"/>
      <c r="BX15" s="160"/>
      <c r="BY15" s="160"/>
      <c r="BZ15" s="160"/>
      <c r="CA15" s="160"/>
    </row>
    <row r="16" spans="1:79" s="57" customFormat="1" ht="20.100000000000001" customHeight="1">
      <c r="A16" s="88">
        <v>9</v>
      </c>
      <c r="B16" s="89" t="s">
        <v>968</v>
      </c>
      <c r="C16" s="101">
        <v>6408.28</v>
      </c>
      <c r="D16" s="96">
        <v>46.5</v>
      </c>
      <c r="E16" s="80">
        <f t="shared" si="0"/>
        <v>2979.8501999999994</v>
      </c>
      <c r="F16" s="80"/>
      <c r="G16" s="81">
        <v>1986</v>
      </c>
      <c r="H16" s="81">
        <v>1992</v>
      </c>
      <c r="I16" s="82">
        <f t="shared" si="1"/>
        <v>109</v>
      </c>
      <c r="J16" s="83">
        <f t="shared" si="2"/>
        <v>27.338075229357791</v>
      </c>
      <c r="K16" s="84">
        <f t="shared" si="3"/>
        <v>18.275229357798164</v>
      </c>
      <c r="L16" s="83">
        <f t="shared" si="6"/>
        <v>5.899816697415166</v>
      </c>
      <c r="M16" s="83"/>
      <c r="N16" s="83"/>
      <c r="O16" s="83"/>
      <c r="P16" s="83"/>
      <c r="Q16" s="83"/>
      <c r="R16" s="83"/>
      <c r="S16" s="83"/>
      <c r="T16" s="83"/>
      <c r="U16" s="83"/>
      <c r="V16" s="184" t="s">
        <v>18</v>
      </c>
      <c r="W16" s="57">
        <v>5</v>
      </c>
      <c r="X16" s="80">
        <f t="shared" si="4"/>
        <v>398.4</v>
      </c>
      <c r="Y16" s="80">
        <f t="shared" si="5"/>
        <v>1281.6559999999999</v>
      </c>
      <c r="Z16" s="83">
        <f t="shared" si="7"/>
        <v>3.1077714749883332</v>
      </c>
      <c r="AA16" s="83"/>
      <c r="AB16" s="83"/>
      <c r="AC16" s="83"/>
      <c r="AD16" s="83"/>
      <c r="AE16" s="83"/>
      <c r="AF16" s="83"/>
      <c r="AG16" s="83"/>
      <c r="AH16" s="83"/>
      <c r="AI16" s="83"/>
      <c r="AJ16" s="83"/>
      <c r="AK16" s="83"/>
      <c r="AL16" s="83"/>
      <c r="AM16" s="83"/>
      <c r="AN16" s="83"/>
      <c r="AO16" s="83"/>
      <c r="AP16" s="83"/>
      <c r="AQ16" s="83"/>
      <c r="AR16" s="83"/>
      <c r="AS16" s="83"/>
      <c r="AT16" s="83"/>
      <c r="AU16" s="83"/>
      <c r="AV16" s="83"/>
      <c r="AX16" s="124" t="s">
        <v>969</v>
      </c>
      <c r="AY16" s="91">
        <v>109</v>
      </c>
      <c r="AZ16" s="91">
        <v>18</v>
      </c>
      <c r="BA16" s="91">
        <v>91</v>
      </c>
      <c r="BB16" s="91">
        <v>1422</v>
      </c>
      <c r="BC16" s="91">
        <v>146</v>
      </c>
      <c r="BD16" s="92">
        <v>982</v>
      </c>
      <c r="BE16" s="93">
        <v>5.5</v>
      </c>
      <c r="BF16" s="94">
        <v>0.9</v>
      </c>
      <c r="BG16" s="94">
        <v>4.5999999999999996</v>
      </c>
      <c r="BH16" s="94">
        <v>71.400000000000006</v>
      </c>
      <c r="BI16" s="94">
        <v>7.3</v>
      </c>
      <c r="BJ16" s="94">
        <v>49.3</v>
      </c>
      <c r="BM16" s="160" t="s">
        <v>1112</v>
      </c>
      <c r="BN16" s="162">
        <v>148.19999999999999</v>
      </c>
      <c r="BO16" s="163">
        <v>12.7</v>
      </c>
      <c r="BP16"/>
      <c r="BQ16" s="160"/>
      <c r="BR16" s="160"/>
      <c r="BS16" s="160"/>
      <c r="BT16" s="160"/>
      <c r="BU16" s="160"/>
      <c r="BV16" s="160"/>
      <c r="BW16" s="160"/>
      <c r="BX16" s="160"/>
      <c r="BY16" s="160"/>
      <c r="BZ16" s="160"/>
      <c r="CA16" s="160"/>
    </row>
    <row r="17" spans="1:79" s="57" customFormat="1" ht="20.100000000000001" customHeight="1">
      <c r="A17" s="88">
        <v>10</v>
      </c>
      <c r="B17" s="95" t="s">
        <v>970</v>
      </c>
      <c r="C17" s="101">
        <v>6362.33</v>
      </c>
      <c r="D17" s="96">
        <v>36.200000000000003</v>
      </c>
      <c r="E17" s="80">
        <f t="shared" si="0"/>
        <v>2303.1634600000002</v>
      </c>
      <c r="F17" s="80"/>
      <c r="G17" s="81">
        <v>1984</v>
      </c>
      <c r="H17" s="81">
        <v>1992</v>
      </c>
      <c r="I17" s="82">
        <f t="shared" si="1"/>
        <v>132</v>
      </c>
      <c r="J17" s="83">
        <f t="shared" si="2"/>
        <v>17.448208030303032</v>
      </c>
      <c r="K17" s="84">
        <f t="shared" si="3"/>
        <v>15.090909090909092</v>
      </c>
      <c r="L17" s="83">
        <f t="shared" si="6"/>
        <v>4.713352999615589</v>
      </c>
      <c r="M17" s="83"/>
      <c r="N17" s="83"/>
      <c r="O17" s="83"/>
      <c r="P17" s="83"/>
      <c r="Q17" s="83"/>
      <c r="R17" s="83"/>
      <c r="S17" s="83"/>
      <c r="T17" s="83"/>
      <c r="U17" s="83"/>
      <c r="V17" s="57" t="s">
        <v>19</v>
      </c>
      <c r="W17" s="57">
        <v>3</v>
      </c>
      <c r="X17" s="80">
        <f t="shared" si="4"/>
        <v>664</v>
      </c>
      <c r="Y17" s="80">
        <f t="shared" si="5"/>
        <v>2120.7766666666666</v>
      </c>
      <c r="Z17" s="83">
        <f t="shared" si="7"/>
        <v>3.3264949365311209</v>
      </c>
      <c r="AA17" s="83"/>
      <c r="AB17" s="83"/>
      <c r="AC17" s="83"/>
      <c r="AD17" s="83"/>
      <c r="AE17" s="83"/>
      <c r="AF17" s="83"/>
      <c r="AG17" s="83"/>
      <c r="AH17" s="83"/>
      <c r="AI17" s="83"/>
      <c r="AJ17" s="83"/>
      <c r="AK17" s="83"/>
      <c r="AL17" s="83"/>
      <c r="AM17" s="83"/>
      <c r="AN17" s="83"/>
      <c r="AO17" s="83"/>
      <c r="AP17" s="83"/>
      <c r="AQ17" s="83"/>
      <c r="AR17" s="83"/>
      <c r="AS17" s="83"/>
      <c r="AT17" s="83"/>
      <c r="AU17" s="83"/>
      <c r="AV17" s="83"/>
      <c r="AX17" s="124" t="s">
        <v>971</v>
      </c>
      <c r="AY17" s="97">
        <v>132</v>
      </c>
      <c r="AZ17" s="97">
        <v>13</v>
      </c>
      <c r="BA17" s="97">
        <v>119</v>
      </c>
      <c r="BB17" s="97">
        <v>1561</v>
      </c>
      <c r="BC17" s="97">
        <v>137</v>
      </c>
      <c r="BD17" s="98">
        <v>963</v>
      </c>
      <c r="BE17" s="99">
        <v>6.6</v>
      </c>
      <c r="BF17" s="100">
        <v>0.7</v>
      </c>
      <c r="BG17" s="100">
        <v>6</v>
      </c>
      <c r="BH17" s="100">
        <v>78.400000000000006</v>
      </c>
      <c r="BI17" s="100">
        <v>6.9</v>
      </c>
      <c r="BJ17" s="100">
        <v>48.3</v>
      </c>
      <c r="BM17" s="160" t="s">
        <v>1113</v>
      </c>
      <c r="BN17" s="162">
        <v>172.7</v>
      </c>
      <c r="BO17" s="163">
        <v>13.6</v>
      </c>
      <c r="BP17"/>
      <c r="BQ17" s="160"/>
      <c r="BR17" s="160"/>
      <c r="BS17" s="160"/>
      <c r="BT17" s="160"/>
      <c r="BU17" s="160"/>
      <c r="BV17" s="160"/>
      <c r="BW17" s="160"/>
      <c r="BX17" s="160"/>
      <c r="BY17" s="160"/>
      <c r="BZ17" s="160"/>
      <c r="CA17" s="160"/>
    </row>
    <row r="18" spans="1:79" s="57" customFormat="1" ht="20.100000000000001" customHeight="1">
      <c r="A18" s="88">
        <v>11</v>
      </c>
      <c r="B18" s="89" t="s">
        <v>972</v>
      </c>
      <c r="C18" s="101">
        <v>3767.92</v>
      </c>
      <c r="D18" s="96">
        <v>67.8</v>
      </c>
      <c r="E18" s="80">
        <f t="shared" si="0"/>
        <v>2554.6497599999998</v>
      </c>
      <c r="F18" s="80"/>
      <c r="G18" s="81">
        <v>7222</v>
      </c>
      <c r="H18" s="81">
        <v>7212</v>
      </c>
      <c r="I18" s="82">
        <f t="shared" si="1"/>
        <v>347</v>
      </c>
      <c r="J18" s="83">
        <f t="shared" si="2"/>
        <v>7.3621030547550426</v>
      </c>
      <c r="K18" s="84">
        <f t="shared" si="3"/>
        <v>20.78386167146974</v>
      </c>
      <c r="L18" s="83">
        <f t="shared" si="6"/>
        <v>3.0616496896190273</v>
      </c>
      <c r="M18" s="83"/>
      <c r="N18" s="83"/>
      <c r="O18" s="83"/>
      <c r="P18" s="83"/>
      <c r="Q18" s="83"/>
      <c r="R18" s="83"/>
      <c r="S18" s="83"/>
      <c r="T18" s="83"/>
      <c r="U18" s="83"/>
      <c r="V18" s="184" t="s">
        <v>20</v>
      </c>
      <c r="W18" s="57">
        <v>7</v>
      </c>
      <c r="X18" s="80">
        <f t="shared" si="4"/>
        <v>1030.2857142857142</v>
      </c>
      <c r="Y18" s="80">
        <f t="shared" si="5"/>
        <v>538.27428571428572</v>
      </c>
      <c r="Z18" s="83">
        <f t="shared" si="7"/>
        <v>2.7310036333190602</v>
      </c>
      <c r="AA18" s="83"/>
      <c r="AB18" s="83"/>
      <c r="AC18" s="83"/>
      <c r="AD18" s="83"/>
      <c r="AE18" s="83"/>
      <c r="AF18" s="83"/>
      <c r="AG18" s="83"/>
      <c r="AH18" s="83"/>
      <c r="AI18" s="83"/>
      <c r="AJ18" s="83"/>
      <c r="AK18" s="83"/>
      <c r="AL18" s="83"/>
      <c r="AM18" s="83"/>
      <c r="AN18" s="83"/>
      <c r="AO18" s="83"/>
      <c r="AP18" s="83"/>
      <c r="AQ18" s="83"/>
      <c r="AR18" s="83"/>
      <c r="AS18" s="83"/>
      <c r="AT18" s="83"/>
      <c r="AU18" s="83"/>
      <c r="AV18" s="83"/>
      <c r="AX18" s="123" t="s">
        <v>973</v>
      </c>
      <c r="AY18" s="91">
        <v>347</v>
      </c>
      <c r="AZ18" s="91">
        <v>51</v>
      </c>
      <c r="BA18" s="91">
        <v>296</v>
      </c>
      <c r="BB18" s="91">
        <v>4114</v>
      </c>
      <c r="BC18" s="91">
        <v>307</v>
      </c>
      <c r="BD18" s="92">
        <v>3437</v>
      </c>
      <c r="BE18" s="93">
        <v>4.8</v>
      </c>
      <c r="BF18" s="94">
        <v>0.7</v>
      </c>
      <c r="BG18" s="94">
        <v>4.0999999999999996</v>
      </c>
      <c r="BH18" s="94">
        <v>57</v>
      </c>
      <c r="BI18" s="94">
        <v>4.3</v>
      </c>
      <c r="BJ18" s="94">
        <v>47.7</v>
      </c>
      <c r="BM18" s="160" t="s">
        <v>1114</v>
      </c>
      <c r="BN18" s="162">
        <v>295.7</v>
      </c>
      <c r="BO18" s="163">
        <v>20.7</v>
      </c>
      <c r="BP18"/>
      <c r="BQ18" s="160"/>
      <c r="BR18" s="160"/>
      <c r="BS18" s="160"/>
      <c r="BT18" s="160"/>
      <c r="BU18" s="160"/>
      <c r="BV18" s="160"/>
      <c r="BW18" s="160"/>
      <c r="BX18" s="160"/>
      <c r="BY18" s="160"/>
      <c r="BZ18" s="160"/>
      <c r="CA18" s="160"/>
    </row>
    <row r="19" spans="1:79" s="57" customFormat="1" ht="20.100000000000001" customHeight="1">
      <c r="A19" s="88">
        <v>12</v>
      </c>
      <c r="B19" s="95" t="s">
        <v>974</v>
      </c>
      <c r="C19" s="101">
        <v>5081.93</v>
      </c>
      <c r="D19" s="96">
        <v>68.5</v>
      </c>
      <c r="E19" s="80">
        <f t="shared" si="0"/>
        <v>3481.1220499999999</v>
      </c>
      <c r="F19" s="80"/>
      <c r="G19" s="81">
        <v>6192</v>
      </c>
      <c r="H19" s="81">
        <v>6195</v>
      </c>
      <c r="I19" s="82">
        <f t="shared" si="1"/>
        <v>278</v>
      </c>
      <c r="J19" s="83">
        <f t="shared" si="2"/>
        <v>12.522021762589928</v>
      </c>
      <c r="K19" s="84">
        <f t="shared" si="3"/>
        <v>22.284172661870503</v>
      </c>
      <c r="L19" s="83">
        <f t="shared" si="6"/>
        <v>3.9929307538867698</v>
      </c>
      <c r="M19" s="83"/>
      <c r="N19" s="83"/>
      <c r="O19" s="83"/>
      <c r="P19" s="83"/>
      <c r="Q19" s="83"/>
      <c r="R19" s="83"/>
      <c r="S19" s="83"/>
      <c r="T19" s="83"/>
      <c r="U19" s="83"/>
      <c r="V19" s="57" t="s">
        <v>21</v>
      </c>
      <c r="W19" s="57">
        <v>11</v>
      </c>
      <c r="X19" s="80">
        <f t="shared" si="4"/>
        <v>563.18181818181813</v>
      </c>
      <c r="Y19" s="80">
        <f t="shared" si="5"/>
        <v>461.99363636363637</v>
      </c>
      <c r="Z19" s="83">
        <f t="shared" si="7"/>
        <v>2.6646359934972694</v>
      </c>
      <c r="AA19" s="83"/>
      <c r="AB19" s="83"/>
      <c r="AC19" s="83"/>
      <c r="AD19" s="83"/>
      <c r="AE19" s="83"/>
      <c r="AF19" s="83"/>
      <c r="AG19" s="83"/>
      <c r="AH19" s="83"/>
      <c r="AI19" s="83"/>
      <c r="AJ19" s="83"/>
      <c r="AK19" s="83"/>
      <c r="AL19" s="83"/>
      <c r="AM19" s="83"/>
      <c r="AN19" s="83"/>
      <c r="AO19" s="83"/>
      <c r="AP19" s="83"/>
      <c r="AQ19" s="83"/>
      <c r="AR19" s="83"/>
      <c r="AS19" s="83"/>
      <c r="AT19" s="83"/>
      <c r="AU19" s="83"/>
      <c r="AV19" s="83"/>
      <c r="AX19" s="124" t="s">
        <v>975</v>
      </c>
      <c r="AY19" s="91">
        <v>278</v>
      </c>
      <c r="AZ19" s="91">
        <v>35</v>
      </c>
      <c r="BA19" s="91">
        <v>243</v>
      </c>
      <c r="BB19" s="91">
        <v>3688</v>
      </c>
      <c r="BC19" s="91">
        <v>241</v>
      </c>
      <c r="BD19" s="92">
        <v>3205</v>
      </c>
      <c r="BE19" s="93">
        <v>4.5</v>
      </c>
      <c r="BF19" s="94">
        <v>0.6</v>
      </c>
      <c r="BG19" s="94">
        <v>3.9</v>
      </c>
      <c r="BH19" s="94">
        <v>59.5</v>
      </c>
      <c r="BI19" s="94">
        <v>3.9</v>
      </c>
      <c r="BJ19" s="94">
        <v>51.7</v>
      </c>
      <c r="BM19" s="160" t="s">
        <v>1115</v>
      </c>
      <c r="BN19" s="162">
        <v>193.7</v>
      </c>
      <c r="BO19" s="163">
        <v>16.8</v>
      </c>
      <c r="BP19"/>
      <c r="BQ19" s="160"/>
      <c r="BR19" s="160"/>
      <c r="BS19" s="160"/>
      <c r="BT19" s="160"/>
      <c r="BU19" s="160"/>
      <c r="BV19" s="160"/>
      <c r="BW19" s="160"/>
      <c r="BX19" s="160"/>
      <c r="BY19" s="160"/>
      <c r="BZ19" s="160"/>
      <c r="CA19" s="160"/>
    </row>
    <row r="20" spans="1:79" s="57" customFormat="1" ht="20.100000000000001" customHeight="1">
      <c r="A20" s="88">
        <v>13</v>
      </c>
      <c r="B20" s="89" t="s">
        <v>976</v>
      </c>
      <c r="C20" s="101">
        <v>2103.9699999999998</v>
      </c>
      <c r="D20" s="96">
        <v>63.6</v>
      </c>
      <c r="E20" s="80">
        <f t="shared" si="0"/>
        <v>1338.12492</v>
      </c>
      <c r="F20" s="80"/>
      <c r="G20" s="81">
        <v>13300</v>
      </c>
      <c r="H20" s="81">
        <v>13230</v>
      </c>
      <c r="I20" s="82">
        <f t="shared" si="1"/>
        <v>641</v>
      </c>
      <c r="J20" s="83">
        <f t="shared" si="2"/>
        <v>2.0875583775351014</v>
      </c>
      <c r="K20" s="84">
        <f t="shared" si="3"/>
        <v>20.639625585023399</v>
      </c>
      <c r="L20" s="83">
        <f t="shared" si="6"/>
        <v>1.6303237907741903</v>
      </c>
      <c r="M20" s="83"/>
      <c r="N20" s="83"/>
      <c r="O20" s="83"/>
      <c r="P20" s="83"/>
      <c r="Q20" s="83"/>
      <c r="R20" s="83"/>
      <c r="S20" s="83"/>
      <c r="T20" s="83"/>
      <c r="U20" s="83"/>
      <c r="V20" s="184" t="s">
        <v>22</v>
      </c>
      <c r="W20" s="57">
        <v>26</v>
      </c>
      <c r="X20" s="80">
        <f t="shared" si="4"/>
        <v>508.84615384615387</v>
      </c>
      <c r="Y20" s="80">
        <f t="shared" si="5"/>
        <v>80.921923076923065</v>
      </c>
      <c r="Z20" s="83">
        <f t="shared" si="7"/>
        <v>1.9080661950549214</v>
      </c>
      <c r="AA20" s="83"/>
      <c r="AB20" s="83"/>
      <c r="AC20" s="83"/>
      <c r="AD20" s="83"/>
      <c r="AE20" s="83"/>
      <c r="AF20" s="83"/>
      <c r="AG20" s="83"/>
      <c r="AH20" s="83"/>
      <c r="AI20" s="83"/>
      <c r="AJ20" s="83"/>
      <c r="AK20" s="83"/>
      <c r="AL20" s="83"/>
      <c r="AM20" s="83"/>
      <c r="AN20" s="83"/>
      <c r="AO20" s="83"/>
      <c r="AP20" s="83"/>
      <c r="AQ20" s="83"/>
      <c r="AR20" s="83"/>
      <c r="AS20" s="83"/>
      <c r="AT20" s="83">
        <f>10^2.5</f>
        <v>316.22776601683825</v>
      </c>
      <c r="AU20" s="83"/>
      <c r="AV20" s="83"/>
      <c r="AX20" s="124" t="s">
        <v>977</v>
      </c>
      <c r="AY20" s="91">
        <v>641</v>
      </c>
      <c r="AZ20" s="91">
        <v>51</v>
      </c>
      <c r="BA20" s="91">
        <v>590</v>
      </c>
      <c r="BB20" s="91">
        <v>12711</v>
      </c>
      <c r="BC20" s="91">
        <v>522</v>
      </c>
      <c r="BD20" s="92">
        <v>10620</v>
      </c>
      <c r="BE20" s="93">
        <v>4.8</v>
      </c>
      <c r="BF20" s="94">
        <v>0.4</v>
      </c>
      <c r="BG20" s="94">
        <v>4.5</v>
      </c>
      <c r="BH20" s="94">
        <v>96.1</v>
      </c>
      <c r="BI20" s="94">
        <v>3.9</v>
      </c>
      <c r="BJ20" s="94">
        <v>80.3</v>
      </c>
      <c r="BM20" s="160" t="s">
        <v>1116</v>
      </c>
      <c r="BN20" s="162">
        <v>182.1</v>
      </c>
      <c r="BO20" s="163">
        <v>10.1</v>
      </c>
      <c r="BP20"/>
      <c r="BQ20" s="160"/>
      <c r="BR20" s="160"/>
      <c r="BS20" s="160"/>
      <c r="BT20" s="160"/>
      <c r="BU20" s="160"/>
      <c r="BV20" s="160"/>
      <c r="BW20" s="160"/>
      <c r="BX20" s="160"/>
      <c r="BY20" s="160"/>
      <c r="BZ20" s="160"/>
      <c r="CA20" s="160"/>
    </row>
    <row r="21" spans="1:79" s="57" customFormat="1" ht="20.100000000000001" customHeight="1">
      <c r="A21" s="88">
        <v>14</v>
      </c>
      <c r="B21" s="95" t="s">
        <v>978</v>
      </c>
      <c r="C21" s="101">
        <v>2415.86</v>
      </c>
      <c r="D21" s="96">
        <v>60.7</v>
      </c>
      <c r="E21" s="80">
        <f t="shared" si="0"/>
        <v>1466.4270200000001</v>
      </c>
      <c r="F21" s="80"/>
      <c r="G21" s="81">
        <v>9079</v>
      </c>
      <c r="H21" s="81">
        <v>9067</v>
      </c>
      <c r="I21" s="82">
        <f t="shared" si="1"/>
        <v>345</v>
      </c>
      <c r="J21" s="83">
        <f t="shared" si="2"/>
        <v>4.2505131014492754</v>
      </c>
      <c r="K21" s="84">
        <f t="shared" si="3"/>
        <v>26.281159420289853</v>
      </c>
      <c r="L21" s="83">
        <f t="shared" si="6"/>
        <v>2.3263509431690208</v>
      </c>
      <c r="M21" s="83"/>
      <c r="N21" s="83"/>
      <c r="O21" s="83"/>
      <c r="P21" s="83"/>
      <c r="Q21" s="83"/>
      <c r="R21" s="83"/>
      <c r="S21" s="83"/>
      <c r="T21" s="83"/>
      <c r="U21" s="83"/>
      <c r="V21" s="57" t="s">
        <v>1304</v>
      </c>
      <c r="W21" s="57">
        <v>18</v>
      </c>
      <c r="X21" s="80">
        <f t="shared" si="4"/>
        <v>503.72222222222223</v>
      </c>
      <c r="Y21" s="80">
        <f t="shared" si="5"/>
        <v>134.21444444444444</v>
      </c>
      <c r="Z21" s="83">
        <f t="shared" si="7"/>
        <v>2.1277992580456395</v>
      </c>
      <c r="AA21" s="83"/>
      <c r="AB21" s="83"/>
      <c r="AC21" s="83"/>
      <c r="AD21" s="83"/>
      <c r="AE21" s="83"/>
      <c r="AF21" s="83"/>
      <c r="AG21" s="83"/>
      <c r="AH21" s="83"/>
      <c r="AI21" s="83"/>
      <c r="AJ21" s="83"/>
      <c r="AK21" s="83"/>
      <c r="AL21" s="83"/>
      <c r="AM21" s="83"/>
      <c r="AN21" s="83"/>
      <c r="AO21" s="83"/>
      <c r="AP21" s="83"/>
      <c r="AQ21" s="83"/>
      <c r="AR21" s="83"/>
      <c r="AS21" s="83"/>
      <c r="AT21" s="83"/>
      <c r="AU21" s="83"/>
      <c r="AV21" s="83"/>
      <c r="AX21" s="124" t="s">
        <v>979</v>
      </c>
      <c r="AY21" s="91">
        <v>345</v>
      </c>
      <c r="AZ21" s="91">
        <v>47</v>
      </c>
      <c r="BA21" s="91">
        <v>298</v>
      </c>
      <c r="BB21" s="91">
        <v>6497</v>
      </c>
      <c r="BC21" s="91">
        <v>288</v>
      </c>
      <c r="BD21" s="92">
        <v>4902</v>
      </c>
      <c r="BE21" s="93">
        <v>3.8</v>
      </c>
      <c r="BF21" s="94">
        <v>0.5</v>
      </c>
      <c r="BG21" s="94">
        <v>3.3</v>
      </c>
      <c r="BH21" s="94">
        <v>71.7</v>
      </c>
      <c r="BI21" s="94">
        <v>3.2</v>
      </c>
      <c r="BJ21" s="94">
        <v>54.1</v>
      </c>
      <c r="BM21" s="160" t="s">
        <v>1117</v>
      </c>
      <c r="BN21" s="162">
        <v>232.8</v>
      </c>
      <c r="BO21" s="163">
        <v>10.7</v>
      </c>
      <c r="BP21"/>
      <c r="BQ21" s="160"/>
      <c r="BR21" s="160"/>
      <c r="BS21" s="160"/>
      <c r="BT21" s="160"/>
      <c r="BU21" s="160"/>
      <c r="BV21" s="160"/>
      <c r="BW21" s="160"/>
      <c r="BX21" s="160"/>
      <c r="BY21" s="160"/>
      <c r="BZ21" s="160"/>
      <c r="CA21" s="160"/>
    </row>
    <row r="22" spans="1:79" s="57" customFormat="1" ht="20.100000000000001" customHeight="1">
      <c r="A22" s="88">
        <v>15</v>
      </c>
      <c r="B22" s="89" t="s">
        <v>980</v>
      </c>
      <c r="C22" s="78">
        <v>10363.75</v>
      </c>
      <c r="D22" s="96">
        <v>35.799999999999997</v>
      </c>
      <c r="E22" s="80">
        <f t="shared" si="0"/>
        <v>3710.2224999999994</v>
      </c>
      <c r="F22" s="80"/>
      <c r="G22" s="81">
        <v>2330</v>
      </c>
      <c r="H22" s="81">
        <v>2347</v>
      </c>
      <c r="I22" s="82">
        <f t="shared" si="1"/>
        <v>131</v>
      </c>
      <c r="J22" s="83">
        <f t="shared" si="2"/>
        <v>28.322309160305338</v>
      </c>
      <c r="K22" s="84">
        <f t="shared" si="3"/>
        <v>17.916030534351144</v>
      </c>
      <c r="L22" s="83">
        <f t="shared" si="6"/>
        <v>6.0050811563884787</v>
      </c>
      <c r="M22" s="83"/>
      <c r="N22" s="83"/>
      <c r="O22" s="83"/>
      <c r="P22" s="83"/>
      <c r="Q22" s="83"/>
      <c r="R22" s="83"/>
      <c r="S22" s="83"/>
      <c r="T22" s="83"/>
      <c r="U22" s="83"/>
      <c r="V22" s="184" t="s">
        <v>23</v>
      </c>
      <c r="W22" s="57">
        <v>5</v>
      </c>
      <c r="X22" s="80">
        <f t="shared" si="4"/>
        <v>469.4</v>
      </c>
      <c r="Y22" s="80">
        <f t="shared" si="5"/>
        <v>2072.75</v>
      </c>
      <c r="Z22" s="83">
        <f t="shared" si="7"/>
        <v>3.3165469238170195</v>
      </c>
      <c r="AA22" s="83"/>
      <c r="AB22" s="83"/>
      <c r="AC22" s="83"/>
      <c r="AD22" s="83"/>
      <c r="AE22" s="83"/>
      <c r="AF22" s="83"/>
      <c r="AG22" s="83"/>
      <c r="AH22" s="83"/>
      <c r="AI22" s="83"/>
      <c r="AJ22" s="83"/>
      <c r="AK22" s="83"/>
      <c r="AL22" s="83"/>
      <c r="AM22" s="83"/>
      <c r="AN22" s="83"/>
      <c r="AO22" s="83"/>
      <c r="AP22" s="83"/>
      <c r="AQ22" s="83"/>
      <c r="AR22" s="83"/>
      <c r="AS22" s="83"/>
      <c r="AT22" s="83"/>
      <c r="AU22" s="83"/>
      <c r="AV22" s="83"/>
      <c r="AX22" s="125" t="s">
        <v>981</v>
      </c>
      <c r="AY22" s="97">
        <v>131</v>
      </c>
      <c r="AZ22" s="97">
        <v>20</v>
      </c>
      <c r="BA22" s="97">
        <v>111</v>
      </c>
      <c r="BB22" s="97">
        <v>1672</v>
      </c>
      <c r="BC22" s="97">
        <v>78</v>
      </c>
      <c r="BD22" s="98">
        <v>1185</v>
      </c>
      <c r="BE22" s="99">
        <v>5.6</v>
      </c>
      <c r="BF22" s="100">
        <v>0.9</v>
      </c>
      <c r="BG22" s="100">
        <v>4.7</v>
      </c>
      <c r="BH22" s="100">
        <v>71.2</v>
      </c>
      <c r="BI22" s="100">
        <v>3.3</v>
      </c>
      <c r="BJ22" s="100">
        <v>50.5</v>
      </c>
      <c r="BM22" s="160" t="s">
        <v>1118</v>
      </c>
      <c r="BN22" s="162">
        <v>264.10000000000002</v>
      </c>
      <c r="BO22" s="163">
        <v>12.1</v>
      </c>
      <c r="BP22"/>
      <c r="BQ22" s="160"/>
      <c r="BR22" s="160"/>
      <c r="BS22" s="160"/>
      <c r="BT22" s="160"/>
      <c r="BU22" s="160"/>
      <c r="BV22" s="160"/>
      <c r="BW22" s="160"/>
      <c r="BX22" s="160"/>
      <c r="BY22" s="160"/>
      <c r="BZ22" s="160"/>
      <c r="CA22" s="160"/>
    </row>
    <row r="23" spans="1:79" s="57" customFormat="1" ht="20.100000000000001" customHeight="1">
      <c r="A23" s="88">
        <v>16</v>
      </c>
      <c r="B23" s="95" t="s">
        <v>982</v>
      </c>
      <c r="C23" s="101">
        <v>2045.79</v>
      </c>
      <c r="D23" s="96">
        <v>43.6</v>
      </c>
      <c r="E23" s="80">
        <f t="shared" si="0"/>
        <v>891.96444000000008</v>
      </c>
      <c r="F23" s="80"/>
      <c r="G23" s="81">
        <v>1076</v>
      </c>
      <c r="H23" s="81">
        <v>1082</v>
      </c>
      <c r="I23" s="82">
        <f t="shared" si="1"/>
        <v>110</v>
      </c>
      <c r="J23" s="83">
        <f t="shared" si="2"/>
        <v>8.1087676363636376</v>
      </c>
      <c r="K23" s="84">
        <f t="shared" si="3"/>
        <v>9.836363636363636</v>
      </c>
      <c r="L23" s="83">
        <f t="shared" si="6"/>
        <v>3.2131572433973075</v>
      </c>
      <c r="M23" s="83"/>
      <c r="N23" s="83"/>
      <c r="O23" s="83"/>
      <c r="P23" s="83"/>
      <c r="Q23" s="83"/>
      <c r="R23" s="83"/>
      <c r="S23" s="83"/>
      <c r="T23" s="83"/>
      <c r="U23" s="83"/>
      <c r="V23" s="57" t="s">
        <v>24</v>
      </c>
      <c r="W23" s="57">
        <v>2</v>
      </c>
      <c r="X23" s="80">
        <f t="shared" si="4"/>
        <v>541</v>
      </c>
      <c r="Y23" s="80">
        <f t="shared" si="5"/>
        <v>1022.895</v>
      </c>
      <c r="Z23" s="83">
        <f t="shared" si="7"/>
        <v>3.0098310557444345</v>
      </c>
      <c r="AA23" s="83"/>
      <c r="AB23" s="83"/>
      <c r="AC23" s="83"/>
      <c r="AD23" s="83"/>
      <c r="AE23" s="83"/>
      <c r="AF23" s="83"/>
      <c r="AG23" s="83"/>
      <c r="AH23" s="83"/>
      <c r="AI23" s="83"/>
      <c r="AJ23" s="83"/>
      <c r="AK23" s="83"/>
      <c r="AL23" s="83"/>
      <c r="AM23" s="83"/>
      <c r="AN23" s="83"/>
      <c r="AO23" s="83"/>
      <c r="AP23" s="83"/>
      <c r="AQ23" s="83"/>
      <c r="AR23" s="83"/>
      <c r="AS23" s="83"/>
      <c r="AT23" s="83"/>
      <c r="AU23" s="83"/>
      <c r="AV23" s="83"/>
      <c r="AX23" s="124" t="s">
        <v>983</v>
      </c>
      <c r="AY23" s="91">
        <v>110</v>
      </c>
      <c r="AZ23" s="91">
        <v>19</v>
      </c>
      <c r="BA23" s="91">
        <v>91</v>
      </c>
      <c r="BB23" s="91">
        <v>772</v>
      </c>
      <c r="BC23" s="91">
        <v>69</v>
      </c>
      <c r="BD23" s="92">
        <v>453</v>
      </c>
      <c r="BE23" s="93">
        <v>10.199999999999999</v>
      </c>
      <c r="BF23" s="94">
        <v>1.8</v>
      </c>
      <c r="BG23" s="94">
        <v>8.4</v>
      </c>
      <c r="BH23" s="94">
        <v>71.3</v>
      </c>
      <c r="BI23" s="94">
        <v>6.4</v>
      </c>
      <c r="BJ23" s="94">
        <v>41.9</v>
      </c>
      <c r="BM23" s="160" t="s">
        <v>1119</v>
      </c>
      <c r="BN23" s="162">
        <v>236.3</v>
      </c>
      <c r="BO23" s="163">
        <v>12.6</v>
      </c>
      <c r="BP23"/>
      <c r="BQ23" s="160"/>
      <c r="BR23" s="160"/>
      <c r="BS23" s="160"/>
      <c r="BT23" s="160"/>
      <c r="BU23" s="160"/>
      <c r="BV23" s="160"/>
      <c r="BW23" s="160"/>
      <c r="BX23" s="160"/>
      <c r="BY23" s="160"/>
      <c r="BZ23" s="160"/>
      <c r="CA23" s="160"/>
    </row>
    <row r="24" spans="1:79" s="57" customFormat="1" ht="20.100000000000001" customHeight="1">
      <c r="A24" s="88">
        <v>17</v>
      </c>
      <c r="B24" s="89" t="s">
        <v>984</v>
      </c>
      <c r="C24" s="78">
        <v>4186.16</v>
      </c>
      <c r="D24" s="96">
        <v>33.200000000000003</v>
      </c>
      <c r="E24" s="80">
        <f t="shared" si="0"/>
        <v>1389.8051200000002</v>
      </c>
      <c r="F24" s="80"/>
      <c r="G24" s="81">
        <v>1159</v>
      </c>
      <c r="H24" s="81">
        <v>1163</v>
      </c>
      <c r="I24" s="82">
        <f t="shared" si="1"/>
        <v>100</v>
      </c>
      <c r="J24" s="83">
        <f t="shared" si="2"/>
        <v>13.898051200000003</v>
      </c>
      <c r="K24" s="84">
        <f t="shared" si="3"/>
        <v>11.63</v>
      </c>
      <c r="L24" s="83">
        <f t="shared" si="6"/>
        <v>4.2066027864300581</v>
      </c>
      <c r="M24" s="83"/>
      <c r="N24" s="83"/>
      <c r="O24" s="83"/>
      <c r="P24" s="83"/>
      <c r="Q24" s="83"/>
      <c r="R24" s="83"/>
      <c r="S24" s="83"/>
      <c r="T24" s="83"/>
      <c r="U24" s="83"/>
      <c r="V24" s="184" t="s">
        <v>25</v>
      </c>
      <c r="W24" s="57">
        <v>2</v>
      </c>
      <c r="X24" s="80">
        <f t="shared" si="4"/>
        <v>581.5</v>
      </c>
      <c r="Y24" s="80">
        <f t="shared" si="5"/>
        <v>2093.08</v>
      </c>
      <c r="Z24" s="83">
        <f t="shared" si="7"/>
        <v>3.3207858279060893</v>
      </c>
      <c r="AA24" s="83"/>
      <c r="AB24" s="83"/>
      <c r="AC24" s="83"/>
      <c r="AD24" s="83"/>
      <c r="AE24" s="83"/>
      <c r="AF24" s="83"/>
      <c r="AG24" s="83"/>
      <c r="AH24" s="83"/>
      <c r="AI24" s="83"/>
      <c r="AJ24" s="83"/>
      <c r="AK24" s="83"/>
      <c r="AL24" s="83"/>
      <c r="AM24" s="83"/>
      <c r="AN24" s="83"/>
      <c r="AO24" s="83"/>
      <c r="AP24" s="83"/>
      <c r="AQ24" s="83"/>
      <c r="AR24" s="83"/>
      <c r="AS24" s="83"/>
      <c r="AT24" s="83"/>
      <c r="AU24" s="83"/>
      <c r="AV24" s="83"/>
      <c r="AX24" s="124" t="s">
        <v>985</v>
      </c>
      <c r="AY24" s="91">
        <v>100</v>
      </c>
      <c r="AZ24" s="91">
        <v>13</v>
      </c>
      <c r="BA24" s="91">
        <v>87</v>
      </c>
      <c r="BB24" s="91">
        <v>878</v>
      </c>
      <c r="BC24" s="91">
        <v>86</v>
      </c>
      <c r="BD24" s="92">
        <v>495</v>
      </c>
      <c r="BE24" s="93">
        <v>8.6</v>
      </c>
      <c r="BF24" s="94">
        <v>1.1000000000000001</v>
      </c>
      <c r="BG24" s="94">
        <v>7.5</v>
      </c>
      <c r="BH24" s="94">
        <v>75.5</v>
      </c>
      <c r="BI24" s="94">
        <v>7.4</v>
      </c>
      <c r="BJ24" s="94">
        <v>42.6</v>
      </c>
      <c r="BM24" s="160" t="s">
        <v>1120</v>
      </c>
      <c r="BN24" s="162">
        <v>216</v>
      </c>
      <c r="BO24" s="163">
        <v>11.7</v>
      </c>
      <c r="BP24"/>
      <c r="BQ24" s="160"/>
      <c r="BR24" s="160"/>
      <c r="BS24" s="160"/>
      <c r="BT24" s="160"/>
      <c r="BU24" s="160"/>
      <c r="BV24" s="160"/>
      <c r="BW24" s="160"/>
      <c r="BX24" s="160"/>
      <c r="BY24" s="160"/>
      <c r="BZ24" s="160"/>
      <c r="CA24" s="160"/>
    </row>
    <row r="25" spans="1:79" s="57" customFormat="1" ht="20.100000000000001" customHeight="1">
      <c r="A25" s="88">
        <v>18</v>
      </c>
      <c r="B25" s="95" t="s">
        <v>986</v>
      </c>
      <c r="C25" s="78">
        <v>4189.88</v>
      </c>
      <c r="D25" s="96">
        <v>25.6</v>
      </c>
      <c r="E25" s="80">
        <f t="shared" si="0"/>
        <v>1072.6092800000001</v>
      </c>
      <c r="F25" s="80"/>
      <c r="G25" s="81">
        <v>795</v>
      </c>
      <c r="H25" s="81">
        <v>799</v>
      </c>
      <c r="I25" s="82">
        <f t="shared" si="1"/>
        <v>72</v>
      </c>
      <c r="J25" s="83">
        <f t="shared" si="2"/>
        <v>14.897351111111114</v>
      </c>
      <c r="K25" s="84">
        <f t="shared" si="3"/>
        <v>11.097222222222221</v>
      </c>
      <c r="L25" s="83">
        <f t="shared" si="6"/>
        <v>4.355209775818107</v>
      </c>
      <c r="M25" s="83"/>
      <c r="N25" s="83"/>
      <c r="O25" s="83"/>
      <c r="P25" s="83"/>
      <c r="Q25" s="83"/>
      <c r="R25" s="83"/>
      <c r="S25" s="83"/>
      <c r="T25" s="83"/>
      <c r="U25" s="83"/>
      <c r="V25" s="57" t="s">
        <v>26</v>
      </c>
      <c r="W25" s="57">
        <v>2</v>
      </c>
      <c r="X25" s="80">
        <f t="shared" si="4"/>
        <v>399.5</v>
      </c>
      <c r="Y25" s="80">
        <f t="shared" si="5"/>
        <v>2094.94</v>
      </c>
      <c r="Z25" s="83">
        <f t="shared" si="7"/>
        <v>3.3211715890960791</v>
      </c>
      <c r="AA25" s="83"/>
      <c r="AB25" s="83"/>
      <c r="AC25" s="83"/>
      <c r="AD25" s="83"/>
      <c r="AE25" s="83"/>
      <c r="AF25" s="83"/>
      <c r="AG25" s="83"/>
      <c r="AH25" s="83"/>
      <c r="AI25" s="83"/>
      <c r="AJ25" s="83"/>
      <c r="AK25" s="83"/>
      <c r="AL25" s="83"/>
      <c r="AM25" s="83"/>
      <c r="AN25" s="83"/>
      <c r="AO25" s="83"/>
      <c r="AP25" s="83"/>
      <c r="AQ25" s="83"/>
      <c r="AR25" s="83"/>
      <c r="AS25" s="83"/>
      <c r="AT25" s="83"/>
      <c r="AU25" s="83"/>
      <c r="AV25" s="83"/>
      <c r="AX25" s="124" t="s">
        <v>987</v>
      </c>
      <c r="AY25" s="91">
        <v>72</v>
      </c>
      <c r="AZ25" s="91">
        <v>10</v>
      </c>
      <c r="BA25" s="91">
        <v>62</v>
      </c>
      <c r="BB25" s="91">
        <v>589</v>
      </c>
      <c r="BC25" s="91">
        <v>107</v>
      </c>
      <c r="BD25" s="92">
        <v>286</v>
      </c>
      <c r="BE25" s="93">
        <v>9</v>
      </c>
      <c r="BF25" s="94">
        <v>1.3</v>
      </c>
      <c r="BG25" s="94">
        <v>7.8</v>
      </c>
      <c r="BH25" s="94">
        <v>73.7</v>
      </c>
      <c r="BI25" s="94">
        <v>13.4</v>
      </c>
      <c r="BJ25" s="94">
        <v>35.799999999999997</v>
      </c>
      <c r="BM25" s="160" t="s">
        <v>1121</v>
      </c>
      <c r="BN25" s="162">
        <v>211.4</v>
      </c>
      <c r="BO25" s="163">
        <v>13.2</v>
      </c>
      <c r="BP25"/>
      <c r="BQ25" s="160"/>
      <c r="BR25" s="160"/>
      <c r="BS25" s="160"/>
      <c r="BT25" s="160"/>
      <c r="BU25" s="160"/>
      <c r="BV25" s="160"/>
      <c r="BW25" s="160"/>
      <c r="BX25" s="160"/>
      <c r="BY25" s="160"/>
      <c r="BZ25" s="160"/>
      <c r="CA25" s="160"/>
    </row>
    <row r="26" spans="1:79" s="57" customFormat="1" ht="20.100000000000001" customHeight="1">
      <c r="A26" s="88">
        <v>19</v>
      </c>
      <c r="B26" s="89" t="s">
        <v>988</v>
      </c>
      <c r="C26" s="101">
        <v>4201.17</v>
      </c>
      <c r="D26" s="96">
        <v>21.3</v>
      </c>
      <c r="E26" s="80">
        <f t="shared" si="0"/>
        <v>894.84920999999997</v>
      </c>
      <c r="F26" s="80"/>
      <c r="G26" s="81">
        <v>847</v>
      </c>
      <c r="H26" s="81">
        <v>852</v>
      </c>
      <c r="I26" s="82">
        <f t="shared" si="1"/>
        <v>60</v>
      </c>
      <c r="J26" s="83">
        <f t="shared" si="2"/>
        <v>14.914153499999999</v>
      </c>
      <c r="K26" s="84">
        <f t="shared" si="3"/>
        <v>14.2</v>
      </c>
      <c r="L26" s="83">
        <f t="shared" si="6"/>
        <v>4.357665155485658</v>
      </c>
      <c r="M26" s="83"/>
      <c r="N26" s="83"/>
      <c r="O26" s="83"/>
      <c r="P26" s="83"/>
      <c r="Q26" s="83"/>
      <c r="R26" s="83"/>
      <c r="S26" s="83"/>
      <c r="T26" s="83"/>
      <c r="U26" s="83"/>
      <c r="V26" s="184" t="s">
        <v>27</v>
      </c>
      <c r="W26" s="57">
        <v>1</v>
      </c>
      <c r="X26" s="80">
        <f t="shared" si="4"/>
        <v>852</v>
      </c>
      <c r="Y26" s="80">
        <f t="shared" si="5"/>
        <v>4201.17</v>
      </c>
      <c r="Z26" s="83">
        <f t="shared" si="7"/>
        <v>3.6233702555842049</v>
      </c>
      <c r="AA26" s="83"/>
      <c r="AB26" s="83"/>
      <c r="AC26" s="83"/>
      <c r="AD26" s="83"/>
      <c r="AE26" s="83"/>
      <c r="AF26" s="83"/>
      <c r="AG26" s="83"/>
      <c r="AH26" s="83"/>
      <c r="AI26" s="83"/>
      <c r="AJ26" s="83"/>
      <c r="AK26" s="83"/>
      <c r="AL26" s="83"/>
      <c r="AM26" s="83"/>
      <c r="AN26" s="83"/>
      <c r="AO26" s="83"/>
      <c r="AP26" s="83"/>
      <c r="AQ26" s="83"/>
      <c r="AR26" s="83"/>
      <c r="AS26" s="83"/>
      <c r="AT26" s="83">
        <f>10^1.5</f>
        <v>31.622776601683803</v>
      </c>
      <c r="AU26" s="83"/>
      <c r="AV26" s="83"/>
      <c r="AX26" s="124" t="s">
        <v>989</v>
      </c>
      <c r="AY26" s="91">
        <v>60</v>
      </c>
      <c r="AZ26" s="91">
        <v>8</v>
      </c>
      <c r="BA26" s="91">
        <v>52</v>
      </c>
      <c r="BB26" s="91">
        <v>682</v>
      </c>
      <c r="BC26" s="91">
        <v>58</v>
      </c>
      <c r="BD26" s="92">
        <v>429</v>
      </c>
      <c r="BE26" s="93">
        <v>7</v>
      </c>
      <c r="BF26" s="94">
        <v>0.9</v>
      </c>
      <c r="BG26" s="94">
        <v>6.1</v>
      </c>
      <c r="BH26" s="94">
        <v>80</v>
      </c>
      <c r="BI26" s="94">
        <v>6.8</v>
      </c>
      <c r="BJ26" s="94">
        <v>50.4</v>
      </c>
      <c r="BM26" s="160" t="s">
        <v>1122</v>
      </c>
      <c r="BN26" s="162">
        <v>195.4</v>
      </c>
      <c r="BO26" s="163">
        <v>12.6</v>
      </c>
      <c r="BP26"/>
      <c r="BQ26" s="160"/>
      <c r="BR26" s="160"/>
      <c r="BS26" s="160"/>
      <c r="BT26" s="160"/>
      <c r="BU26" s="160"/>
      <c r="BV26" s="160"/>
      <c r="BW26" s="160"/>
      <c r="BX26" s="160"/>
      <c r="BY26" s="160"/>
      <c r="BZ26" s="160"/>
      <c r="CA26" s="160"/>
    </row>
    <row r="27" spans="1:79" s="57" customFormat="1" ht="20.100000000000001" customHeight="1">
      <c r="A27" s="88">
        <v>20</v>
      </c>
      <c r="B27" s="95" t="s">
        <v>990</v>
      </c>
      <c r="C27" s="101">
        <v>13104.95</v>
      </c>
      <c r="D27" s="96">
        <v>24.4</v>
      </c>
      <c r="E27" s="80">
        <f t="shared" si="0"/>
        <v>3197.6078000000002</v>
      </c>
      <c r="F27" s="80"/>
      <c r="G27" s="81">
        <v>2122</v>
      </c>
      <c r="H27" s="81">
        <v>2132</v>
      </c>
      <c r="I27" s="82">
        <f t="shared" si="1"/>
        <v>131</v>
      </c>
      <c r="J27" s="83">
        <f t="shared" si="2"/>
        <v>24.409219847328245</v>
      </c>
      <c r="K27" s="84">
        <f t="shared" si="3"/>
        <v>16.274809160305342</v>
      </c>
      <c r="L27" s="83">
        <f t="shared" si="6"/>
        <v>5.5748283641926211</v>
      </c>
      <c r="M27" s="83"/>
      <c r="N27" s="83"/>
      <c r="O27" s="83"/>
      <c r="P27" s="83"/>
      <c r="Q27" s="83"/>
      <c r="R27" s="83"/>
      <c r="S27" s="83"/>
      <c r="T27" s="83"/>
      <c r="U27" s="83"/>
      <c r="V27" s="57" t="s">
        <v>28</v>
      </c>
      <c r="W27" s="57">
        <v>7</v>
      </c>
      <c r="X27" s="80">
        <f t="shared" si="4"/>
        <v>304.57142857142856</v>
      </c>
      <c r="Y27" s="80">
        <f t="shared" si="5"/>
        <v>1872.1357142857144</v>
      </c>
      <c r="Z27" s="83">
        <f t="shared" si="7"/>
        <v>3.2723373282851105</v>
      </c>
      <c r="AA27" s="83"/>
      <c r="AB27" s="83"/>
      <c r="AC27" s="83"/>
      <c r="AD27" s="83"/>
      <c r="AE27" s="83"/>
      <c r="AF27" s="83"/>
      <c r="AG27" s="83"/>
      <c r="AH27" s="83"/>
      <c r="AI27" s="83"/>
      <c r="AJ27" s="83"/>
      <c r="AK27" s="83"/>
      <c r="AL27" s="83"/>
      <c r="AM27" s="83"/>
      <c r="AN27" s="83"/>
      <c r="AO27" s="83"/>
      <c r="AP27" s="83"/>
      <c r="AQ27" s="83"/>
      <c r="AR27" s="83"/>
      <c r="AS27" s="83"/>
      <c r="AT27" s="83"/>
      <c r="AU27" s="83"/>
      <c r="AV27" s="83"/>
      <c r="AX27" s="124" t="s">
        <v>991</v>
      </c>
      <c r="AY27" s="97">
        <v>131</v>
      </c>
      <c r="AZ27" s="97">
        <v>15</v>
      </c>
      <c r="BA27" s="97">
        <v>116</v>
      </c>
      <c r="BB27" s="97">
        <v>1554</v>
      </c>
      <c r="BC27" s="97">
        <v>108</v>
      </c>
      <c r="BD27" s="98">
        <v>1019</v>
      </c>
      <c r="BE27" s="99">
        <v>6.1</v>
      </c>
      <c r="BF27" s="100">
        <v>0.7</v>
      </c>
      <c r="BG27" s="100">
        <v>5.4</v>
      </c>
      <c r="BH27" s="100">
        <v>72.900000000000006</v>
      </c>
      <c r="BI27" s="100">
        <v>5.0999999999999996</v>
      </c>
      <c r="BJ27" s="100">
        <v>47.8</v>
      </c>
      <c r="BM27" s="160" t="s">
        <v>1123</v>
      </c>
      <c r="BN27" s="162">
        <v>186.5</v>
      </c>
      <c r="BO27" s="163">
        <v>11.9</v>
      </c>
      <c r="BP27"/>
      <c r="BQ27" s="160"/>
      <c r="BR27" s="160"/>
      <c r="BS27" s="160"/>
      <c r="BT27" s="160"/>
      <c r="BU27" s="160"/>
      <c r="BV27" s="160"/>
      <c r="BW27" s="160"/>
      <c r="BX27" s="160"/>
      <c r="BY27" s="160"/>
      <c r="BZ27" s="160"/>
      <c r="CA27" s="160"/>
    </row>
    <row r="28" spans="1:79" s="57" customFormat="1" ht="20.100000000000001" customHeight="1">
      <c r="A28" s="88">
        <v>21</v>
      </c>
      <c r="B28" s="89" t="s">
        <v>992</v>
      </c>
      <c r="C28" s="101">
        <v>9768.2000000000007</v>
      </c>
      <c r="D28" s="96">
        <v>20.7</v>
      </c>
      <c r="E28" s="80">
        <f t="shared" si="0"/>
        <v>2022.0174000000002</v>
      </c>
      <c r="F28" s="80"/>
      <c r="G28" s="81">
        <v>2051</v>
      </c>
      <c r="H28" s="81">
        <v>2061</v>
      </c>
      <c r="I28" s="82">
        <f t="shared" si="1"/>
        <v>103</v>
      </c>
      <c r="J28" s="83">
        <f t="shared" si="2"/>
        <v>19.631236893203884</v>
      </c>
      <c r="K28" s="84">
        <f t="shared" si="3"/>
        <v>20.009708737864077</v>
      </c>
      <c r="L28" s="83">
        <f t="shared" si="6"/>
        <v>4.999520844523035</v>
      </c>
      <c r="M28" s="83"/>
      <c r="N28" s="83"/>
      <c r="O28" s="83"/>
      <c r="P28" s="83"/>
      <c r="Q28" s="83"/>
      <c r="R28" s="83"/>
      <c r="S28" s="83"/>
      <c r="T28" s="83"/>
      <c r="U28" s="83"/>
      <c r="V28" s="184" t="s">
        <v>29</v>
      </c>
      <c r="W28" s="57">
        <v>6</v>
      </c>
      <c r="X28" s="80">
        <f t="shared" si="4"/>
        <v>343.5</v>
      </c>
      <c r="Y28" s="80">
        <f t="shared" si="5"/>
        <v>1628.0333333333335</v>
      </c>
      <c r="Z28" s="83">
        <f t="shared" si="7"/>
        <v>3.2116632926505591</v>
      </c>
      <c r="AA28" s="83"/>
      <c r="AB28" s="83"/>
      <c r="AC28" s="83"/>
      <c r="AD28" s="83"/>
      <c r="AE28" s="83"/>
      <c r="AF28" s="83"/>
      <c r="AG28" s="83"/>
      <c r="AH28" s="83"/>
      <c r="AI28" s="83"/>
      <c r="AJ28" s="83"/>
      <c r="AK28" s="83"/>
      <c r="AL28" s="83"/>
      <c r="AM28" s="83"/>
      <c r="AN28" s="83"/>
      <c r="AO28" s="83"/>
      <c r="AP28" s="83"/>
      <c r="AQ28" s="83"/>
      <c r="AR28" s="83"/>
      <c r="AS28" s="83"/>
      <c r="AT28" s="83"/>
      <c r="AU28" s="83"/>
      <c r="AV28" s="83"/>
      <c r="AX28" s="123" t="s">
        <v>993</v>
      </c>
      <c r="AY28" s="91">
        <v>103</v>
      </c>
      <c r="AZ28" s="91">
        <v>12</v>
      </c>
      <c r="BA28" s="91">
        <v>91</v>
      </c>
      <c r="BB28" s="91">
        <v>1579</v>
      </c>
      <c r="BC28" s="91">
        <v>176</v>
      </c>
      <c r="BD28" s="92">
        <v>940</v>
      </c>
      <c r="BE28" s="93">
        <v>5</v>
      </c>
      <c r="BF28" s="94">
        <v>0.6</v>
      </c>
      <c r="BG28" s="94">
        <v>4.4000000000000004</v>
      </c>
      <c r="BH28" s="94">
        <v>76.599999999999994</v>
      </c>
      <c r="BI28" s="94">
        <v>8.5</v>
      </c>
      <c r="BJ28" s="94">
        <v>45.6</v>
      </c>
      <c r="BM28" s="160" t="s">
        <v>1124</v>
      </c>
      <c r="BN28" s="162">
        <v>198.1</v>
      </c>
      <c r="BO28" s="163">
        <v>14.9</v>
      </c>
      <c r="BP28"/>
      <c r="BQ28" s="160"/>
      <c r="BR28" s="160"/>
      <c r="BS28" s="160"/>
      <c r="BT28" s="160"/>
      <c r="BU28" s="160"/>
      <c r="BV28" s="160"/>
      <c r="BW28" s="160"/>
      <c r="BX28" s="160"/>
      <c r="BY28" s="160"/>
      <c r="BZ28" s="160"/>
      <c r="CA28" s="160"/>
    </row>
    <row r="29" spans="1:79" s="57" customFormat="1" ht="20.100000000000001" customHeight="1">
      <c r="A29" s="88">
        <v>22</v>
      </c>
      <c r="B29" s="95" t="s">
        <v>994</v>
      </c>
      <c r="C29" s="78">
        <v>7255.48</v>
      </c>
      <c r="D29" s="96">
        <v>35.4</v>
      </c>
      <c r="E29" s="80">
        <f t="shared" si="0"/>
        <v>2568.4399199999998</v>
      </c>
      <c r="F29" s="80"/>
      <c r="G29" s="81">
        <v>3723</v>
      </c>
      <c r="H29" s="81">
        <v>3735</v>
      </c>
      <c r="I29" s="82">
        <f t="shared" si="1"/>
        <v>184</v>
      </c>
      <c r="J29" s="83">
        <f t="shared" si="2"/>
        <v>13.958912608695652</v>
      </c>
      <c r="K29" s="84">
        <f t="shared" si="3"/>
        <v>20.298913043478262</v>
      </c>
      <c r="L29" s="83">
        <f t="shared" si="6"/>
        <v>4.2158033604395158</v>
      </c>
      <c r="M29" s="83"/>
      <c r="N29" s="83"/>
      <c r="O29" s="83"/>
      <c r="P29" s="83"/>
      <c r="Q29" s="83"/>
      <c r="R29" s="83"/>
      <c r="S29" s="83"/>
      <c r="T29" s="83"/>
      <c r="U29" s="83"/>
      <c r="V29" s="57" t="s">
        <v>30</v>
      </c>
      <c r="W29" s="57">
        <v>9</v>
      </c>
      <c r="X29" s="80">
        <f t="shared" si="4"/>
        <v>415</v>
      </c>
      <c r="Y29" s="80">
        <f t="shared" si="5"/>
        <v>806.16444444444437</v>
      </c>
      <c r="Z29" s="83">
        <f t="shared" si="7"/>
        <v>2.9064236398575978</v>
      </c>
      <c r="AA29" s="83"/>
      <c r="AB29" s="83"/>
      <c r="AC29" s="83"/>
      <c r="AD29" s="83"/>
      <c r="AE29" s="83"/>
      <c r="AF29" s="83"/>
      <c r="AG29" s="83"/>
      <c r="AH29" s="83"/>
      <c r="AI29" s="83"/>
      <c r="AJ29" s="83"/>
      <c r="AK29" s="83"/>
      <c r="AL29" s="83"/>
      <c r="AM29" s="83"/>
      <c r="AN29" s="83"/>
      <c r="AO29" s="83"/>
      <c r="AP29" s="83"/>
      <c r="AQ29" s="83"/>
      <c r="AR29" s="83"/>
      <c r="AS29" s="83"/>
      <c r="AT29" s="83"/>
      <c r="AU29" s="83"/>
      <c r="AV29" s="83"/>
      <c r="AX29" s="124" t="s">
        <v>995</v>
      </c>
      <c r="AY29" s="91">
        <v>184</v>
      </c>
      <c r="AZ29" s="91">
        <v>32</v>
      </c>
      <c r="BA29" s="91">
        <v>152</v>
      </c>
      <c r="BB29" s="91">
        <v>2715</v>
      </c>
      <c r="BC29" s="91">
        <v>272</v>
      </c>
      <c r="BD29" s="92">
        <v>1765</v>
      </c>
      <c r="BE29" s="93">
        <v>4.9000000000000004</v>
      </c>
      <c r="BF29" s="94">
        <v>0.9</v>
      </c>
      <c r="BG29" s="94">
        <v>4.0999999999999996</v>
      </c>
      <c r="BH29" s="94">
        <v>72.7</v>
      </c>
      <c r="BI29" s="94">
        <v>7.3</v>
      </c>
      <c r="BJ29" s="94">
        <v>47.3</v>
      </c>
      <c r="BM29" s="160" t="s">
        <v>1125</v>
      </c>
      <c r="BN29" s="162">
        <v>197.3</v>
      </c>
      <c r="BO29" s="163">
        <v>11.4</v>
      </c>
      <c r="BP29"/>
      <c r="BQ29" s="160"/>
      <c r="BR29" s="160"/>
      <c r="BS29" s="160"/>
      <c r="BT29" s="160"/>
      <c r="BU29" s="160"/>
      <c r="BV29" s="160"/>
      <c r="BW29" s="160"/>
      <c r="BX29" s="160"/>
      <c r="BY29" s="160"/>
      <c r="BZ29" s="160"/>
      <c r="CA29" s="160"/>
    </row>
    <row r="30" spans="1:79" s="57" customFormat="1" ht="20.100000000000001" customHeight="1">
      <c r="A30" s="88">
        <v>23</v>
      </c>
      <c r="B30" s="89" t="s">
        <v>996</v>
      </c>
      <c r="C30" s="78">
        <v>5116.22</v>
      </c>
      <c r="D30" s="96">
        <v>57.6</v>
      </c>
      <c r="E30" s="80">
        <f t="shared" si="0"/>
        <v>2946.94272</v>
      </c>
      <c r="F30" s="80"/>
      <c r="G30" s="81">
        <v>7443</v>
      </c>
      <c r="H30" s="81">
        <v>7427</v>
      </c>
      <c r="I30" s="82">
        <f t="shared" si="1"/>
        <v>325</v>
      </c>
      <c r="J30" s="83">
        <f t="shared" si="2"/>
        <v>9.0675160615384609</v>
      </c>
      <c r="K30" s="84">
        <f t="shared" si="3"/>
        <v>22.852307692307694</v>
      </c>
      <c r="L30" s="83">
        <f t="shared" si="6"/>
        <v>3.3978070905544997</v>
      </c>
      <c r="M30" s="83"/>
      <c r="N30" s="83"/>
      <c r="O30" s="83"/>
      <c r="P30" s="83"/>
      <c r="Q30" s="83"/>
      <c r="R30" s="83"/>
      <c r="S30" s="83"/>
      <c r="T30" s="83"/>
      <c r="U30" s="83"/>
      <c r="V30" s="184" t="s">
        <v>31</v>
      </c>
      <c r="W30" s="57">
        <v>20</v>
      </c>
      <c r="X30" s="80">
        <f t="shared" si="4"/>
        <v>371.35</v>
      </c>
      <c r="Y30" s="80">
        <f t="shared" si="5"/>
        <v>255.81100000000001</v>
      </c>
      <c r="Z30" s="83">
        <f t="shared" si="7"/>
        <v>2.4079192154224929</v>
      </c>
      <c r="AA30" s="83"/>
      <c r="AB30" s="83"/>
      <c r="AC30" s="83"/>
      <c r="AD30" s="83"/>
      <c r="AE30" s="83"/>
      <c r="AF30" s="83"/>
      <c r="AG30" s="83"/>
      <c r="AH30" s="83"/>
      <c r="AI30" s="83"/>
      <c r="AJ30" s="83"/>
      <c r="AK30" s="83"/>
      <c r="AL30" s="83"/>
      <c r="AM30" s="83"/>
      <c r="AN30" s="83"/>
      <c r="AO30" s="83"/>
      <c r="AP30" s="83"/>
      <c r="AQ30" s="83"/>
      <c r="AR30" s="83"/>
      <c r="AS30" s="83"/>
      <c r="AT30" s="83"/>
      <c r="AU30" s="83"/>
      <c r="AV30" s="83"/>
      <c r="AX30" s="124" t="s">
        <v>997</v>
      </c>
      <c r="AY30" s="91">
        <v>325</v>
      </c>
      <c r="AZ30" s="91">
        <v>38</v>
      </c>
      <c r="BA30" s="91">
        <v>287</v>
      </c>
      <c r="BB30" s="91">
        <v>5108</v>
      </c>
      <c r="BC30" s="91">
        <v>428</v>
      </c>
      <c r="BD30" s="92">
        <v>3682</v>
      </c>
      <c r="BE30" s="93">
        <v>4.4000000000000004</v>
      </c>
      <c r="BF30" s="94">
        <v>0.5</v>
      </c>
      <c r="BG30" s="94">
        <v>3.9</v>
      </c>
      <c r="BH30" s="94">
        <v>68.8</v>
      </c>
      <c r="BI30" s="94">
        <v>5.8</v>
      </c>
      <c r="BJ30" s="94">
        <v>49.6</v>
      </c>
      <c r="BM30" s="160" t="s">
        <v>1126</v>
      </c>
      <c r="BN30" s="162">
        <v>204.7</v>
      </c>
      <c r="BO30" s="163">
        <v>14.6</v>
      </c>
      <c r="BP30"/>
      <c r="BQ30" s="160"/>
      <c r="BR30" s="160"/>
      <c r="BS30" s="160"/>
      <c r="BT30" s="160"/>
      <c r="BU30" s="160"/>
      <c r="BV30" s="160"/>
      <c r="BW30" s="160"/>
      <c r="BX30" s="160"/>
      <c r="BY30" s="160"/>
      <c r="BZ30" s="160"/>
      <c r="CA30" s="160"/>
    </row>
    <row r="31" spans="1:79" s="57" customFormat="1" ht="20.100000000000001" customHeight="1">
      <c r="A31" s="88">
        <v>24</v>
      </c>
      <c r="B31" s="95" t="s">
        <v>998</v>
      </c>
      <c r="C31" s="78">
        <v>5761.59</v>
      </c>
      <c r="D31" s="96">
        <v>35.4</v>
      </c>
      <c r="E31" s="80">
        <f t="shared" si="0"/>
        <v>2039.60286</v>
      </c>
      <c r="F31" s="80"/>
      <c r="G31" s="81">
        <v>1833</v>
      </c>
      <c r="H31" s="81">
        <v>1840</v>
      </c>
      <c r="I31" s="82">
        <f t="shared" si="1"/>
        <v>102</v>
      </c>
      <c r="J31" s="83">
        <f t="shared" si="2"/>
        <v>19.996106470588234</v>
      </c>
      <c r="K31" s="84">
        <f t="shared" si="3"/>
        <v>18.03921568627451</v>
      </c>
      <c r="L31" s="83">
        <f t="shared" si="6"/>
        <v>5.0457679260010719</v>
      </c>
      <c r="M31" s="83"/>
      <c r="N31" s="83"/>
      <c r="O31" s="83"/>
      <c r="P31" s="83"/>
      <c r="Q31" s="83"/>
      <c r="R31" s="83"/>
      <c r="S31" s="83"/>
      <c r="T31" s="83"/>
      <c r="U31" s="83"/>
      <c r="V31" s="57" t="s">
        <v>32</v>
      </c>
      <c r="W31" s="57">
        <v>4</v>
      </c>
      <c r="X31" s="80">
        <f t="shared" si="4"/>
        <v>460</v>
      </c>
      <c r="Y31" s="80">
        <f t="shared" si="5"/>
        <v>1440.3975</v>
      </c>
      <c r="Z31" s="83">
        <f t="shared" si="7"/>
        <v>3.1584823589244997</v>
      </c>
      <c r="AA31" s="83"/>
      <c r="AB31" s="83"/>
      <c r="AC31" s="83"/>
      <c r="AD31" s="83"/>
      <c r="AE31" s="83"/>
      <c r="AF31" s="83"/>
      <c r="AG31" s="83"/>
      <c r="AH31" s="83"/>
      <c r="AI31" s="83"/>
      <c r="AJ31" s="83"/>
      <c r="AK31" s="83"/>
      <c r="AL31" s="83"/>
      <c r="AM31" s="83"/>
      <c r="AN31" s="83"/>
      <c r="AO31" s="83"/>
      <c r="AP31" s="83"/>
      <c r="AQ31" s="83"/>
      <c r="AR31" s="83"/>
      <c r="AS31" s="83"/>
      <c r="AT31" s="83"/>
      <c r="AU31" s="83"/>
      <c r="AV31" s="83"/>
      <c r="AX31" s="124" t="s">
        <v>999</v>
      </c>
      <c r="AY31" s="91">
        <v>102</v>
      </c>
      <c r="AZ31" s="91">
        <v>13</v>
      </c>
      <c r="BA31" s="91">
        <v>89</v>
      </c>
      <c r="BB31" s="91">
        <v>1523</v>
      </c>
      <c r="BC31" s="91">
        <v>124</v>
      </c>
      <c r="BD31" s="92">
        <v>854</v>
      </c>
      <c r="BE31" s="93">
        <v>5.5</v>
      </c>
      <c r="BF31" s="94">
        <v>0.7</v>
      </c>
      <c r="BG31" s="94">
        <v>4.8</v>
      </c>
      <c r="BH31" s="94">
        <v>82.8</v>
      </c>
      <c r="BI31" s="94">
        <v>6.7</v>
      </c>
      <c r="BJ31" s="94">
        <v>46.4</v>
      </c>
      <c r="BM31" s="160" t="s">
        <v>1127</v>
      </c>
      <c r="BN31" s="162">
        <v>296.7</v>
      </c>
      <c r="BO31" s="163">
        <v>14.5</v>
      </c>
      <c r="BP31"/>
      <c r="BQ31" s="160"/>
      <c r="BR31" s="160"/>
      <c r="BS31" s="160"/>
      <c r="BT31" s="160"/>
      <c r="BU31" s="160"/>
      <c r="BV31" s="160"/>
      <c r="BW31" s="160"/>
      <c r="BX31" s="160"/>
      <c r="BY31" s="160"/>
      <c r="BZ31" s="160"/>
      <c r="CA31" s="160"/>
    </row>
    <row r="32" spans="1:79" s="57" customFormat="1" ht="20.100000000000001" customHeight="1">
      <c r="A32" s="88">
        <v>25</v>
      </c>
      <c r="B32" s="89" t="s">
        <v>1000</v>
      </c>
      <c r="C32" s="101">
        <v>3766.9</v>
      </c>
      <c r="D32" s="96">
        <v>32.299999999999997</v>
      </c>
      <c r="E32" s="80">
        <f t="shared" si="0"/>
        <v>1216.7086999999999</v>
      </c>
      <c r="F32" s="80"/>
      <c r="G32" s="81">
        <v>1416</v>
      </c>
      <c r="H32" s="81">
        <v>1415</v>
      </c>
      <c r="I32" s="82">
        <f t="shared" si="1"/>
        <v>59</v>
      </c>
      <c r="J32" s="83">
        <f t="shared" si="2"/>
        <v>20.622181355932202</v>
      </c>
      <c r="K32" s="84">
        <f t="shared" si="3"/>
        <v>23.983050847457626</v>
      </c>
      <c r="L32" s="83">
        <f t="shared" si="6"/>
        <v>5.1241502125701972</v>
      </c>
      <c r="M32" s="83"/>
      <c r="N32" s="83"/>
      <c r="O32" s="83"/>
      <c r="P32" s="83"/>
      <c r="Q32" s="83"/>
      <c r="R32" s="83"/>
      <c r="S32" s="83"/>
      <c r="T32" s="83"/>
      <c r="U32" s="83"/>
      <c r="V32" s="184" t="s">
        <v>33</v>
      </c>
      <c r="W32" s="57">
        <v>4</v>
      </c>
      <c r="X32" s="80">
        <f t="shared" si="4"/>
        <v>353.75</v>
      </c>
      <c r="Y32" s="80">
        <f t="shared" si="5"/>
        <v>941.72500000000002</v>
      </c>
      <c r="Z32" s="83">
        <f t="shared" si="7"/>
        <v>2.9739240998005383</v>
      </c>
      <c r="AA32" s="83"/>
      <c r="AB32" s="83"/>
      <c r="AC32" s="83"/>
      <c r="AD32" s="83"/>
      <c r="AE32" s="83"/>
      <c r="AF32" s="83"/>
      <c r="AG32" s="83"/>
      <c r="AH32" s="83"/>
      <c r="AI32" s="83"/>
      <c r="AJ32" s="83"/>
      <c r="AK32" s="83"/>
      <c r="AL32" s="83"/>
      <c r="AM32" s="83"/>
      <c r="AN32" s="83"/>
      <c r="AO32" s="83"/>
      <c r="AP32" s="83"/>
      <c r="AQ32" s="83"/>
      <c r="AR32" s="83"/>
      <c r="AS32" s="83"/>
      <c r="AT32" s="83"/>
      <c r="AU32" s="83"/>
      <c r="AV32" s="83"/>
      <c r="AX32" s="125" t="s">
        <v>1001</v>
      </c>
      <c r="AY32" s="97">
        <v>59</v>
      </c>
      <c r="AZ32" s="97">
        <v>7</v>
      </c>
      <c r="BA32" s="97">
        <v>52</v>
      </c>
      <c r="BB32" s="97">
        <v>1017</v>
      </c>
      <c r="BC32" s="97">
        <v>49</v>
      </c>
      <c r="BD32" s="98">
        <v>560</v>
      </c>
      <c r="BE32" s="99">
        <v>4.2</v>
      </c>
      <c r="BF32" s="100">
        <v>0.5</v>
      </c>
      <c r="BG32" s="100">
        <v>3.7</v>
      </c>
      <c r="BH32" s="100">
        <v>71.900000000000006</v>
      </c>
      <c r="BI32" s="100">
        <v>3.5</v>
      </c>
      <c r="BJ32" s="100">
        <v>39.6</v>
      </c>
      <c r="BM32" s="160" t="s">
        <v>1128</v>
      </c>
      <c r="BN32" s="162">
        <v>256.7</v>
      </c>
      <c r="BO32" s="163">
        <v>14.7</v>
      </c>
      <c r="BP32"/>
      <c r="BQ32" s="160"/>
      <c r="BR32" s="160"/>
      <c r="BS32" s="160"/>
      <c r="BT32" s="160"/>
      <c r="BU32" s="160"/>
      <c r="BV32" s="160"/>
      <c r="BW32" s="160"/>
      <c r="BX32" s="160"/>
      <c r="BY32" s="160"/>
      <c r="BZ32" s="160"/>
      <c r="CA32" s="160"/>
    </row>
    <row r="33" spans="1:79" s="57" customFormat="1" ht="20.100000000000001" customHeight="1">
      <c r="A33" s="88">
        <v>26</v>
      </c>
      <c r="B33" s="89" t="s">
        <v>1002</v>
      </c>
      <c r="C33" s="78">
        <v>4613.21</v>
      </c>
      <c r="D33" s="90">
        <v>25.5</v>
      </c>
      <c r="E33" s="80">
        <f t="shared" si="0"/>
        <v>1176.3685499999999</v>
      </c>
      <c r="F33" s="80"/>
      <c r="G33" s="81">
        <v>2617</v>
      </c>
      <c r="H33" s="81">
        <v>2625</v>
      </c>
      <c r="I33" s="82">
        <f t="shared" si="1"/>
        <v>173</v>
      </c>
      <c r="J33" s="83">
        <f t="shared" si="2"/>
        <v>6.7998182080924847</v>
      </c>
      <c r="K33" s="84">
        <f t="shared" si="3"/>
        <v>15.173410404624278</v>
      </c>
      <c r="L33" s="83">
        <f t="shared" si="6"/>
        <v>2.9424100995449902</v>
      </c>
      <c r="M33" s="83"/>
      <c r="N33" s="83"/>
      <c r="O33" s="83"/>
      <c r="P33" s="83"/>
      <c r="Q33" s="83"/>
      <c r="R33" s="83"/>
      <c r="S33" s="83"/>
      <c r="T33" s="83"/>
      <c r="U33" s="83"/>
      <c r="V33" s="184" t="s">
        <v>34</v>
      </c>
      <c r="W33" s="57">
        <v>6</v>
      </c>
      <c r="X33" s="80">
        <f t="shared" si="4"/>
        <v>437.5</v>
      </c>
      <c r="Y33" s="80">
        <f t="shared" si="5"/>
        <v>768.86833333333334</v>
      </c>
      <c r="Z33" s="83">
        <f t="shared" si="7"/>
        <v>2.8858519743883666</v>
      </c>
      <c r="AA33" s="83"/>
      <c r="AB33" s="83"/>
      <c r="AC33" s="83"/>
      <c r="AD33" s="83"/>
      <c r="AE33" s="83"/>
      <c r="AF33" s="83"/>
      <c r="AG33" s="83"/>
      <c r="AH33" s="83"/>
      <c r="AI33" s="83"/>
      <c r="AJ33" s="83"/>
      <c r="AK33" s="83"/>
      <c r="AL33" s="83"/>
      <c r="AM33" s="83"/>
      <c r="AN33" s="83"/>
      <c r="AO33" s="83"/>
      <c r="AP33" s="83"/>
      <c r="AQ33" s="83"/>
      <c r="AR33" s="83"/>
      <c r="AS33" s="83"/>
      <c r="AT33" s="83"/>
      <c r="AU33" s="83"/>
      <c r="AV33" s="83"/>
      <c r="AX33" s="124" t="s">
        <v>1003</v>
      </c>
      <c r="AY33" s="91">
        <v>173</v>
      </c>
      <c r="AZ33" s="91">
        <v>12</v>
      </c>
      <c r="BA33" s="91">
        <v>161</v>
      </c>
      <c r="BB33" s="91">
        <v>2484</v>
      </c>
      <c r="BC33" s="91">
        <v>146</v>
      </c>
      <c r="BD33" s="92">
        <v>1319</v>
      </c>
      <c r="BE33" s="93">
        <v>6.6</v>
      </c>
      <c r="BF33" s="94">
        <v>0.5</v>
      </c>
      <c r="BG33" s="94">
        <v>6.1</v>
      </c>
      <c r="BH33" s="94">
        <v>94.6</v>
      </c>
      <c r="BI33" s="94">
        <v>5.6</v>
      </c>
      <c r="BJ33" s="94">
        <v>50.2</v>
      </c>
      <c r="BM33" s="160" t="s">
        <v>1129</v>
      </c>
      <c r="BN33" s="162">
        <v>226.6</v>
      </c>
      <c r="BO33" s="163">
        <v>13.2</v>
      </c>
      <c r="BP33"/>
      <c r="BQ33" s="160"/>
      <c r="BR33" s="160"/>
      <c r="BS33" s="160"/>
      <c r="BT33" s="160"/>
      <c r="BU33" s="160"/>
      <c r="BV33" s="160"/>
      <c r="BW33" s="160"/>
      <c r="BX33" s="160"/>
      <c r="BY33" s="160"/>
      <c r="BZ33" s="160"/>
      <c r="CA33" s="160"/>
    </row>
    <row r="34" spans="1:79" s="57" customFormat="1" ht="20.100000000000001" customHeight="1">
      <c r="A34" s="88">
        <v>27</v>
      </c>
      <c r="B34" s="102" t="s">
        <v>1004</v>
      </c>
      <c r="C34" s="103">
        <v>1901.42</v>
      </c>
      <c r="D34" s="79">
        <v>69.400000000000006</v>
      </c>
      <c r="E34" s="80">
        <f t="shared" si="0"/>
        <v>1319.5854800000002</v>
      </c>
      <c r="F34" s="80"/>
      <c r="G34" s="81">
        <v>8849</v>
      </c>
      <c r="H34" s="81">
        <v>8856</v>
      </c>
      <c r="I34" s="82">
        <f t="shared" si="1"/>
        <v>535</v>
      </c>
      <c r="J34" s="83">
        <f t="shared" si="2"/>
        <v>2.466514915887851</v>
      </c>
      <c r="K34" s="84">
        <f t="shared" si="3"/>
        <v>16.553271028037383</v>
      </c>
      <c r="L34" s="83">
        <f t="shared" si="6"/>
        <v>1.7721334557061488</v>
      </c>
      <c r="M34" s="83"/>
      <c r="N34" s="83"/>
      <c r="O34" s="83"/>
      <c r="P34" s="83"/>
      <c r="Q34" s="83"/>
      <c r="R34" s="83"/>
      <c r="S34" s="83"/>
      <c r="T34" s="83"/>
      <c r="U34" s="83"/>
      <c r="V34" s="185" t="s">
        <v>35</v>
      </c>
      <c r="W34" s="57">
        <v>15</v>
      </c>
      <c r="X34" s="80">
        <f t="shared" si="4"/>
        <v>590.4</v>
      </c>
      <c r="Y34" s="80">
        <f t="shared" si="5"/>
        <v>126.76133333333334</v>
      </c>
      <c r="Z34" s="83">
        <f t="shared" si="7"/>
        <v>2.1029867986490913</v>
      </c>
      <c r="AA34" s="83"/>
      <c r="AB34" s="83"/>
      <c r="AC34" s="83"/>
      <c r="AD34" s="83"/>
      <c r="AE34" s="83"/>
      <c r="AF34" s="83"/>
      <c r="AG34" s="83"/>
      <c r="AH34" s="83"/>
      <c r="AI34" s="83"/>
      <c r="AJ34" s="83"/>
      <c r="AK34" s="83"/>
      <c r="AL34" s="83"/>
      <c r="AM34" s="83"/>
      <c r="AN34" s="83"/>
      <c r="AO34" s="83"/>
      <c r="AP34" s="83"/>
      <c r="AQ34" s="83"/>
      <c r="AR34" s="83"/>
      <c r="AS34" s="83"/>
      <c r="AT34" s="83"/>
      <c r="AU34" s="83"/>
      <c r="AV34" s="83"/>
      <c r="AX34" s="124" t="s">
        <v>1005</v>
      </c>
      <c r="AY34" s="91">
        <v>535</v>
      </c>
      <c r="AZ34" s="91">
        <v>39</v>
      </c>
      <c r="BA34" s="91">
        <v>496</v>
      </c>
      <c r="BB34" s="91">
        <v>8253</v>
      </c>
      <c r="BC34" s="91">
        <v>329</v>
      </c>
      <c r="BD34" s="92">
        <v>5482</v>
      </c>
      <c r="BE34" s="93">
        <v>6</v>
      </c>
      <c r="BF34" s="94">
        <v>0.4</v>
      </c>
      <c r="BG34" s="94">
        <v>5.6</v>
      </c>
      <c r="BH34" s="94">
        <v>93.2</v>
      </c>
      <c r="BI34" s="94">
        <v>3.7</v>
      </c>
      <c r="BJ34" s="94">
        <v>61.9</v>
      </c>
      <c r="BM34" s="160" t="s">
        <v>1130</v>
      </c>
      <c r="BN34" s="162">
        <v>217.9</v>
      </c>
      <c r="BO34" s="163">
        <v>13.8</v>
      </c>
      <c r="BP34"/>
      <c r="BQ34" s="160"/>
      <c r="BR34" s="160"/>
      <c r="BS34" s="160"/>
      <c r="BT34" s="160"/>
      <c r="BU34" s="160"/>
      <c r="BV34" s="160"/>
      <c r="BW34" s="160"/>
      <c r="BX34" s="160"/>
      <c r="BY34" s="160"/>
      <c r="BZ34" s="160"/>
      <c r="CA34" s="160"/>
    </row>
    <row r="35" spans="1:79" s="57" customFormat="1" ht="20.100000000000001" customHeight="1">
      <c r="A35" s="88">
        <v>28</v>
      </c>
      <c r="B35" s="89" t="s">
        <v>1006</v>
      </c>
      <c r="C35" s="103">
        <v>8396.39</v>
      </c>
      <c r="D35" s="90">
        <v>33.1</v>
      </c>
      <c r="E35" s="80">
        <f t="shared" si="0"/>
        <v>2779.2050900000004</v>
      </c>
      <c r="F35" s="80"/>
      <c r="G35" s="81">
        <v>5558</v>
      </c>
      <c r="H35" s="81">
        <v>5571</v>
      </c>
      <c r="I35" s="82">
        <f t="shared" si="1"/>
        <v>349</v>
      </c>
      <c r="J35" s="83">
        <f t="shared" si="2"/>
        <v>7.9633383667621791</v>
      </c>
      <c r="K35" s="84">
        <f t="shared" si="3"/>
        <v>15.962750716332378</v>
      </c>
      <c r="L35" s="83">
        <f t="shared" si="6"/>
        <v>3.1842131848820037</v>
      </c>
      <c r="M35" s="83"/>
      <c r="N35" s="83"/>
      <c r="O35" s="83"/>
      <c r="P35" s="83"/>
      <c r="Q35" s="83"/>
      <c r="R35" s="83"/>
      <c r="S35" s="83"/>
      <c r="T35" s="83"/>
      <c r="U35" s="83"/>
      <c r="V35" s="184" t="s">
        <v>36</v>
      </c>
      <c r="W35" s="57">
        <v>9</v>
      </c>
      <c r="X35" s="80">
        <f t="shared" si="4"/>
        <v>619</v>
      </c>
      <c r="Y35" s="80">
        <f t="shared" si="5"/>
        <v>932.93222222222221</v>
      </c>
      <c r="Z35" s="83">
        <f t="shared" si="7"/>
        <v>2.9698500932812184</v>
      </c>
      <c r="AA35" s="83"/>
      <c r="AB35" s="83"/>
      <c r="AC35" s="83"/>
      <c r="AD35" s="83"/>
      <c r="AE35" s="83"/>
      <c r="AF35" s="83"/>
      <c r="AG35" s="83"/>
      <c r="AH35" s="83"/>
      <c r="AI35" s="83"/>
      <c r="AJ35" s="83"/>
      <c r="AK35" s="83"/>
      <c r="AL35" s="83"/>
      <c r="AM35" s="83"/>
      <c r="AN35" s="83"/>
      <c r="AO35" s="83"/>
      <c r="AP35" s="83"/>
      <c r="AQ35" s="83"/>
      <c r="AR35" s="83"/>
      <c r="AS35" s="83"/>
      <c r="AT35" s="83"/>
      <c r="AU35" s="83"/>
      <c r="AV35" s="83"/>
      <c r="AX35" s="124" t="s">
        <v>1007</v>
      </c>
      <c r="AY35" s="91">
        <v>349</v>
      </c>
      <c r="AZ35" s="91">
        <v>32</v>
      </c>
      <c r="BA35" s="91">
        <v>317</v>
      </c>
      <c r="BB35" s="91">
        <v>4971</v>
      </c>
      <c r="BC35" s="91">
        <v>284</v>
      </c>
      <c r="BD35" s="92">
        <v>2990</v>
      </c>
      <c r="BE35" s="93">
        <v>6.3</v>
      </c>
      <c r="BF35" s="94">
        <v>0.6</v>
      </c>
      <c r="BG35" s="94">
        <v>5.7</v>
      </c>
      <c r="BH35" s="94">
        <v>89.2</v>
      </c>
      <c r="BI35" s="94">
        <v>5.0999999999999996</v>
      </c>
      <c r="BJ35" s="94">
        <v>53.7</v>
      </c>
      <c r="BM35" s="160" t="s">
        <v>1131</v>
      </c>
      <c r="BN35" s="162">
        <v>269.2</v>
      </c>
      <c r="BO35" s="163">
        <v>11.9</v>
      </c>
      <c r="BP35"/>
      <c r="BQ35" s="160"/>
      <c r="BR35" s="160"/>
      <c r="BS35" s="160"/>
      <c r="BT35" s="160"/>
      <c r="BU35" s="160"/>
      <c r="BV35" s="160"/>
      <c r="BW35" s="160"/>
      <c r="BX35" s="160"/>
      <c r="BY35" s="160"/>
      <c r="BZ35" s="160"/>
      <c r="CA35" s="160"/>
    </row>
    <row r="36" spans="1:79" s="57" customFormat="1" ht="20.100000000000001" customHeight="1">
      <c r="A36" s="88">
        <v>29</v>
      </c>
      <c r="B36" s="102" t="s">
        <v>1008</v>
      </c>
      <c r="C36" s="103">
        <v>3691.09</v>
      </c>
      <c r="D36" s="79">
        <v>23.1</v>
      </c>
      <c r="E36" s="80">
        <f t="shared" si="0"/>
        <v>852.64179000000001</v>
      </c>
      <c r="F36" s="80"/>
      <c r="G36" s="81">
        <v>1383</v>
      </c>
      <c r="H36" s="81">
        <v>1390</v>
      </c>
      <c r="I36" s="82">
        <f t="shared" si="1"/>
        <v>75</v>
      </c>
      <c r="J36" s="83">
        <f t="shared" si="2"/>
        <v>11.3685572</v>
      </c>
      <c r="K36" s="84">
        <f t="shared" si="3"/>
        <v>18.533333333333335</v>
      </c>
      <c r="L36" s="83">
        <f t="shared" si="6"/>
        <v>3.8045844378983151</v>
      </c>
      <c r="M36" s="83"/>
      <c r="N36" s="83"/>
      <c r="O36" s="83"/>
      <c r="P36" s="83"/>
      <c r="Q36" s="83"/>
      <c r="R36" s="83"/>
      <c r="S36" s="83"/>
      <c r="T36" s="83"/>
      <c r="U36" s="83"/>
      <c r="V36" s="185" t="s">
        <v>37</v>
      </c>
      <c r="W36" s="57">
        <v>3</v>
      </c>
      <c r="X36" s="80">
        <f t="shared" si="4"/>
        <v>463.33333333333331</v>
      </c>
      <c r="Y36" s="80">
        <f t="shared" si="5"/>
        <v>1230.3633333333335</v>
      </c>
      <c r="Z36" s="83">
        <f t="shared" si="7"/>
        <v>3.090033380025397</v>
      </c>
      <c r="AA36" s="83"/>
      <c r="AB36" s="83"/>
      <c r="AC36" s="83"/>
      <c r="AD36" s="83"/>
      <c r="AE36" s="83"/>
      <c r="AF36" s="83"/>
      <c r="AG36" s="83"/>
      <c r="AH36" s="83"/>
      <c r="AI36" s="83"/>
      <c r="AJ36" s="83"/>
      <c r="AK36" s="83"/>
      <c r="AL36" s="83"/>
      <c r="AM36" s="83"/>
      <c r="AN36" s="83"/>
      <c r="AO36" s="83"/>
      <c r="AP36" s="83"/>
      <c r="AQ36" s="83"/>
      <c r="AR36" s="83"/>
      <c r="AS36" s="83"/>
      <c r="AT36" s="83"/>
      <c r="AU36" s="83"/>
      <c r="AV36" s="83"/>
      <c r="AX36" s="124" t="s">
        <v>1009</v>
      </c>
      <c r="AY36" s="91">
        <v>75</v>
      </c>
      <c r="AZ36" s="91">
        <v>4</v>
      </c>
      <c r="BA36" s="91">
        <v>71</v>
      </c>
      <c r="BB36" s="91">
        <v>1188</v>
      </c>
      <c r="BC36" s="91">
        <v>62</v>
      </c>
      <c r="BD36" s="92">
        <v>695</v>
      </c>
      <c r="BE36" s="93">
        <v>5.4</v>
      </c>
      <c r="BF36" s="94">
        <v>0.3</v>
      </c>
      <c r="BG36" s="94">
        <v>5.0999999999999996</v>
      </c>
      <c r="BH36" s="94">
        <v>85.5</v>
      </c>
      <c r="BI36" s="94">
        <v>4.5</v>
      </c>
      <c r="BJ36" s="94">
        <v>50</v>
      </c>
      <c r="BM36" s="160" t="s">
        <v>1132</v>
      </c>
      <c r="BN36" s="162">
        <v>279.60000000000002</v>
      </c>
      <c r="BO36" s="163">
        <v>12.4</v>
      </c>
      <c r="BP36"/>
      <c r="BQ36" s="160"/>
      <c r="BR36" s="160"/>
      <c r="BS36" s="160"/>
      <c r="BT36" s="160"/>
      <c r="BU36" s="160"/>
      <c r="BV36" s="160"/>
      <c r="BW36" s="160"/>
      <c r="BX36" s="160"/>
      <c r="BY36" s="160"/>
      <c r="BZ36" s="160"/>
      <c r="CA36" s="160"/>
    </row>
    <row r="37" spans="1:79" s="57" customFormat="1" ht="20.100000000000001" customHeight="1">
      <c r="A37" s="88">
        <v>30</v>
      </c>
      <c r="B37" s="89" t="s">
        <v>1010</v>
      </c>
      <c r="C37" s="103">
        <v>4726.29</v>
      </c>
      <c r="D37" s="90">
        <v>23.2</v>
      </c>
      <c r="E37" s="80">
        <f t="shared" si="0"/>
        <v>1096.49928</v>
      </c>
      <c r="F37" s="80"/>
      <c r="G37" s="81">
        <v>979</v>
      </c>
      <c r="H37" s="81">
        <v>988</v>
      </c>
      <c r="I37" s="82">
        <f t="shared" si="1"/>
        <v>89</v>
      </c>
      <c r="J37" s="83">
        <f t="shared" si="2"/>
        <v>12.320216629213483</v>
      </c>
      <c r="K37" s="84">
        <f t="shared" si="3"/>
        <v>11.101123595505618</v>
      </c>
      <c r="L37" s="83">
        <f t="shared" si="6"/>
        <v>3.960624992351597</v>
      </c>
      <c r="M37" s="83"/>
      <c r="N37" s="83"/>
      <c r="O37" s="83"/>
      <c r="P37" s="83"/>
      <c r="Q37" s="83"/>
      <c r="R37" s="83"/>
      <c r="S37" s="83"/>
      <c r="T37" s="83"/>
      <c r="U37" s="83"/>
      <c r="V37" s="184" t="s">
        <v>1433</v>
      </c>
      <c r="W37" s="57">
        <v>3</v>
      </c>
      <c r="X37" s="80">
        <f t="shared" si="4"/>
        <v>329.33333333333331</v>
      </c>
      <c r="Y37" s="80">
        <f t="shared" si="5"/>
        <v>1575.43</v>
      </c>
      <c r="Z37" s="83">
        <f t="shared" si="7"/>
        <v>3.1973991112300388</v>
      </c>
      <c r="AA37" s="83"/>
      <c r="AB37" s="83"/>
      <c r="AC37" s="83"/>
      <c r="AD37" s="83"/>
      <c r="AE37" s="83"/>
      <c r="AF37" s="83"/>
      <c r="AG37" s="83"/>
      <c r="AH37" s="83"/>
      <c r="AI37" s="83"/>
      <c r="AJ37" s="83"/>
      <c r="AK37" s="83"/>
      <c r="AL37" s="83"/>
      <c r="AM37" s="83"/>
      <c r="AN37" s="83"/>
      <c r="AO37" s="83"/>
      <c r="AP37" s="83"/>
      <c r="AQ37" s="83"/>
      <c r="AR37" s="83"/>
      <c r="AS37" s="83"/>
      <c r="AT37" s="83"/>
      <c r="AU37" s="83"/>
      <c r="AV37" s="83"/>
      <c r="AX37" s="124" t="s">
        <v>1011</v>
      </c>
      <c r="AY37" s="97">
        <v>89</v>
      </c>
      <c r="AZ37" s="97">
        <v>9</v>
      </c>
      <c r="BA37" s="97">
        <v>79</v>
      </c>
      <c r="BB37" s="97">
        <v>1075</v>
      </c>
      <c r="BC37" s="97">
        <v>127</v>
      </c>
      <c r="BD37" s="98">
        <v>559</v>
      </c>
      <c r="BE37" s="99">
        <v>9</v>
      </c>
      <c r="BF37" s="100">
        <v>0.9</v>
      </c>
      <c r="BG37" s="100">
        <v>8</v>
      </c>
      <c r="BH37" s="100">
        <v>108.8</v>
      </c>
      <c r="BI37" s="100">
        <v>12.9</v>
      </c>
      <c r="BJ37" s="100">
        <v>56.6</v>
      </c>
      <c r="BM37" s="160" t="s">
        <v>1133</v>
      </c>
      <c r="BN37" s="162">
        <v>262.10000000000002</v>
      </c>
      <c r="BO37" s="163">
        <v>11.7</v>
      </c>
      <c r="BP37"/>
      <c r="BQ37" s="160"/>
      <c r="BR37" s="160"/>
      <c r="BS37" s="160"/>
      <c r="BT37" s="160"/>
      <c r="BU37" s="160"/>
      <c r="BV37" s="160"/>
      <c r="BW37" s="160"/>
      <c r="BX37" s="160"/>
      <c r="BY37" s="160"/>
      <c r="BZ37" s="160"/>
      <c r="CA37" s="160"/>
    </row>
    <row r="38" spans="1:79" s="57" customFormat="1" ht="20.100000000000001" customHeight="1">
      <c r="A38" s="88">
        <v>31</v>
      </c>
      <c r="B38" s="102" t="s">
        <v>1012</v>
      </c>
      <c r="C38" s="103">
        <v>3507.31</v>
      </c>
      <c r="D38" s="79">
        <v>26</v>
      </c>
      <c r="E38" s="80">
        <f t="shared" si="0"/>
        <v>911.90059999999994</v>
      </c>
      <c r="F38" s="80"/>
      <c r="G38" s="81">
        <v>578</v>
      </c>
      <c r="H38" s="81">
        <v>582</v>
      </c>
      <c r="I38" s="82">
        <f t="shared" si="1"/>
        <v>45</v>
      </c>
      <c r="J38" s="83">
        <f t="shared" si="2"/>
        <v>20.264457777777775</v>
      </c>
      <c r="K38" s="84">
        <f t="shared" si="3"/>
        <v>12.933333333333334</v>
      </c>
      <c r="L38" s="83">
        <f t="shared" si="6"/>
        <v>5.0795126400346904</v>
      </c>
      <c r="M38" s="83"/>
      <c r="N38" s="83"/>
      <c r="O38" s="83"/>
      <c r="P38" s="83"/>
      <c r="Q38" s="83"/>
      <c r="R38" s="83"/>
      <c r="S38" s="83"/>
      <c r="T38" s="83"/>
      <c r="U38" s="83"/>
      <c r="V38" s="185" t="s">
        <v>38</v>
      </c>
      <c r="W38" s="57">
        <v>2</v>
      </c>
      <c r="X38" s="80">
        <f t="shared" si="4"/>
        <v>291</v>
      </c>
      <c r="Y38" s="80">
        <f t="shared" si="5"/>
        <v>1753.655</v>
      </c>
      <c r="Z38" s="83">
        <f t="shared" si="7"/>
        <v>3.2439441578249917</v>
      </c>
      <c r="AA38" s="83"/>
      <c r="AB38" s="83"/>
      <c r="AC38" s="83"/>
      <c r="AD38" s="83"/>
      <c r="AE38" s="83"/>
      <c r="AF38" s="83"/>
      <c r="AG38" s="83"/>
      <c r="AH38" s="83"/>
      <c r="AI38" s="83"/>
      <c r="AJ38" s="83"/>
      <c r="AK38" s="83"/>
      <c r="AL38" s="83"/>
      <c r="AM38" s="83"/>
      <c r="AN38" s="83"/>
      <c r="AO38" s="83"/>
      <c r="AP38" s="83"/>
      <c r="AQ38" s="83"/>
      <c r="AR38" s="83"/>
      <c r="AS38" s="83"/>
      <c r="AT38" s="83"/>
      <c r="AU38" s="83"/>
      <c r="AV38" s="83"/>
      <c r="AX38" s="123" t="s">
        <v>1013</v>
      </c>
      <c r="AY38" s="91">
        <v>45</v>
      </c>
      <c r="AZ38" s="91">
        <v>5</v>
      </c>
      <c r="BA38" s="91">
        <v>40</v>
      </c>
      <c r="BB38" s="91">
        <v>518</v>
      </c>
      <c r="BC38" s="91">
        <v>55</v>
      </c>
      <c r="BD38" s="92">
        <v>263</v>
      </c>
      <c r="BE38" s="93">
        <v>7.7</v>
      </c>
      <c r="BF38" s="94">
        <v>0.9</v>
      </c>
      <c r="BG38" s="94">
        <v>6.9</v>
      </c>
      <c r="BH38" s="94">
        <v>89</v>
      </c>
      <c r="BI38" s="94">
        <v>9.5</v>
      </c>
      <c r="BJ38" s="94">
        <v>45.2</v>
      </c>
      <c r="BM38" s="160" t="s">
        <v>1134</v>
      </c>
      <c r="BN38" s="162">
        <v>277.10000000000002</v>
      </c>
      <c r="BO38" s="163">
        <v>12.9</v>
      </c>
      <c r="BP38"/>
      <c r="BQ38" s="160"/>
      <c r="BR38" s="160"/>
      <c r="BS38" s="160"/>
      <c r="BT38" s="160"/>
      <c r="BU38" s="160"/>
      <c r="BV38" s="160"/>
      <c r="BW38" s="160"/>
      <c r="BX38" s="160"/>
      <c r="BY38" s="160"/>
      <c r="BZ38" s="160"/>
      <c r="CA38" s="160"/>
    </row>
    <row r="39" spans="1:79" s="57" customFormat="1" ht="20.100000000000001" customHeight="1">
      <c r="A39" s="88">
        <v>32</v>
      </c>
      <c r="B39" s="89" t="s">
        <v>1014</v>
      </c>
      <c r="C39" s="103">
        <v>6707.98</v>
      </c>
      <c r="D39" s="90">
        <v>19.2</v>
      </c>
      <c r="E39" s="80">
        <f t="shared" si="0"/>
        <v>1287.9321599999998</v>
      </c>
      <c r="F39" s="80"/>
      <c r="G39" s="81">
        <v>702</v>
      </c>
      <c r="H39" s="81">
        <v>707</v>
      </c>
      <c r="I39" s="82">
        <f t="shared" si="1"/>
        <v>54</v>
      </c>
      <c r="J39" s="83">
        <f t="shared" si="2"/>
        <v>23.850595555555554</v>
      </c>
      <c r="K39" s="84">
        <f t="shared" si="3"/>
        <v>13.092592592592593</v>
      </c>
      <c r="L39" s="83">
        <f t="shared" si="6"/>
        <v>5.5106669663942887</v>
      </c>
      <c r="M39" s="83"/>
      <c r="N39" s="83"/>
      <c r="O39" s="83"/>
      <c r="P39" s="83"/>
      <c r="Q39" s="83"/>
      <c r="R39" s="83"/>
      <c r="S39" s="83"/>
      <c r="T39" s="83"/>
      <c r="U39" s="83"/>
      <c r="V39" s="184" t="s">
        <v>39</v>
      </c>
      <c r="W39" s="57">
        <v>4</v>
      </c>
      <c r="X39" s="80">
        <f t="shared" si="4"/>
        <v>176.75</v>
      </c>
      <c r="Y39" s="80">
        <f t="shared" si="5"/>
        <v>1676.9949999999999</v>
      </c>
      <c r="Z39" s="83">
        <f t="shared" si="7"/>
        <v>3.2245317677488128</v>
      </c>
      <c r="AA39" s="83"/>
      <c r="AB39" s="83"/>
      <c r="AC39" s="83"/>
      <c r="AD39" s="83"/>
      <c r="AE39" s="83"/>
      <c r="AF39" s="83"/>
      <c r="AG39" s="83"/>
      <c r="AH39" s="83"/>
      <c r="AI39" s="83"/>
      <c r="AJ39" s="83"/>
      <c r="AK39" s="83"/>
      <c r="AL39" s="83"/>
      <c r="AM39" s="83"/>
      <c r="AN39" s="83"/>
      <c r="AO39" s="83"/>
      <c r="AP39" s="83"/>
      <c r="AQ39" s="83"/>
      <c r="AR39" s="83"/>
      <c r="AS39" s="83"/>
      <c r="AT39" s="83"/>
      <c r="AU39" s="83"/>
      <c r="AV39" s="83"/>
      <c r="AX39" s="124" t="s">
        <v>1015</v>
      </c>
      <c r="AY39" s="91">
        <v>54</v>
      </c>
      <c r="AZ39" s="91">
        <v>8</v>
      </c>
      <c r="BA39" s="91">
        <v>46</v>
      </c>
      <c r="BB39" s="91">
        <v>729</v>
      </c>
      <c r="BC39" s="91">
        <v>57</v>
      </c>
      <c r="BD39" s="92">
        <v>282</v>
      </c>
      <c r="BE39" s="93">
        <v>7.6</v>
      </c>
      <c r="BF39" s="94">
        <v>1.1000000000000001</v>
      </c>
      <c r="BG39" s="94">
        <v>6.5</v>
      </c>
      <c r="BH39" s="94">
        <v>103.1</v>
      </c>
      <c r="BI39" s="94">
        <v>8.1</v>
      </c>
      <c r="BJ39" s="94">
        <v>39.9</v>
      </c>
      <c r="BM39" s="160" t="s">
        <v>1135</v>
      </c>
      <c r="BN39" s="162">
        <v>245.5</v>
      </c>
      <c r="BO39" s="163">
        <v>10.8</v>
      </c>
      <c r="BP39"/>
      <c r="BQ39" s="160"/>
      <c r="BR39" s="160"/>
      <c r="BS39" s="160"/>
      <c r="BT39" s="160"/>
      <c r="BU39" s="160"/>
      <c r="BV39" s="160"/>
      <c r="BW39" s="160"/>
      <c r="BX39" s="160"/>
      <c r="BY39" s="160"/>
      <c r="BZ39" s="160"/>
      <c r="CA39" s="160"/>
    </row>
    <row r="40" spans="1:79" s="57" customFormat="1" ht="20.100000000000001" customHeight="1">
      <c r="A40" s="88">
        <v>33</v>
      </c>
      <c r="B40" s="102" t="s">
        <v>1016</v>
      </c>
      <c r="C40" s="103">
        <v>7009.6</v>
      </c>
      <c r="D40" s="96">
        <v>31.3</v>
      </c>
      <c r="E40" s="80">
        <f t="shared" si="0"/>
        <v>2194.0048000000002</v>
      </c>
      <c r="F40" s="80"/>
      <c r="G40" s="81">
        <v>1930</v>
      </c>
      <c r="H40" s="81">
        <v>1936</v>
      </c>
      <c r="I40" s="82">
        <f t="shared" si="1"/>
        <v>171</v>
      </c>
      <c r="J40" s="83">
        <f t="shared" si="2"/>
        <v>12.830437426900586</v>
      </c>
      <c r="K40" s="84">
        <f t="shared" si="3"/>
        <v>11.321637426900585</v>
      </c>
      <c r="L40" s="83">
        <f t="shared" si="6"/>
        <v>4.0418043133085924</v>
      </c>
      <c r="M40" s="83"/>
      <c r="N40" s="83"/>
      <c r="O40" s="83"/>
      <c r="P40" s="83"/>
      <c r="Q40" s="83"/>
      <c r="R40" s="83"/>
      <c r="S40" s="83"/>
      <c r="T40" s="83"/>
      <c r="U40" s="83"/>
      <c r="V40" s="185" t="s">
        <v>40</v>
      </c>
      <c r="W40" s="57">
        <v>5</v>
      </c>
      <c r="X40" s="80">
        <f t="shared" si="4"/>
        <v>387.2</v>
      </c>
      <c r="Y40" s="80">
        <f t="shared" si="5"/>
        <v>1401.92</v>
      </c>
      <c r="Z40" s="83">
        <f t="shared" si="7"/>
        <v>3.1467232314980813</v>
      </c>
      <c r="AA40" s="83"/>
      <c r="AB40" s="83"/>
      <c r="AC40" s="83"/>
      <c r="AD40" s="83"/>
      <c r="AE40" s="83"/>
      <c r="AF40" s="83"/>
      <c r="AG40" s="83"/>
      <c r="AH40" s="83"/>
      <c r="AI40" s="83"/>
      <c r="AJ40" s="83"/>
      <c r="AK40" s="83"/>
      <c r="AL40" s="83"/>
      <c r="AM40" s="83"/>
      <c r="AN40" s="83"/>
      <c r="AO40" s="83"/>
      <c r="AP40" s="83"/>
      <c r="AQ40" s="83"/>
      <c r="AR40" s="83"/>
      <c r="AS40" s="83"/>
      <c r="AT40" s="83"/>
      <c r="AU40" s="83"/>
      <c r="AV40" s="83"/>
      <c r="AX40" s="124" t="s">
        <v>1017</v>
      </c>
      <c r="AY40" s="91">
        <v>171</v>
      </c>
      <c r="AZ40" s="91">
        <v>17</v>
      </c>
      <c r="BA40" s="91">
        <v>154</v>
      </c>
      <c r="BB40" s="91">
        <v>1631</v>
      </c>
      <c r="BC40" s="91">
        <v>190</v>
      </c>
      <c r="BD40" s="92">
        <v>1003</v>
      </c>
      <c r="BE40" s="93">
        <v>8.8000000000000007</v>
      </c>
      <c r="BF40" s="104">
        <v>0.9</v>
      </c>
      <c r="BG40" s="94">
        <v>8</v>
      </c>
      <c r="BH40" s="94">
        <v>84.2</v>
      </c>
      <c r="BI40" s="94">
        <v>9.8000000000000007</v>
      </c>
      <c r="BJ40" s="94">
        <v>51.8</v>
      </c>
      <c r="BM40" s="160" t="s">
        <v>1136</v>
      </c>
      <c r="BN40" s="162">
        <v>241.4</v>
      </c>
      <c r="BO40" s="163">
        <v>8.6</v>
      </c>
      <c r="BP40"/>
      <c r="BQ40" s="160"/>
      <c r="BR40" s="160"/>
      <c r="BS40" s="160"/>
      <c r="BT40" s="160"/>
      <c r="BU40" s="160"/>
      <c r="BV40" s="160"/>
      <c r="BW40" s="160"/>
      <c r="BX40" s="160"/>
      <c r="BY40" s="160"/>
      <c r="BZ40" s="160"/>
      <c r="CA40" s="160"/>
    </row>
    <row r="41" spans="1:79" s="57" customFormat="1" ht="20.100000000000001" customHeight="1">
      <c r="A41" s="88">
        <v>34</v>
      </c>
      <c r="B41" s="89" t="s">
        <v>1018</v>
      </c>
      <c r="C41" s="103">
        <v>8479.73</v>
      </c>
      <c r="D41" s="90">
        <v>27</v>
      </c>
      <c r="E41" s="80">
        <f t="shared" si="0"/>
        <v>2289.5270999999998</v>
      </c>
      <c r="F41" s="80"/>
      <c r="G41" s="81">
        <v>2840</v>
      </c>
      <c r="H41" s="81">
        <v>2848</v>
      </c>
      <c r="I41" s="82">
        <f t="shared" si="1"/>
        <v>248</v>
      </c>
      <c r="J41" s="83">
        <f t="shared" si="2"/>
        <v>9.2319641129032242</v>
      </c>
      <c r="K41" s="84">
        <f t="shared" si="3"/>
        <v>11.483870967741936</v>
      </c>
      <c r="L41" s="83">
        <f t="shared" si="6"/>
        <v>3.4284798813833217</v>
      </c>
      <c r="M41" s="83"/>
      <c r="N41" s="83"/>
      <c r="O41" s="83"/>
      <c r="P41" s="83"/>
      <c r="Q41" s="83"/>
      <c r="R41" s="83"/>
      <c r="S41" s="83"/>
      <c r="T41" s="83"/>
      <c r="U41" s="83"/>
      <c r="V41" s="184" t="s">
        <v>41</v>
      </c>
      <c r="W41" s="57">
        <v>6</v>
      </c>
      <c r="X41" s="80">
        <f t="shared" si="4"/>
        <v>474.66666666666669</v>
      </c>
      <c r="Y41" s="80">
        <f t="shared" si="5"/>
        <v>1413.2883333333332</v>
      </c>
      <c r="Z41" s="83">
        <f t="shared" si="7"/>
        <v>3.1502307738805109</v>
      </c>
      <c r="AA41" s="83"/>
      <c r="AB41" s="83"/>
      <c r="AC41" s="83"/>
      <c r="AD41" s="83"/>
      <c r="AE41" s="83"/>
      <c r="AF41" s="83"/>
      <c r="AG41" s="83"/>
      <c r="AH41" s="83"/>
      <c r="AI41" s="83"/>
      <c r="AJ41" s="83"/>
      <c r="AK41" s="83"/>
      <c r="AL41" s="83"/>
      <c r="AM41" s="83"/>
      <c r="AN41" s="83"/>
      <c r="AO41" s="83"/>
      <c r="AP41" s="83"/>
      <c r="AQ41" s="83"/>
      <c r="AR41" s="83"/>
      <c r="AS41" s="83"/>
      <c r="AT41" s="83"/>
      <c r="AU41" s="83"/>
      <c r="AV41" s="83"/>
      <c r="AX41" s="124" t="s">
        <v>1019</v>
      </c>
      <c r="AY41" s="91">
        <v>248</v>
      </c>
      <c r="AZ41" s="91">
        <v>31</v>
      </c>
      <c r="BA41" s="91">
        <v>217</v>
      </c>
      <c r="BB41" s="91">
        <v>2592</v>
      </c>
      <c r="BC41" s="91">
        <v>271</v>
      </c>
      <c r="BD41" s="92">
        <v>1554</v>
      </c>
      <c r="BE41" s="93">
        <v>8.6999999999999993</v>
      </c>
      <c r="BF41" s="104">
        <v>1.1000000000000001</v>
      </c>
      <c r="BG41" s="94">
        <v>7.6</v>
      </c>
      <c r="BH41" s="94">
        <v>91</v>
      </c>
      <c r="BI41" s="94">
        <v>9.5</v>
      </c>
      <c r="BJ41" s="94">
        <v>54.6</v>
      </c>
      <c r="BM41" s="160" t="s">
        <v>1137</v>
      </c>
      <c r="BN41" s="162">
        <v>296.3</v>
      </c>
      <c r="BO41" s="163">
        <v>10.9</v>
      </c>
      <c r="BP41"/>
      <c r="BQ41" s="160"/>
      <c r="BR41" s="160"/>
      <c r="BS41" s="160"/>
      <c r="BT41" s="160"/>
      <c r="BU41" s="160"/>
      <c r="BV41" s="160"/>
      <c r="BW41" s="160"/>
      <c r="BX41" s="160"/>
      <c r="BY41" s="160"/>
      <c r="BZ41" s="160"/>
      <c r="CA41" s="160"/>
    </row>
    <row r="42" spans="1:79" s="57" customFormat="1" ht="20.100000000000001" customHeight="1">
      <c r="A42" s="88">
        <v>35</v>
      </c>
      <c r="B42" s="102" t="s">
        <v>1020</v>
      </c>
      <c r="C42" s="103">
        <v>6114.13</v>
      </c>
      <c r="D42" s="79">
        <v>28.1</v>
      </c>
      <c r="E42" s="80">
        <f t="shared" si="0"/>
        <v>1718.0705300000002</v>
      </c>
      <c r="F42" s="80"/>
      <c r="G42" s="81">
        <v>1420</v>
      </c>
      <c r="H42" s="81">
        <v>1431</v>
      </c>
      <c r="I42" s="82">
        <f t="shared" si="1"/>
        <v>148</v>
      </c>
      <c r="J42" s="83">
        <f t="shared" si="2"/>
        <v>11.608584662162164</v>
      </c>
      <c r="K42" s="84">
        <f t="shared" si="3"/>
        <v>9.6689189189189193</v>
      </c>
      <c r="L42" s="83">
        <f t="shared" si="6"/>
        <v>3.844538267086457</v>
      </c>
      <c r="M42" s="83"/>
      <c r="N42" s="83"/>
      <c r="O42" s="83"/>
      <c r="P42" s="83"/>
      <c r="Q42" s="83"/>
      <c r="R42" s="83"/>
      <c r="S42" s="83"/>
      <c r="T42" s="83"/>
      <c r="U42" s="83"/>
      <c r="V42" s="185" t="s">
        <v>42</v>
      </c>
      <c r="W42" s="57">
        <v>5</v>
      </c>
      <c r="X42" s="80">
        <f t="shared" si="4"/>
        <v>286.2</v>
      </c>
      <c r="Y42" s="80">
        <f t="shared" si="5"/>
        <v>1222.826</v>
      </c>
      <c r="Z42" s="83">
        <f t="shared" si="7"/>
        <v>3.0873646642186618</v>
      </c>
      <c r="AA42" s="83"/>
      <c r="AB42" s="83"/>
      <c r="AC42" s="83"/>
      <c r="AD42" s="83"/>
      <c r="AE42" s="83"/>
      <c r="AF42" s="83"/>
      <c r="AG42" s="83"/>
      <c r="AH42" s="83"/>
      <c r="AI42" s="83"/>
      <c r="AJ42" s="83"/>
      <c r="AK42" s="83"/>
      <c r="AL42" s="83"/>
      <c r="AM42" s="83"/>
      <c r="AN42" s="83"/>
      <c r="AO42" s="83"/>
      <c r="AP42" s="83"/>
      <c r="AQ42" s="83"/>
      <c r="AR42" s="83"/>
      <c r="AS42" s="83"/>
      <c r="AT42" s="83"/>
      <c r="AU42" s="83"/>
      <c r="AV42" s="83"/>
      <c r="AX42" s="125" t="s">
        <v>1021</v>
      </c>
      <c r="AY42" s="97">
        <v>148</v>
      </c>
      <c r="AZ42" s="97">
        <v>28</v>
      </c>
      <c r="BA42" s="97">
        <v>120</v>
      </c>
      <c r="BB42" s="97">
        <v>1280</v>
      </c>
      <c r="BC42" s="97">
        <v>172</v>
      </c>
      <c r="BD42" s="98">
        <v>671</v>
      </c>
      <c r="BE42" s="99">
        <v>10.3</v>
      </c>
      <c r="BF42" s="105">
        <v>2</v>
      </c>
      <c r="BG42" s="100">
        <v>8.4</v>
      </c>
      <c r="BH42" s="100">
        <v>89.4</v>
      </c>
      <c r="BI42" s="100">
        <v>12</v>
      </c>
      <c r="BJ42" s="100">
        <v>46.9</v>
      </c>
      <c r="BM42" s="160" t="s">
        <v>1138</v>
      </c>
      <c r="BN42" s="162">
        <v>260.39999999999998</v>
      </c>
      <c r="BO42" s="163">
        <v>11.9</v>
      </c>
      <c r="BP42"/>
      <c r="BQ42" s="160"/>
      <c r="BR42" s="160"/>
      <c r="BS42" s="160"/>
      <c r="BT42" s="160"/>
      <c r="BU42" s="160"/>
      <c r="BV42" s="160"/>
      <c r="BW42" s="160"/>
      <c r="BX42" s="160"/>
      <c r="BY42" s="160"/>
      <c r="BZ42" s="160"/>
      <c r="CA42" s="160"/>
    </row>
    <row r="43" spans="1:79" s="57" customFormat="1" ht="20.100000000000001" customHeight="1">
      <c r="A43" s="88">
        <v>36</v>
      </c>
      <c r="B43" s="106" t="s">
        <v>1022</v>
      </c>
      <c r="C43" s="103">
        <v>4146.8</v>
      </c>
      <c r="D43" s="90">
        <v>24.7</v>
      </c>
      <c r="E43" s="80">
        <f t="shared" si="0"/>
        <v>1024.2596000000001</v>
      </c>
      <c r="F43" s="80"/>
      <c r="G43" s="81">
        <v>770</v>
      </c>
      <c r="H43" s="81">
        <v>776</v>
      </c>
      <c r="I43" s="82">
        <f t="shared" si="1"/>
        <v>114</v>
      </c>
      <c r="J43" s="83">
        <f t="shared" si="2"/>
        <v>8.9847333333333346</v>
      </c>
      <c r="K43" s="84">
        <f t="shared" si="3"/>
        <v>6.807017543859649</v>
      </c>
      <c r="L43" s="83">
        <f t="shared" si="6"/>
        <v>3.3822612299948571</v>
      </c>
      <c r="M43" s="83"/>
      <c r="N43" s="83"/>
      <c r="O43" s="83"/>
      <c r="P43" s="83"/>
      <c r="Q43" s="83"/>
      <c r="R43" s="83"/>
      <c r="S43" s="83"/>
      <c r="T43" s="83"/>
      <c r="U43" s="83"/>
      <c r="V43" s="57" t="s">
        <v>43</v>
      </c>
      <c r="W43" s="57">
        <v>3</v>
      </c>
      <c r="X43" s="80">
        <f t="shared" si="4"/>
        <v>258.66666666666669</v>
      </c>
      <c r="Y43" s="80">
        <f t="shared" si="5"/>
        <v>1382.2666666666667</v>
      </c>
      <c r="Z43" s="83">
        <f t="shared" si="7"/>
        <v>3.1405918351437654</v>
      </c>
      <c r="AA43" s="83"/>
      <c r="AB43" s="83"/>
      <c r="AC43" s="83"/>
      <c r="AD43" s="83"/>
      <c r="AE43" s="83"/>
      <c r="AF43" s="83"/>
      <c r="AG43" s="83"/>
      <c r="AH43" s="83"/>
      <c r="AI43" s="83"/>
      <c r="AJ43" s="83"/>
      <c r="AK43" s="83"/>
      <c r="AL43" s="83"/>
      <c r="AM43" s="83"/>
      <c r="AN43" s="83"/>
      <c r="AO43" s="83"/>
      <c r="AP43" s="83"/>
      <c r="AQ43" s="83"/>
      <c r="AR43" s="83"/>
      <c r="AS43" s="83"/>
      <c r="AT43" s="83"/>
      <c r="AU43" s="83"/>
      <c r="AV43" s="83"/>
      <c r="AX43" s="124" t="s">
        <v>1023</v>
      </c>
      <c r="AY43" s="91">
        <v>114</v>
      </c>
      <c r="AZ43" s="91">
        <v>15</v>
      </c>
      <c r="BA43" s="91">
        <v>99</v>
      </c>
      <c r="BB43" s="91">
        <v>763</v>
      </c>
      <c r="BC43" s="91">
        <v>146</v>
      </c>
      <c r="BD43" s="92">
        <v>424</v>
      </c>
      <c r="BE43" s="93">
        <v>14.7</v>
      </c>
      <c r="BF43" s="104">
        <v>1.9</v>
      </c>
      <c r="BG43" s="94">
        <v>12.8</v>
      </c>
      <c r="BH43" s="94">
        <v>98.3</v>
      </c>
      <c r="BI43" s="94">
        <v>18.8</v>
      </c>
      <c r="BJ43" s="94">
        <v>54.6</v>
      </c>
      <c r="BM43" s="160" t="s">
        <v>1139</v>
      </c>
      <c r="BN43" s="162">
        <v>244.1</v>
      </c>
      <c r="BO43" s="163">
        <v>10.4</v>
      </c>
      <c r="BP43"/>
      <c r="BQ43" s="160"/>
      <c r="BR43" s="160"/>
      <c r="BS43" s="160"/>
      <c r="BT43" s="160"/>
      <c r="BU43" s="160"/>
      <c r="BV43" s="160"/>
      <c r="BW43" s="160"/>
      <c r="BX43" s="160"/>
      <c r="BY43" s="160"/>
      <c r="BZ43" s="160"/>
      <c r="CA43" s="160"/>
    </row>
    <row r="44" spans="1:79" s="57" customFormat="1" ht="20.100000000000001" customHeight="1">
      <c r="A44" s="88">
        <v>37</v>
      </c>
      <c r="B44" s="106" t="s">
        <v>1024</v>
      </c>
      <c r="C44" s="103">
        <v>1862.32</v>
      </c>
      <c r="D44" s="96">
        <v>53.4</v>
      </c>
      <c r="E44" s="80">
        <f t="shared" si="0"/>
        <v>994.47887999999989</v>
      </c>
      <c r="F44" s="80"/>
      <c r="G44" s="81">
        <v>985</v>
      </c>
      <c r="H44" s="81">
        <v>989</v>
      </c>
      <c r="I44" s="82">
        <f t="shared" si="1"/>
        <v>93</v>
      </c>
      <c r="J44" s="83">
        <f t="shared" si="2"/>
        <v>10.693321290322579</v>
      </c>
      <c r="K44" s="84">
        <f t="shared" si="3"/>
        <v>10.634408602150538</v>
      </c>
      <c r="L44" s="83">
        <f t="shared" si="6"/>
        <v>3.6898682487733976</v>
      </c>
      <c r="M44" s="83"/>
      <c r="N44" s="83"/>
      <c r="O44" s="83"/>
      <c r="P44" s="83"/>
      <c r="Q44" s="83"/>
      <c r="R44" s="83"/>
      <c r="S44" s="83"/>
      <c r="T44" s="83"/>
      <c r="U44" s="83"/>
      <c r="V44" s="57" t="s">
        <v>44</v>
      </c>
      <c r="W44" s="57">
        <v>3</v>
      </c>
      <c r="X44" s="80">
        <f t="shared" si="4"/>
        <v>329.66666666666669</v>
      </c>
      <c r="Y44" s="80">
        <f t="shared" si="5"/>
        <v>620.77333333333331</v>
      </c>
      <c r="Z44" s="83">
        <f t="shared" si="7"/>
        <v>2.7929330525881988</v>
      </c>
      <c r="AA44" s="83"/>
      <c r="AB44" s="83"/>
      <c r="AC44" s="83"/>
      <c r="AD44" s="83"/>
      <c r="AE44" s="83"/>
      <c r="AF44" s="83"/>
      <c r="AG44" s="83"/>
      <c r="AH44" s="83"/>
      <c r="AI44" s="83"/>
      <c r="AJ44" s="83"/>
      <c r="AK44" s="83"/>
      <c r="AL44" s="83"/>
      <c r="AM44" s="83"/>
      <c r="AN44" s="83"/>
      <c r="AO44" s="83"/>
      <c r="AP44" s="83"/>
      <c r="AQ44" s="83"/>
      <c r="AR44" s="83"/>
      <c r="AS44" s="83"/>
      <c r="AT44" s="83"/>
      <c r="AU44" s="83"/>
      <c r="AV44" s="83"/>
      <c r="AX44" s="124" t="s">
        <v>1025</v>
      </c>
      <c r="AY44" s="91">
        <v>93</v>
      </c>
      <c r="AZ44" s="91">
        <v>10</v>
      </c>
      <c r="BA44" s="91">
        <v>83</v>
      </c>
      <c r="BB44" s="91">
        <v>823</v>
      </c>
      <c r="BC44" s="91">
        <v>134</v>
      </c>
      <c r="BD44" s="92">
        <v>474</v>
      </c>
      <c r="BE44" s="93">
        <v>9.4</v>
      </c>
      <c r="BF44" s="104">
        <v>1</v>
      </c>
      <c r="BG44" s="94">
        <v>8.4</v>
      </c>
      <c r="BH44" s="94">
        <v>83.2</v>
      </c>
      <c r="BI44" s="94">
        <v>13.5</v>
      </c>
      <c r="BJ44" s="94">
        <v>47.9</v>
      </c>
      <c r="BM44" s="160" t="s">
        <v>1140</v>
      </c>
      <c r="BN44" s="162">
        <v>284</v>
      </c>
      <c r="BO44" s="163">
        <v>9.1999999999999993</v>
      </c>
      <c r="BP44"/>
      <c r="BQ44" s="160"/>
      <c r="BR44" s="160"/>
      <c r="BS44" s="160"/>
      <c r="BT44" s="160"/>
      <c r="BU44" s="160"/>
      <c r="BV44" s="160"/>
      <c r="BW44" s="160"/>
      <c r="BX44" s="160"/>
      <c r="BY44" s="160"/>
      <c r="BZ44" s="160"/>
      <c r="CA44" s="160"/>
    </row>
    <row r="45" spans="1:79" s="57" customFormat="1" ht="20.100000000000001" customHeight="1">
      <c r="A45" s="88">
        <v>38</v>
      </c>
      <c r="B45" s="106" t="s">
        <v>1026</v>
      </c>
      <c r="C45" s="103">
        <v>5678.5</v>
      </c>
      <c r="D45" s="90">
        <v>29.4</v>
      </c>
      <c r="E45" s="80">
        <f t="shared" si="0"/>
        <v>1669.479</v>
      </c>
      <c r="F45" s="80"/>
      <c r="G45" s="81">
        <v>1405</v>
      </c>
      <c r="H45" s="81">
        <v>1415</v>
      </c>
      <c r="I45" s="82">
        <f t="shared" si="1"/>
        <v>143</v>
      </c>
      <c r="J45" s="83">
        <f t="shared" si="2"/>
        <v>11.674678321678321</v>
      </c>
      <c r="K45" s="84">
        <f t="shared" si="3"/>
        <v>9.895104895104895</v>
      </c>
      <c r="L45" s="83">
        <f t="shared" si="6"/>
        <v>3.8554672027211394</v>
      </c>
      <c r="M45" s="83"/>
      <c r="N45" s="83"/>
      <c r="O45" s="83"/>
      <c r="P45" s="83"/>
      <c r="Q45" s="83"/>
      <c r="R45" s="83"/>
      <c r="S45" s="83"/>
      <c r="T45" s="83"/>
      <c r="U45" s="83"/>
      <c r="V45" s="57" t="s">
        <v>45</v>
      </c>
      <c r="W45" s="57">
        <v>3</v>
      </c>
      <c r="X45" s="80">
        <f t="shared" si="4"/>
        <v>471.66666666666669</v>
      </c>
      <c r="Y45" s="80">
        <f t="shared" si="5"/>
        <v>1892.8333333333333</v>
      </c>
      <c r="Z45" s="83">
        <f t="shared" si="7"/>
        <v>3.2771123754005402</v>
      </c>
      <c r="AA45" s="83"/>
      <c r="AB45" s="83"/>
      <c r="AC45" s="83"/>
      <c r="AD45" s="83"/>
      <c r="AE45" s="83"/>
      <c r="AF45" s="83"/>
      <c r="AG45" s="83"/>
      <c r="AH45" s="83"/>
      <c r="AI45" s="83"/>
      <c r="AJ45" s="83"/>
      <c r="AK45" s="83"/>
      <c r="AL45" s="83"/>
      <c r="AM45" s="83"/>
      <c r="AN45" s="83"/>
      <c r="AO45" s="83"/>
      <c r="AP45" s="83"/>
      <c r="AQ45" s="83"/>
      <c r="AR45" s="83"/>
      <c r="AS45" s="83"/>
      <c r="AT45" s="83"/>
      <c r="AU45" s="83"/>
      <c r="AV45" s="83"/>
      <c r="AX45" s="124" t="s">
        <v>1027</v>
      </c>
      <c r="AY45" s="91">
        <v>143</v>
      </c>
      <c r="AZ45" s="91">
        <v>15</v>
      </c>
      <c r="BA45" s="91">
        <v>128</v>
      </c>
      <c r="BB45" s="91">
        <v>1251</v>
      </c>
      <c r="BC45" s="91">
        <v>234</v>
      </c>
      <c r="BD45" s="92">
        <v>691</v>
      </c>
      <c r="BE45" s="93">
        <v>10.1</v>
      </c>
      <c r="BF45" s="104">
        <v>1.1000000000000001</v>
      </c>
      <c r="BG45" s="94">
        <v>9</v>
      </c>
      <c r="BH45" s="94">
        <v>88.4</v>
      </c>
      <c r="BI45" s="94">
        <v>16.5</v>
      </c>
      <c r="BJ45" s="94">
        <v>48.8</v>
      </c>
      <c r="BM45" s="160" t="s">
        <v>1141</v>
      </c>
      <c r="BN45" s="162">
        <v>283</v>
      </c>
      <c r="BO45" s="163">
        <v>11.7</v>
      </c>
      <c r="BP45"/>
      <c r="BQ45" s="160"/>
      <c r="BR45" s="160"/>
      <c r="BS45" s="160"/>
      <c r="BT45" s="160"/>
      <c r="BU45" s="160"/>
      <c r="BV45" s="160"/>
      <c r="BW45" s="160"/>
      <c r="BX45" s="160"/>
      <c r="BY45" s="160"/>
      <c r="BZ45" s="160"/>
      <c r="CA45" s="160"/>
    </row>
    <row r="46" spans="1:79" s="57" customFormat="1" ht="20.100000000000001" customHeight="1">
      <c r="A46" s="88">
        <v>39</v>
      </c>
      <c r="B46" s="106" t="s">
        <v>1028</v>
      </c>
      <c r="C46" s="103">
        <v>7105.19</v>
      </c>
      <c r="D46" s="90">
        <v>16.3</v>
      </c>
      <c r="E46" s="80">
        <f t="shared" si="0"/>
        <v>1158.14597</v>
      </c>
      <c r="F46" s="80"/>
      <c r="G46" s="81">
        <v>745</v>
      </c>
      <c r="H46" s="81">
        <v>752</v>
      </c>
      <c r="I46" s="82">
        <f t="shared" si="1"/>
        <v>133</v>
      </c>
      <c r="J46" s="83">
        <f t="shared" si="2"/>
        <v>8.707864436090226</v>
      </c>
      <c r="K46" s="84">
        <f t="shared" si="3"/>
        <v>5.6541353383458643</v>
      </c>
      <c r="L46" s="83">
        <f t="shared" si="6"/>
        <v>3.3297404438774745</v>
      </c>
      <c r="M46" s="83"/>
      <c r="N46" s="83"/>
      <c r="O46" s="83"/>
      <c r="P46" s="83"/>
      <c r="Q46" s="83"/>
      <c r="R46" s="83"/>
      <c r="S46" s="83"/>
      <c r="T46" s="83"/>
      <c r="U46" s="83"/>
      <c r="V46" s="57" t="s">
        <v>46</v>
      </c>
      <c r="W46" s="57">
        <v>3</v>
      </c>
      <c r="X46" s="80">
        <f t="shared" si="4"/>
        <v>250.66666666666666</v>
      </c>
      <c r="Y46" s="80">
        <f t="shared" si="5"/>
        <v>2368.3966666666665</v>
      </c>
      <c r="Z46" s="83">
        <f t="shared" si="7"/>
        <v>3.3744544411748283</v>
      </c>
      <c r="AA46" s="83"/>
      <c r="AB46" s="83"/>
      <c r="AC46" s="83"/>
      <c r="AD46" s="83"/>
      <c r="AE46" s="83"/>
      <c r="AF46" s="83"/>
      <c r="AG46" s="83"/>
      <c r="AH46" s="83"/>
      <c r="AI46" s="83"/>
      <c r="AJ46" s="83"/>
      <c r="AK46" s="83"/>
      <c r="AL46" s="83"/>
      <c r="AM46" s="83"/>
      <c r="AN46" s="83"/>
      <c r="AO46" s="83"/>
      <c r="AP46" s="83"/>
      <c r="AQ46" s="83"/>
      <c r="AR46" s="83"/>
      <c r="AS46" s="83"/>
      <c r="AT46" s="83"/>
      <c r="AU46" s="83"/>
      <c r="AV46" s="83"/>
      <c r="AX46" s="124" t="s">
        <v>1029</v>
      </c>
      <c r="AY46" s="91">
        <v>133</v>
      </c>
      <c r="AZ46" s="91">
        <v>12</v>
      </c>
      <c r="BA46" s="91">
        <v>121</v>
      </c>
      <c r="BB46" s="91">
        <v>574</v>
      </c>
      <c r="BC46" s="91">
        <v>96</v>
      </c>
      <c r="BD46" s="92">
        <v>366</v>
      </c>
      <c r="BE46" s="93">
        <v>17.7</v>
      </c>
      <c r="BF46" s="104">
        <v>1.6</v>
      </c>
      <c r="BG46" s="94">
        <v>16.100000000000001</v>
      </c>
      <c r="BH46" s="94">
        <v>76.3</v>
      </c>
      <c r="BI46" s="94">
        <v>12.8</v>
      </c>
      <c r="BJ46" s="94">
        <v>48.7</v>
      </c>
      <c r="BM46" s="160" t="s">
        <v>1142</v>
      </c>
      <c r="BN46" s="162">
        <v>249.8</v>
      </c>
      <c r="BO46" s="163">
        <v>10.7</v>
      </c>
      <c r="BP46"/>
      <c r="BQ46" s="160"/>
      <c r="BR46" s="160"/>
      <c r="BS46" s="160"/>
      <c r="BT46" s="160"/>
      <c r="BU46" s="160"/>
      <c r="BV46" s="160"/>
      <c r="BW46" s="160"/>
      <c r="BX46" s="160"/>
      <c r="BY46" s="160"/>
      <c r="BZ46" s="160"/>
      <c r="CA46" s="160"/>
    </row>
    <row r="47" spans="1:79" s="57" customFormat="1" ht="20.100000000000001" customHeight="1">
      <c r="A47" s="88">
        <v>40</v>
      </c>
      <c r="B47" s="106" t="s">
        <v>1030</v>
      </c>
      <c r="C47" s="103">
        <v>4847.2</v>
      </c>
      <c r="D47" s="90">
        <v>55.7</v>
      </c>
      <c r="E47" s="80">
        <f t="shared" si="0"/>
        <v>2699.8903999999998</v>
      </c>
      <c r="F47" s="80"/>
      <c r="G47" s="81">
        <v>5090</v>
      </c>
      <c r="H47" s="81">
        <v>5085</v>
      </c>
      <c r="I47" s="82">
        <f t="shared" si="1"/>
        <v>466</v>
      </c>
      <c r="J47" s="83">
        <f t="shared" si="2"/>
        <v>5.7937562231759649</v>
      </c>
      <c r="K47" s="84">
        <f t="shared" si="3"/>
        <v>10.912017167381974</v>
      </c>
      <c r="L47" s="83">
        <f t="shared" si="6"/>
        <v>2.7160306120667497</v>
      </c>
      <c r="M47" s="83"/>
      <c r="N47" s="83"/>
      <c r="O47" s="83"/>
      <c r="P47" s="83"/>
      <c r="Q47" s="83"/>
      <c r="R47" s="83"/>
      <c r="S47" s="83"/>
      <c r="T47" s="83"/>
      <c r="U47" s="83"/>
      <c r="V47" s="57" t="s">
        <v>47</v>
      </c>
      <c r="W47" s="57">
        <v>8</v>
      </c>
      <c r="X47" s="80">
        <f t="shared" si="4"/>
        <v>635.625</v>
      </c>
      <c r="Y47" s="80">
        <f t="shared" si="5"/>
        <v>605.9</v>
      </c>
      <c r="Z47" s="83">
        <f t="shared" si="7"/>
        <v>2.7824009524965296</v>
      </c>
      <c r="AA47" s="83"/>
      <c r="AB47" s="83"/>
      <c r="AC47" s="83"/>
      <c r="AD47" s="83"/>
      <c r="AE47" s="83"/>
      <c r="AF47" s="83"/>
      <c r="AG47" s="83"/>
      <c r="AH47" s="83"/>
      <c r="AI47" s="83"/>
      <c r="AJ47" s="83"/>
      <c r="AK47" s="83"/>
      <c r="AL47" s="83"/>
      <c r="AM47" s="83"/>
      <c r="AN47" s="83"/>
      <c r="AO47" s="83"/>
      <c r="AP47" s="83"/>
      <c r="AQ47" s="83"/>
      <c r="AR47" s="83"/>
      <c r="AS47" s="83"/>
      <c r="AT47" s="83"/>
      <c r="AU47" s="83"/>
      <c r="AV47" s="83"/>
      <c r="AX47" s="124" t="s">
        <v>1031</v>
      </c>
      <c r="AY47" s="97">
        <v>466</v>
      </c>
      <c r="AZ47" s="97">
        <v>60</v>
      </c>
      <c r="BA47" s="97">
        <v>406</v>
      </c>
      <c r="BB47" s="97">
        <v>4529</v>
      </c>
      <c r="BC47" s="97">
        <v>697</v>
      </c>
      <c r="BD47" s="98">
        <v>3025</v>
      </c>
      <c r="BE47" s="99">
        <v>9.1999999999999993</v>
      </c>
      <c r="BF47" s="105">
        <v>1.2</v>
      </c>
      <c r="BG47" s="100">
        <v>8</v>
      </c>
      <c r="BH47" s="100">
        <v>89.1</v>
      </c>
      <c r="BI47" s="100">
        <v>13.7</v>
      </c>
      <c r="BJ47" s="100">
        <v>59.5</v>
      </c>
      <c r="BM47" s="160" t="s">
        <v>1143</v>
      </c>
      <c r="BN47" s="162">
        <v>275.8</v>
      </c>
      <c r="BO47" s="163">
        <v>9.9</v>
      </c>
      <c r="BP47"/>
      <c r="BQ47" s="160"/>
      <c r="BR47" s="160"/>
      <c r="BS47" s="160"/>
      <c r="BT47" s="160"/>
      <c r="BU47" s="160"/>
      <c r="BV47" s="160"/>
      <c r="BW47" s="160"/>
      <c r="BX47" s="160"/>
      <c r="BY47" s="160"/>
      <c r="BZ47" s="160"/>
      <c r="CA47" s="160"/>
    </row>
    <row r="48" spans="1:79" s="57" customFormat="1" ht="20.100000000000001" customHeight="1">
      <c r="A48" s="88">
        <v>41</v>
      </c>
      <c r="B48" s="106" t="s">
        <v>1032</v>
      </c>
      <c r="C48" s="103">
        <v>2439.65</v>
      </c>
      <c r="D48" s="90">
        <v>54.6</v>
      </c>
      <c r="E48" s="80">
        <f t="shared" si="0"/>
        <v>1332.0489000000002</v>
      </c>
      <c r="F48" s="80"/>
      <c r="G48" s="81">
        <v>840</v>
      </c>
      <c r="H48" s="81">
        <v>843</v>
      </c>
      <c r="I48" s="82">
        <f t="shared" si="1"/>
        <v>108</v>
      </c>
      <c r="J48" s="83">
        <f t="shared" si="2"/>
        <v>12.333786111111113</v>
      </c>
      <c r="K48" s="84">
        <f t="shared" si="3"/>
        <v>7.8055555555555554</v>
      </c>
      <c r="L48" s="83">
        <f t="shared" si="6"/>
        <v>3.9628055075403585</v>
      </c>
      <c r="M48" s="83"/>
      <c r="N48" s="83"/>
      <c r="O48" s="83"/>
      <c r="P48" s="83"/>
      <c r="Q48" s="83"/>
      <c r="R48" s="83"/>
      <c r="S48" s="83"/>
      <c r="T48" s="83"/>
      <c r="U48" s="83"/>
      <c r="V48" s="57" t="s">
        <v>48</v>
      </c>
      <c r="W48" s="57">
        <v>4</v>
      </c>
      <c r="X48" s="80">
        <f t="shared" si="4"/>
        <v>210.75</v>
      </c>
      <c r="Y48" s="80">
        <f t="shared" si="5"/>
        <v>609.91250000000002</v>
      </c>
      <c r="Z48" s="83">
        <f t="shared" si="7"/>
        <v>2.7852675342027471</v>
      </c>
      <c r="AA48" s="83"/>
      <c r="AB48" s="83"/>
      <c r="AC48" s="83"/>
      <c r="AD48" s="83"/>
      <c r="AE48" s="83"/>
      <c r="AF48" s="83"/>
      <c r="AG48" s="83"/>
      <c r="AH48" s="83"/>
      <c r="AI48" s="83"/>
      <c r="AJ48" s="83"/>
      <c r="AK48" s="83"/>
      <c r="AL48" s="83"/>
      <c r="AM48" s="83"/>
      <c r="AN48" s="83"/>
      <c r="AO48" s="83"/>
      <c r="AP48" s="83"/>
      <c r="AQ48" s="83"/>
      <c r="AR48" s="83"/>
      <c r="AS48" s="83"/>
      <c r="AT48" s="83"/>
      <c r="AU48" s="83"/>
      <c r="AV48" s="83"/>
      <c r="AX48" s="123" t="s">
        <v>1033</v>
      </c>
      <c r="AY48" s="91">
        <v>108</v>
      </c>
      <c r="AZ48" s="91">
        <v>14</v>
      </c>
      <c r="BA48" s="91">
        <v>94</v>
      </c>
      <c r="BB48" s="91">
        <v>693</v>
      </c>
      <c r="BC48" s="91">
        <v>188</v>
      </c>
      <c r="BD48" s="92">
        <v>424</v>
      </c>
      <c r="BE48" s="93">
        <v>12.8</v>
      </c>
      <c r="BF48" s="104">
        <v>1.7</v>
      </c>
      <c r="BG48" s="94">
        <v>11.2</v>
      </c>
      <c r="BH48" s="94">
        <v>82.2</v>
      </c>
      <c r="BI48" s="94">
        <v>22.3</v>
      </c>
      <c r="BJ48" s="94">
        <v>50.3</v>
      </c>
      <c r="BM48" s="160" t="s">
        <v>1144</v>
      </c>
      <c r="BN48" s="162">
        <v>266.39999999999998</v>
      </c>
      <c r="BO48" s="163">
        <v>9.6</v>
      </c>
      <c r="BP48"/>
      <c r="BQ48" s="160"/>
      <c r="BR48" s="160"/>
      <c r="BS48" s="160"/>
      <c r="BT48" s="160"/>
      <c r="BU48" s="160"/>
      <c r="BV48" s="160"/>
      <c r="BW48" s="160"/>
      <c r="BX48" s="160"/>
      <c r="BY48" s="160"/>
      <c r="BZ48" s="160"/>
      <c r="CA48" s="160"/>
    </row>
    <row r="49" spans="1:79" s="57" customFormat="1" ht="20.100000000000001" customHeight="1">
      <c r="A49" s="88">
        <v>42</v>
      </c>
      <c r="B49" s="106" t="s">
        <v>1034</v>
      </c>
      <c r="C49" s="103">
        <v>4105.75</v>
      </c>
      <c r="D49" s="90">
        <v>39.799999999999997</v>
      </c>
      <c r="E49" s="80">
        <f t="shared" si="0"/>
        <v>1634.0884999999998</v>
      </c>
      <c r="F49" s="80"/>
      <c r="G49" s="81">
        <v>1397</v>
      </c>
      <c r="H49" s="81">
        <v>1408</v>
      </c>
      <c r="I49" s="82">
        <f t="shared" si="1"/>
        <v>159</v>
      </c>
      <c r="J49" s="83">
        <f t="shared" si="2"/>
        <v>10.277286163522012</v>
      </c>
      <c r="K49" s="84">
        <f t="shared" si="3"/>
        <v>8.8553459119496853</v>
      </c>
      <c r="L49" s="83">
        <f t="shared" si="6"/>
        <v>3.6173770271509893</v>
      </c>
      <c r="M49" s="83"/>
      <c r="N49" s="83"/>
      <c r="O49" s="83"/>
      <c r="P49" s="83"/>
      <c r="Q49" s="83"/>
      <c r="R49" s="83"/>
      <c r="S49" s="83"/>
      <c r="T49" s="83"/>
      <c r="U49" s="83"/>
      <c r="V49" s="57" t="s">
        <v>49</v>
      </c>
      <c r="W49" s="57">
        <v>3</v>
      </c>
      <c r="X49" s="80">
        <f t="shared" si="4"/>
        <v>469.33333333333331</v>
      </c>
      <c r="Y49" s="80">
        <f t="shared" si="5"/>
        <v>1368.5833333333333</v>
      </c>
      <c r="Z49" s="83">
        <f t="shared" si="7"/>
        <v>3.1362712468356255</v>
      </c>
      <c r="AA49" s="83"/>
      <c r="AB49" s="83"/>
      <c r="AC49" s="83"/>
      <c r="AD49" s="83"/>
      <c r="AE49" s="83"/>
      <c r="AF49" s="83"/>
      <c r="AG49" s="83"/>
      <c r="AH49" s="83"/>
      <c r="AI49" s="83"/>
      <c r="AJ49" s="83"/>
      <c r="AK49" s="83"/>
      <c r="AL49" s="83"/>
      <c r="AM49" s="83"/>
      <c r="AN49" s="83"/>
      <c r="AO49" s="83"/>
      <c r="AP49" s="83"/>
      <c r="AQ49" s="83"/>
      <c r="AR49" s="83"/>
      <c r="AS49" s="83"/>
      <c r="AT49" s="83"/>
      <c r="AU49" s="83"/>
      <c r="AV49" s="83"/>
      <c r="AX49" s="124" t="s">
        <v>1035</v>
      </c>
      <c r="AY49" s="91">
        <v>159</v>
      </c>
      <c r="AZ49" s="91">
        <v>28</v>
      </c>
      <c r="BA49" s="91">
        <v>131</v>
      </c>
      <c r="BB49" s="91">
        <v>1423</v>
      </c>
      <c r="BC49" s="91">
        <v>325</v>
      </c>
      <c r="BD49" s="92">
        <v>749</v>
      </c>
      <c r="BE49" s="93">
        <v>11.3</v>
      </c>
      <c r="BF49" s="104">
        <v>2</v>
      </c>
      <c r="BG49" s="94">
        <v>9.3000000000000007</v>
      </c>
      <c r="BH49" s="94">
        <v>101.1</v>
      </c>
      <c r="BI49" s="94">
        <v>23.1</v>
      </c>
      <c r="BJ49" s="94">
        <v>53.2</v>
      </c>
      <c r="BM49" s="160" t="s">
        <v>1145</v>
      </c>
      <c r="BN49" s="162">
        <v>256.5</v>
      </c>
      <c r="BO49" s="163">
        <v>11</v>
      </c>
      <c r="BP49"/>
      <c r="BQ49" s="160"/>
      <c r="BR49" s="160"/>
      <c r="BS49" s="160"/>
      <c r="BT49" s="160"/>
      <c r="BU49" s="160"/>
      <c r="BV49" s="160"/>
      <c r="BW49" s="160"/>
      <c r="BX49" s="160"/>
      <c r="BY49" s="160"/>
      <c r="BZ49" s="160"/>
      <c r="CA49" s="160"/>
    </row>
    <row r="50" spans="1:79" s="57" customFormat="1" ht="20.100000000000001" customHeight="1">
      <c r="A50" s="88">
        <v>43</v>
      </c>
      <c r="B50" s="106" t="s">
        <v>1036</v>
      </c>
      <c r="C50" s="103">
        <v>7267.89</v>
      </c>
      <c r="D50" s="90">
        <v>36.9</v>
      </c>
      <c r="E50" s="80">
        <f t="shared" si="0"/>
        <v>2681.8514100000002</v>
      </c>
      <c r="F50" s="80"/>
      <c r="G50" s="81">
        <v>1801</v>
      </c>
      <c r="H50" s="81">
        <v>1807</v>
      </c>
      <c r="I50" s="82">
        <f t="shared" si="1"/>
        <v>214</v>
      </c>
      <c r="J50" s="83">
        <f t="shared" si="2"/>
        <v>12.532015934579441</v>
      </c>
      <c r="K50" s="84">
        <f t="shared" si="3"/>
        <v>8.44392523364486</v>
      </c>
      <c r="L50" s="83">
        <f t="shared" si="6"/>
        <v>3.9945238703219994</v>
      </c>
      <c r="M50" s="83"/>
      <c r="N50" s="83"/>
      <c r="O50" s="83"/>
      <c r="P50" s="83"/>
      <c r="Q50" s="83"/>
      <c r="R50" s="83"/>
      <c r="S50" s="83"/>
      <c r="T50" s="83"/>
      <c r="U50" s="83"/>
      <c r="V50" s="57" t="s">
        <v>50</v>
      </c>
      <c r="W50" s="57">
        <v>3</v>
      </c>
      <c r="X50" s="80">
        <f t="shared" si="4"/>
        <v>602.33333333333337</v>
      </c>
      <c r="Y50" s="80">
        <f t="shared" si="5"/>
        <v>2422.63</v>
      </c>
      <c r="Z50" s="83">
        <f t="shared" si="7"/>
        <v>3.3842870908901199</v>
      </c>
      <c r="AA50" s="83"/>
      <c r="AB50" s="83"/>
      <c r="AC50" s="83"/>
      <c r="AD50" s="83"/>
      <c r="AE50" s="83"/>
      <c r="AF50" s="83"/>
      <c r="AG50" s="83"/>
      <c r="AH50" s="83"/>
      <c r="AI50" s="83"/>
      <c r="AJ50" s="83"/>
      <c r="AK50" s="83"/>
      <c r="AL50" s="83"/>
      <c r="AM50" s="83"/>
      <c r="AN50" s="83"/>
      <c r="AO50" s="83"/>
      <c r="AP50" s="83"/>
      <c r="AQ50" s="83"/>
      <c r="AR50" s="83"/>
      <c r="AS50" s="83"/>
      <c r="AT50" s="83"/>
      <c r="AU50" s="83"/>
      <c r="AV50" s="83"/>
      <c r="AX50" s="124" t="s">
        <v>1037</v>
      </c>
      <c r="AY50" s="91">
        <v>214</v>
      </c>
      <c r="AZ50" s="91">
        <v>38</v>
      </c>
      <c r="BA50" s="91">
        <v>176</v>
      </c>
      <c r="BB50" s="91">
        <v>1481</v>
      </c>
      <c r="BC50" s="91">
        <v>376</v>
      </c>
      <c r="BD50" s="92">
        <v>842</v>
      </c>
      <c r="BE50" s="93">
        <v>11.8</v>
      </c>
      <c r="BF50" s="104">
        <v>2.1</v>
      </c>
      <c r="BG50" s="94">
        <v>9.6999999999999993</v>
      </c>
      <c r="BH50" s="94">
        <v>82</v>
      </c>
      <c r="BI50" s="94">
        <v>20.8</v>
      </c>
      <c r="BJ50" s="94">
        <v>46.6</v>
      </c>
      <c r="BM50" s="160" t="s">
        <v>1146</v>
      </c>
      <c r="BN50" s="162">
        <v>228</v>
      </c>
      <c r="BO50" s="163">
        <v>9.3000000000000007</v>
      </c>
      <c r="BP50"/>
      <c r="BQ50" s="160"/>
      <c r="BR50" s="160"/>
      <c r="BS50" s="160"/>
      <c r="BT50" s="160"/>
      <c r="BU50" s="160"/>
      <c r="BV50" s="160"/>
      <c r="BW50" s="160"/>
      <c r="BX50" s="160"/>
      <c r="BY50" s="160"/>
      <c r="BZ50" s="160"/>
      <c r="CA50" s="160"/>
    </row>
    <row r="51" spans="1:79" s="57" customFormat="1" ht="20.100000000000001" customHeight="1">
      <c r="A51" s="88">
        <v>44</v>
      </c>
      <c r="B51" s="106" t="s">
        <v>1038</v>
      </c>
      <c r="C51" s="103">
        <v>5099.58</v>
      </c>
      <c r="D51" s="90">
        <v>27.5</v>
      </c>
      <c r="E51" s="80">
        <f t="shared" si="0"/>
        <v>1402.3845000000001</v>
      </c>
      <c r="F51" s="80"/>
      <c r="G51" s="81">
        <v>1178</v>
      </c>
      <c r="H51" s="81">
        <v>1185</v>
      </c>
      <c r="I51" s="82">
        <f t="shared" si="1"/>
        <v>159</v>
      </c>
      <c r="J51" s="83">
        <f t="shared" si="2"/>
        <v>8.8200283018867935</v>
      </c>
      <c r="K51" s="84">
        <f t="shared" si="3"/>
        <v>7.4528301886792452</v>
      </c>
      <c r="L51" s="83">
        <f t="shared" si="6"/>
        <v>3.3511166137664268</v>
      </c>
      <c r="M51" s="83"/>
      <c r="N51" s="83"/>
      <c r="O51" s="83"/>
      <c r="P51" s="83"/>
      <c r="Q51" s="83"/>
      <c r="R51" s="83"/>
      <c r="S51" s="83"/>
      <c r="T51" s="83"/>
      <c r="U51" s="83"/>
      <c r="V51" s="57" t="s">
        <v>51</v>
      </c>
      <c r="W51" s="57">
        <v>4</v>
      </c>
      <c r="X51" s="80">
        <f t="shared" si="4"/>
        <v>296.25</v>
      </c>
      <c r="Y51" s="80">
        <f t="shared" si="5"/>
        <v>1274.895</v>
      </c>
      <c r="Z51" s="83">
        <f t="shared" si="7"/>
        <v>3.1054744178692775</v>
      </c>
      <c r="AA51" s="83"/>
      <c r="AB51" s="83"/>
      <c r="AC51" s="83"/>
      <c r="AD51" s="83"/>
      <c r="AE51" s="83"/>
      <c r="AF51" s="83"/>
      <c r="AG51" s="83"/>
      <c r="AH51" s="83"/>
      <c r="AI51" s="83"/>
      <c r="AJ51" s="83"/>
      <c r="AK51" s="83"/>
      <c r="AL51" s="83"/>
      <c r="AM51" s="83"/>
      <c r="AN51" s="83"/>
      <c r="AO51" s="83"/>
      <c r="AP51" s="83"/>
      <c r="AQ51" s="83"/>
      <c r="AR51" s="83"/>
      <c r="AS51" s="83"/>
      <c r="AT51" s="83"/>
      <c r="AU51" s="83"/>
      <c r="AV51" s="83"/>
      <c r="AX51" s="124" t="s">
        <v>1039</v>
      </c>
      <c r="AY51" s="91">
        <v>159</v>
      </c>
      <c r="AZ51" s="91">
        <v>25</v>
      </c>
      <c r="BA51" s="91">
        <v>134</v>
      </c>
      <c r="BB51" s="91">
        <v>975</v>
      </c>
      <c r="BC51" s="91">
        <v>281</v>
      </c>
      <c r="BD51" s="92">
        <v>546</v>
      </c>
      <c r="BE51" s="93">
        <v>13.4</v>
      </c>
      <c r="BF51" s="104">
        <v>2.1</v>
      </c>
      <c r="BG51" s="94">
        <v>11.3</v>
      </c>
      <c r="BH51" s="94">
        <v>82.3</v>
      </c>
      <c r="BI51" s="94">
        <v>23.7</v>
      </c>
      <c r="BJ51" s="94">
        <v>46.1</v>
      </c>
      <c r="BM51" s="160" t="s">
        <v>1147</v>
      </c>
      <c r="BN51" s="162">
        <v>240.7</v>
      </c>
      <c r="BO51" s="163">
        <v>8.8000000000000007</v>
      </c>
      <c r="BP51"/>
      <c r="BQ51" s="160"/>
      <c r="BR51" s="160"/>
      <c r="BS51" s="160"/>
      <c r="BT51" s="160"/>
      <c r="BU51" s="160"/>
      <c r="BV51" s="160"/>
      <c r="BW51" s="160"/>
      <c r="BX51" s="160"/>
      <c r="BY51" s="160"/>
      <c r="BZ51" s="160"/>
      <c r="CA51" s="160"/>
    </row>
    <row r="52" spans="1:79" s="57" customFormat="1" ht="20.100000000000001" customHeight="1">
      <c r="A52" s="88">
        <v>45</v>
      </c>
      <c r="B52" s="106" t="s">
        <v>1040</v>
      </c>
      <c r="C52" s="103">
        <v>6794.69</v>
      </c>
      <c r="D52" s="90">
        <v>23.9</v>
      </c>
      <c r="E52" s="80">
        <f t="shared" si="0"/>
        <v>1623.9309099999998</v>
      </c>
      <c r="F52" s="80"/>
      <c r="G52" s="81">
        <v>1120</v>
      </c>
      <c r="H52" s="81">
        <v>1126</v>
      </c>
      <c r="I52" s="82">
        <f t="shared" si="1"/>
        <v>140</v>
      </c>
      <c r="J52" s="83">
        <f t="shared" si="2"/>
        <v>11.599506499999999</v>
      </c>
      <c r="K52" s="84">
        <f t="shared" si="3"/>
        <v>8.0428571428571427</v>
      </c>
      <c r="L52" s="83">
        <f t="shared" si="6"/>
        <v>3.8430347173897474</v>
      </c>
      <c r="M52" s="83"/>
      <c r="N52" s="83"/>
      <c r="O52" s="83"/>
      <c r="P52" s="83"/>
      <c r="Q52" s="83"/>
      <c r="R52" s="83"/>
      <c r="S52" s="83"/>
      <c r="T52" s="83"/>
      <c r="U52" s="83"/>
      <c r="V52" s="57" t="s">
        <v>52</v>
      </c>
      <c r="W52" s="57">
        <v>3</v>
      </c>
      <c r="X52" s="80">
        <f t="shared" si="4"/>
        <v>375.33333333333331</v>
      </c>
      <c r="Y52" s="80">
        <f t="shared" si="5"/>
        <v>2264.8966666666665</v>
      </c>
      <c r="Z52" s="83">
        <f t="shared" si="7"/>
        <v>3.3550483926092562</v>
      </c>
      <c r="AA52" s="83"/>
      <c r="AB52" s="83"/>
      <c r="AC52" s="83"/>
      <c r="AD52" s="83"/>
      <c r="AE52" s="83"/>
      <c r="AF52" s="83"/>
      <c r="AG52" s="83"/>
      <c r="AH52" s="83"/>
      <c r="AI52" s="83"/>
      <c r="AJ52" s="83"/>
      <c r="AK52" s="83"/>
      <c r="AL52" s="83"/>
      <c r="AM52" s="83"/>
      <c r="AN52" s="83"/>
      <c r="AO52" s="83"/>
      <c r="AP52" s="83"/>
      <c r="AQ52" s="83"/>
      <c r="AR52" s="83"/>
      <c r="AS52" s="83"/>
      <c r="AT52" s="83"/>
      <c r="AU52" s="83"/>
      <c r="AV52" s="83"/>
      <c r="AX52" s="125" t="s">
        <v>1041</v>
      </c>
      <c r="AY52" s="97">
        <v>140</v>
      </c>
      <c r="AZ52" s="97">
        <v>15</v>
      </c>
      <c r="BA52" s="97">
        <v>125</v>
      </c>
      <c r="BB52" s="97">
        <v>903</v>
      </c>
      <c r="BC52" s="97">
        <v>205</v>
      </c>
      <c r="BD52" s="98">
        <v>514</v>
      </c>
      <c r="BE52" s="99">
        <v>12.4</v>
      </c>
      <c r="BF52" s="105">
        <v>1.3</v>
      </c>
      <c r="BG52" s="100">
        <v>11.1</v>
      </c>
      <c r="BH52" s="100">
        <v>80.2</v>
      </c>
      <c r="BI52" s="100">
        <v>18.2</v>
      </c>
      <c r="BJ52" s="100">
        <v>45.6</v>
      </c>
      <c r="BM52" s="160" t="s">
        <v>1148</v>
      </c>
      <c r="BN52" s="162">
        <v>233.1</v>
      </c>
      <c r="BO52" s="163">
        <v>13.2</v>
      </c>
      <c r="BP52"/>
      <c r="BQ52" s="160"/>
      <c r="BR52" s="160"/>
      <c r="BS52" s="160"/>
      <c r="BT52" s="160"/>
      <c r="BU52" s="160"/>
      <c r="BV52" s="160"/>
      <c r="BW52" s="160"/>
      <c r="BX52" s="160"/>
      <c r="BY52" s="160"/>
      <c r="BZ52" s="160"/>
      <c r="CA52" s="160"/>
    </row>
    <row r="53" spans="1:79" s="57" customFormat="1" ht="20.100000000000001" customHeight="1">
      <c r="A53" s="88">
        <v>46</v>
      </c>
      <c r="B53" s="106" t="s">
        <v>1042</v>
      </c>
      <c r="C53" s="103">
        <v>9044.66</v>
      </c>
      <c r="D53" s="90">
        <v>35.6</v>
      </c>
      <c r="E53" s="80">
        <f t="shared" si="0"/>
        <v>3219.89896</v>
      </c>
      <c r="F53" s="80"/>
      <c r="G53" s="81">
        <v>1680</v>
      </c>
      <c r="H53" s="81">
        <v>1690</v>
      </c>
      <c r="I53" s="82">
        <f t="shared" si="1"/>
        <v>261</v>
      </c>
      <c r="J53" s="83">
        <f t="shared" si="2"/>
        <v>12.336777624521073</v>
      </c>
      <c r="K53" s="84">
        <f t="shared" si="3"/>
        <v>6.4750957854406126</v>
      </c>
      <c r="L53" s="83">
        <f t="shared" si="6"/>
        <v>3.9632860601850948</v>
      </c>
      <c r="M53" s="83"/>
      <c r="N53" s="83"/>
      <c r="O53" s="83"/>
      <c r="P53" s="83"/>
      <c r="Q53" s="83"/>
      <c r="R53" s="83"/>
      <c r="S53" s="83"/>
      <c r="T53" s="83"/>
      <c r="U53" s="83"/>
      <c r="V53" s="57" t="s">
        <v>1511</v>
      </c>
      <c r="W53" s="57">
        <v>2</v>
      </c>
      <c r="X53" s="80">
        <f t="shared" si="4"/>
        <v>845</v>
      </c>
      <c r="Y53" s="80">
        <f t="shared" si="5"/>
        <v>4522.33</v>
      </c>
      <c r="Z53" s="83">
        <f t="shared" si="7"/>
        <v>3.6553622501698642</v>
      </c>
      <c r="AA53" s="83"/>
      <c r="AB53" s="83"/>
      <c r="AC53" s="83"/>
      <c r="AD53" s="83"/>
      <c r="AE53" s="83"/>
      <c r="AF53" s="83"/>
      <c r="AG53" s="83"/>
      <c r="AH53" s="83"/>
      <c r="AI53" s="83"/>
      <c r="AJ53" s="83"/>
      <c r="AK53" s="83"/>
      <c r="AL53" s="83"/>
      <c r="AM53" s="83"/>
      <c r="AN53" s="83"/>
      <c r="AO53" s="83"/>
      <c r="AP53" s="83"/>
      <c r="AQ53" s="83"/>
      <c r="AR53" s="83"/>
      <c r="AS53" s="83"/>
      <c r="AT53" s="83"/>
      <c r="AU53" s="83"/>
      <c r="AV53" s="83"/>
      <c r="AX53" s="124" t="s">
        <v>1043</v>
      </c>
      <c r="AY53" s="91">
        <v>261</v>
      </c>
      <c r="AZ53" s="91">
        <v>38</v>
      </c>
      <c r="BA53" s="91">
        <v>223</v>
      </c>
      <c r="BB53" s="91">
        <v>1415</v>
      </c>
      <c r="BC53" s="91">
        <v>401</v>
      </c>
      <c r="BD53" s="92">
        <v>808</v>
      </c>
      <c r="BE53" s="93">
        <v>15.4</v>
      </c>
      <c r="BF53" s="104">
        <v>2.2000000000000002</v>
      </c>
      <c r="BG53" s="94">
        <v>13.2</v>
      </c>
      <c r="BH53" s="94">
        <v>83.7</v>
      </c>
      <c r="BI53" s="94">
        <v>23.7</v>
      </c>
      <c r="BJ53" s="94">
        <v>47.8</v>
      </c>
      <c r="BM53" s="158"/>
      <c r="BN53" s="158"/>
      <c r="BO53" s="158"/>
      <c r="BP53" s="158"/>
      <c r="BQ53" s="158"/>
      <c r="BR53" s="158"/>
      <c r="BS53" s="158"/>
      <c r="BT53" s="158"/>
      <c r="BU53" s="158"/>
      <c r="BV53" s="158"/>
      <c r="BW53" s="158"/>
      <c r="BX53" s="158"/>
      <c r="BY53" s="158"/>
      <c r="BZ53" s="158"/>
      <c r="CA53" s="158"/>
    </row>
    <row r="54" spans="1:79" s="57" customFormat="1" ht="20.100000000000001" customHeight="1">
      <c r="A54" s="88">
        <v>47</v>
      </c>
      <c r="B54" s="106" t="s">
        <v>1044</v>
      </c>
      <c r="C54" s="103">
        <v>2276.64</v>
      </c>
      <c r="D54" s="90">
        <v>51.3</v>
      </c>
      <c r="E54" s="80">
        <f t="shared" si="0"/>
        <v>1167.9163199999998</v>
      </c>
      <c r="F54" s="80"/>
      <c r="G54" s="81">
        <v>1415</v>
      </c>
      <c r="H54" s="81">
        <v>1409</v>
      </c>
      <c r="I54" s="82">
        <f t="shared" si="1"/>
        <v>94</v>
      </c>
      <c r="J54" s="83">
        <f t="shared" si="2"/>
        <v>12.424641702127657</v>
      </c>
      <c r="K54" s="84">
        <f t="shared" si="3"/>
        <v>14.98936170212766</v>
      </c>
      <c r="L54" s="83">
        <f t="shared" si="6"/>
        <v>3.9773745299409562</v>
      </c>
      <c r="M54" s="83"/>
      <c r="N54" s="83"/>
      <c r="O54" s="83"/>
      <c r="P54" s="83"/>
      <c r="Q54" s="83"/>
      <c r="R54" s="83"/>
      <c r="S54" s="83"/>
      <c r="T54" s="83"/>
      <c r="U54" s="83"/>
      <c r="V54" s="57" t="s">
        <v>53</v>
      </c>
      <c r="W54" s="57">
        <v>3</v>
      </c>
      <c r="X54" s="80">
        <f t="shared" si="4"/>
        <v>469.66666666666669</v>
      </c>
      <c r="Y54" s="80">
        <f t="shared" si="5"/>
        <v>758.88</v>
      </c>
      <c r="Z54" s="83">
        <f t="shared" si="7"/>
        <v>2.8801731073077961</v>
      </c>
      <c r="AA54" s="83"/>
      <c r="AB54" s="83"/>
      <c r="AC54" s="83"/>
      <c r="AD54" s="83"/>
      <c r="AE54" s="83"/>
      <c r="AF54" s="83"/>
      <c r="AG54" s="83"/>
      <c r="AH54" s="83"/>
      <c r="AI54" s="83"/>
      <c r="AJ54" s="83"/>
      <c r="AK54" s="83"/>
      <c r="AL54" s="83"/>
      <c r="AM54" s="83"/>
      <c r="AN54" s="83"/>
      <c r="AO54" s="83"/>
      <c r="AP54" s="83"/>
      <c r="AQ54" s="83"/>
      <c r="AR54" s="83"/>
      <c r="AS54" s="83"/>
      <c r="AT54" s="83"/>
      <c r="AU54" s="83"/>
      <c r="AV54" s="83"/>
      <c r="AX54" s="125" t="s">
        <v>1045</v>
      </c>
      <c r="AY54" s="97">
        <v>94</v>
      </c>
      <c r="AZ54" s="97">
        <v>13</v>
      </c>
      <c r="BA54" s="97">
        <v>81</v>
      </c>
      <c r="BB54" s="97">
        <v>841</v>
      </c>
      <c r="BC54" s="97">
        <v>112</v>
      </c>
      <c r="BD54" s="98">
        <v>599</v>
      </c>
      <c r="BE54" s="99">
        <v>6.7</v>
      </c>
      <c r="BF54" s="105">
        <v>0.9</v>
      </c>
      <c r="BG54" s="100">
        <v>5.7</v>
      </c>
      <c r="BH54" s="100">
        <v>59.7</v>
      </c>
      <c r="BI54" s="100">
        <v>7.9</v>
      </c>
      <c r="BJ54" s="100">
        <v>42.5</v>
      </c>
    </row>
    <row r="55" spans="1:79" s="57" customFormat="1" ht="20.100000000000001" customHeight="1">
      <c r="A55" s="88"/>
      <c r="B55" s="107"/>
      <c r="C55" s="108"/>
      <c r="D55" s="107"/>
      <c r="AX55" s="109"/>
      <c r="AY55" s="110"/>
      <c r="AZ55" s="110"/>
      <c r="BA55" s="110"/>
      <c r="BB55" s="110"/>
      <c r="BC55" s="110"/>
      <c r="BD55" s="110"/>
      <c r="BE55" s="111"/>
      <c r="BF55" s="111"/>
      <c r="BG55" s="111"/>
      <c r="BH55" s="111"/>
      <c r="BI55" s="111"/>
      <c r="BJ55" s="53" t="s">
        <v>1046</v>
      </c>
    </row>
    <row r="56" spans="1:79" s="57" customFormat="1" ht="30" customHeight="1">
      <c r="A56" s="515" t="s">
        <v>1047</v>
      </c>
      <c r="B56" s="515"/>
      <c r="C56" s="78">
        <v>12833.85</v>
      </c>
      <c r="D56" s="112"/>
    </row>
    <row r="57" spans="1:79" s="57" customFormat="1" ht="19.5" customHeight="1" thickBot="1">
      <c r="A57" s="113"/>
      <c r="B57" s="114"/>
      <c r="C57" s="114"/>
      <c r="D57" s="114"/>
    </row>
    <row r="58" spans="1:79" s="57" customFormat="1" ht="15.75" customHeight="1">
      <c r="A58" s="115"/>
      <c r="B58" s="116"/>
      <c r="C58" s="116"/>
      <c r="D58" s="117"/>
    </row>
    <row r="59" spans="1:79" s="57" customFormat="1" ht="15" customHeight="1">
      <c r="A59" s="118"/>
      <c r="B59" s="119" t="s">
        <v>98</v>
      </c>
      <c r="C59" s="119"/>
      <c r="D59" s="119"/>
    </row>
    <row r="60" spans="1:79" s="57" customFormat="1" ht="15" customHeight="1">
      <c r="A60" s="118"/>
      <c r="B60" s="119"/>
      <c r="C60" s="119"/>
      <c r="D60" s="119"/>
    </row>
    <row r="61" spans="1:79" s="57" customFormat="1" ht="15" customHeight="1">
      <c r="A61" s="118"/>
      <c r="B61" s="119"/>
      <c r="C61" s="119"/>
      <c r="D61" s="119"/>
    </row>
    <row r="62" spans="1:79" s="57" customFormat="1" ht="15" customHeight="1">
      <c r="A62" s="118"/>
      <c r="B62" s="119"/>
      <c r="C62" s="119"/>
      <c r="D62" s="119"/>
    </row>
    <row r="63" spans="1:79" s="57" customFormat="1" ht="15" customHeight="1">
      <c r="A63" s="118"/>
      <c r="B63" s="119"/>
      <c r="C63" s="119"/>
      <c r="D63" s="119"/>
    </row>
    <row r="64" spans="1:79" s="57" customFormat="1" ht="15" customHeight="1">
      <c r="A64" s="118"/>
      <c r="B64" s="119"/>
      <c r="C64" s="119"/>
      <c r="D64" s="119"/>
    </row>
    <row r="65" spans="1:4" s="57" customFormat="1" ht="15" customHeight="1">
      <c r="A65" s="118"/>
      <c r="B65" s="119"/>
      <c r="C65" s="119"/>
      <c r="D65" s="119"/>
    </row>
    <row r="66" spans="1:4" s="57" customFormat="1" ht="15" customHeight="1">
      <c r="A66" s="118"/>
      <c r="B66" s="119"/>
      <c r="C66" s="119"/>
      <c r="D66" s="119"/>
    </row>
    <row r="67" spans="1:4" s="57" customFormat="1" ht="15" customHeight="1">
      <c r="A67" s="118"/>
      <c r="B67" s="119"/>
      <c r="C67" s="119"/>
      <c r="D67" s="119"/>
    </row>
    <row r="68" spans="1:4" s="57" customFormat="1" ht="15" customHeight="1">
      <c r="A68" s="118"/>
      <c r="B68" s="119"/>
      <c r="C68" s="119"/>
      <c r="D68" s="119"/>
    </row>
    <row r="69" spans="1:4" s="57" customFormat="1" ht="15" customHeight="1">
      <c r="A69" s="118"/>
      <c r="B69" s="119"/>
      <c r="C69" s="119"/>
      <c r="D69" s="119"/>
    </row>
    <row r="70" spans="1:4" s="57" customFormat="1" ht="15" customHeight="1">
      <c r="A70" s="118"/>
      <c r="B70" s="119"/>
      <c r="C70" s="119"/>
      <c r="D70" s="119"/>
    </row>
    <row r="71" spans="1:4" s="57" customFormat="1" ht="15" customHeight="1">
      <c r="A71" s="118"/>
      <c r="B71" s="119"/>
      <c r="C71" s="119"/>
      <c r="D71" s="119"/>
    </row>
    <row r="72" spans="1:4" s="57" customFormat="1" ht="15" customHeight="1">
      <c r="A72" s="118"/>
      <c r="B72" s="119"/>
      <c r="C72" s="119"/>
      <c r="D72" s="119"/>
    </row>
    <row r="73" spans="1:4" s="57" customFormat="1" ht="15" customHeight="1">
      <c r="A73" s="118"/>
      <c r="B73" s="119"/>
      <c r="C73" s="119"/>
      <c r="D73" s="119"/>
    </row>
    <row r="74" spans="1:4" s="57" customFormat="1" ht="15" customHeight="1">
      <c r="A74" s="118"/>
      <c r="B74" s="119"/>
      <c r="C74" s="119"/>
      <c r="D74" s="119"/>
    </row>
    <row r="75" spans="1:4" s="57" customFormat="1" ht="15" customHeight="1">
      <c r="A75" s="118"/>
      <c r="B75" s="119"/>
      <c r="C75" s="119"/>
      <c r="D75" s="119"/>
    </row>
    <row r="76" spans="1:4" s="57" customFormat="1" ht="15" customHeight="1">
      <c r="A76" s="118"/>
      <c r="B76" s="119"/>
      <c r="C76" s="119"/>
      <c r="D76" s="119"/>
    </row>
    <row r="77" spans="1:4" s="57" customFormat="1" ht="15" customHeight="1">
      <c r="A77" s="118"/>
      <c r="B77" s="119"/>
      <c r="C77" s="119"/>
      <c r="D77" s="119"/>
    </row>
    <row r="78" spans="1:4" s="57" customFormat="1" ht="15" customHeight="1">
      <c r="A78" s="118"/>
      <c r="B78" s="119"/>
      <c r="C78" s="119"/>
      <c r="D78" s="119"/>
    </row>
    <row r="79" spans="1:4" s="57" customFormat="1" ht="15" customHeight="1">
      <c r="A79" s="118"/>
      <c r="B79" s="119"/>
      <c r="C79" s="119"/>
      <c r="D79" s="119"/>
    </row>
    <row r="80" spans="1:4" s="57" customFormat="1" ht="15" customHeight="1">
      <c r="A80" s="118"/>
      <c r="B80" s="119"/>
      <c r="C80" s="119"/>
      <c r="D80" s="119"/>
    </row>
    <row r="81" spans="1:4" s="57" customFormat="1" ht="15" customHeight="1">
      <c r="A81" s="118"/>
      <c r="B81" s="119"/>
      <c r="C81" s="119"/>
      <c r="D81" s="119"/>
    </row>
    <row r="82" spans="1:4" s="57" customFormat="1" ht="15" customHeight="1">
      <c r="A82" s="118"/>
      <c r="B82" s="119"/>
      <c r="C82" s="119"/>
      <c r="D82" s="119"/>
    </row>
    <row r="83" spans="1:4" s="57" customFormat="1" ht="15" customHeight="1">
      <c r="A83" s="118"/>
      <c r="B83" s="119"/>
      <c r="C83" s="119"/>
      <c r="D83" s="119"/>
    </row>
    <row r="84" spans="1:4" s="57" customFormat="1" ht="15" customHeight="1">
      <c r="A84" s="118"/>
      <c r="B84" s="119"/>
      <c r="C84" s="119"/>
      <c r="D84" s="119"/>
    </row>
    <row r="85" spans="1:4" s="57" customFormat="1" ht="15" customHeight="1">
      <c r="A85" s="118"/>
      <c r="B85" s="119"/>
      <c r="C85" s="119"/>
      <c r="D85" s="119"/>
    </row>
    <row r="86" spans="1:4" s="57" customFormat="1" ht="15" customHeight="1">
      <c r="A86" s="118"/>
      <c r="B86" s="119"/>
      <c r="C86" s="119"/>
      <c r="D86" s="119"/>
    </row>
    <row r="87" spans="1:4" s="57" customFormat="1" ht="15" customHeight="1">
      <c r="A87" s="118"/>
      <c r="B87" s="119"/>
      <c r="C87" s="119"/>
      <c r="D87" s="119"/>
    </row>
    <row r="88" spans="1:4" s="57" customFormat="1" ht="15" customHeight="1">
      <c r="A88" s="118"/>
      <c r="B88" s="119"/>
      <c r="C88" s="119"/>
      <c r="D88" s="119"/>
    </row>
    <row r="89" spans="1:4" s="57" customFormat="1" ht="15" customHeight="1">
      <c r="A89" s="118"/>
      <c r="B89" s="119"/>
      <c r="C89" s="119"/>
      <c r="D89" s="119"/>
    </row>
    <row r="90" spans="1:4" s="57" customFormat="1" ht="15" customHeight="1">
      <c r="A90" s="118"/>
      <c r="B90" s="119"/>
      <c r="C90" s="119"/>
      <c r="D90" s="119"/>
    </row>
    <row r="91" spans="1:4" s="57" customFormat="1" ht="15" customHeight="1">
      <c r="A91" s="118"/>
      <c r="B91" s="119"/>
      <c r="C91" s="119"/>
      <c r="D91" s="119"/>
    </row>
    <row r="92" spans="1:4" s="57" customFormat="1" ht="15" customHeight="1">
      <c r="A92" s="118"/>
      <c r="B92" s="119"/>
      <c r="C92" s="119"/>
      <c r="D92" s="119"/>
    </row>
    <row r="93" spans="1:4" s="57" customFormat="1" ht="15" customHeight="1">
      <c r="A93" s="118"/>
      <c r="B93" s="119"/>
      <c r="C93" s="119"/>
      <c r="D93" s="119"/>
    </row>
    <row r="94" spans="1:4" s="57" customFormat="1" ht="15" customHeight="1">
      <c r="A94" s="118"/>
      <c r="B94" s="119"/>
      <c r="C94" s="119"/>
      <c r="D94" s="119"/>
    </row>
    <row r="95" spans="1:4" s="57" customFormat="1" ht="15" customHeight="1">
      <c r="A95" s="118"/>
      <c r="B95" s="119"/>
      <c r="C95" s="119"/>
      <c r="D95" s="119"/>
    </row>
    <row r="96" spans="1:4" s="57" customFormat="1" ht="15" customHeight="1">
      <c r="A96" s="118"/>
      <c r="B96" s="119"/>
      <c r="C96" s="119"/>
      <c r="D96" s="119"/>
    </row>
    <row r="97" spans="1:4" s="57" customFormat="1" ht="15" customHeight="1">
      <c r="A97" s="118"/>
      <c r="B97" s="119"/>
      <c r="C97" s="119"/>
      <c r="D97" s="119"/>
    </row>
    <row r="98" spans="1:4" s="57" customFormat="1" ht="15" customHeight="1">
      <c r="A98" s="118"/>
      <c r="B98" s="119"/>
      <c r="C98" s="119"/>
      <c r="D98" s="119"/>
    </row>
    <row r="99" spans="1:4" s="57" customFormat="1" ht="15" customHeight="1">
      <c r="A99" s="118"/>
      <c r="B99" s="119"/>
      <c r="C99" s="119"/>
      <c r="D99" s="119"/>
    </row>
    <row r="100" spans="1:4" s="57" customFormat="1" ht="15" customHeight="1">
      <c r="A100" s="118"/>
      <c r="B100" s="119"/>
      <c r="C100" s="119"/>
      <c r="D100" s="119"/>
    </row>
    <row r="101" spans="1:4" s="57" customFormat="1" ht="15" customHeight="1">
      <c r="A101" s="118"/>
      <c r="B101" s="119"/>
      <c r="C101" s="119"/>
      <c r="D101" s="119"/>
    </row>
    <row r="102" spans="1:4" s="57" customFormat="1" ht="15" customHeight="1">
      <c r="A102" s="118"/>
      <c r="B102" s="119"/>
      <c r="C102" s="119"/>
      <c r="D102" s="119"/>
    </row>
    <row r="103" spans="1:4" s="57" customFormat="1" ht="15" customHeight="1">
      <c r="A103" s="118"/>
      <c r="B103" s="119"/>
      <c r="C103" s="119"/>
      <c r="D103" s="119"/>
    </row>
    <row r="104" spans="1:4" s="57" customFormat="1" ht="15" customHeight="1">
      <c r="A104" s="118"/>
      <c r="B104" s="119"/>
      <c r="C104" s="119"/>
      <c r="D104" s="119"/>
    </row>
    <row r="105" spans="1:4" s="57" customFormat="1" ht="15" customHeight="1">
      <c r="A105" s="118"/>
      <c r="B105" s="119"/>
      <c r="C105" s="119"/>
      <c r="D105" s="119"/>
    </row>
    <row r="106" spans="1:4" s="57" customFormat="1" ht="15" customHeight="1">
      <c r="A106" s="118"/>
      <c r="B106" s="119"/>
      <c r="C106" s="119"/>
      <c r="D106" s="119"/>
    </row>
    <row r="107" spans="1:4" s="57" customFormat="1" ht="15" customHeight="1">
      <c r="A107" s="118"/>
      <c r="B107" s="119"/>
      <c r="C107" s="119"/>
      <c r="D107" s="119"/>
    </row>
    <row r="108" spans="1:4" s="57" customFormat="1" ht="15" customHeight="1">
      <c r="A108" s="118"/>
      <c r="B108" s="119"/>
      <c r="C108" s="119"/>
      <c r="D108" s="119"/>
    </row>
    <row r="109" spans="1:4" s="57" customFormat="1" ht="15" customHeight="1">
      <c r="A109" s="118"/>
      <c r="B109" s="119"/>
      <c r="C109" s="119"/>
      <c r="D109" s="119"/>
    </row>
    <row r="110" spans="1:4" s="57" customFormat="1" ht="15" customHeight="1">
      <c r="A110" s="118"/>
      <c r="B110" s="119"/>
      <c r="C110" s="119"/>
      <c r="D110" s="119"/>
    </row>
    <row r="111" spans="1:4" s="57" customFormat="1" ht="15" customHeight="1">
      <c r="A111" s="118"/>
      <c r="B111" s="119"/>
      <c r="C111" s="119"/>
      <c r="D111" s="119"/>
    </row>
    <row r="112" spans="1:4" s="57" customFormat="1" ht="15" customHeight="1">
      <c r="A112" s="118"/>
      <c r="B112" s="119"/>
      <c r="C112" s="119"/>
      <c r="D112" s="119"/>
    </row>
    <row r="113" spans="1:4" s="57" customFormat="1" ht="15" customHeight="1">
      <c r="A113" s="118"/>
      <c r="B113" s="119"/>
      <c r="C113" s="119"/>
      <c r="D113" s="119"/>
    </row>
    <row r="114" spans="1:4" s="57" customFormat="1" ht="15" customHeight="1">
      <c r="A114" s="118"/>
      <c r="B114" s="119"/>
      <c r="C114" s="119"/>
      <c r="D114" s="119"/>
    </row>
    <row r="115" spans="1:4" s="57" customFormat="1" ht="15" customHeight="1">
      <c r="A115" s="118"/>
      <c r="B115" s="119"/>
      <c r="C115" s="119"/>
      <c r="D115" s="119"/>
    </row>
    <row r="116" spans="1:4" s="57" customFormat="1" ht="15" customHeight="1">
      <c r="A116" s="118"/>
      <c r="B116" s="119"/>
      <c r="C116" s="119"/>
      <c r="D116" s="119"/>
    </row>
    <row r="117" spans="1:4" s="57" customFormat="1" ht="15" customHeight="1">
      <c r="A117" s="118"/>
      <c r="B117" s="119"/>
      <c r="C117" s="119"/>
      <c r="D117" s="119"/>
    </row>
    <row r="118" spans="1:4" s="57" customFormat="1" ht="15" customHeight="1">
      <c r="A118" s="118"/>
      <c r="B118" s="119"/>
      <c r="C118" s="119"/>
      <c r="D118" s="119"/>
    </row>
    <row r="119" spans="1:4" s="57" customFormat="1" ht="15" customHeight="1">
      <c r="A119" s="118"/>
      <c r="B119" s="119"/>
      <c r="C119" s="119"/>
      <c r="D119" s="119"/>
    </row>
    <row r="120" spans="1:4" s="57" customFormat="1" ht="15" customHeight="1">
      <c r="A120" s="118"/>
      <c r="B120" s="119"/>
      <c r="C120" s="119"/>
      <c r="D120" s="119"/>
    </row>
    <row r="121" spans="1:4" s="57" customFormat="1" ht="15" customHeight="1">
      <c r="A121" s="118"/>
      <c r="B121" s="119"/>
      <c r="C121" s="119"/>
      <c r="D121" s="119"/>
    </row>
    <row r="122" spans="1:4" s="57" customFormat="1" ht="15" customHeight="1">
      <c r="A122" s="118"/>
      <c r="B122" s="119"/>
      <c r="C122" s="119"/>
      <c r="D122" s="119"/>
    </row>
    <row r="123" spans="1:4" s="57" customFormat="1" ht="15" customHeight="1">
      <c r="A123" s="118"/>
      <c r="B123" s="119"/>
      <c r="C123" s="119"/>
      <c r="D123" s="119"/>
    </row>
    <row r="124" spans="1:4" s="57" customFormat="1" ht="15" customHeight="1">
      <c r="A124" s="118"/>
      <c r="B124" s="119"/>
      <c r="C124" s="119"/>
      <c r="D124" s="119"/>
    </row>
    <row r="125" spans="1:4" s="57" customFormat="1" ht="15" customHeight="1">
      <c r="A125" s="118"/>
      <c r="B125" s="119"/>
      <c r="C125" s="119"/>
      <c r="D125" s="119"/>
    </row>
    <row r="126" spans="1:4" s="57" customFormat="1" ht="15" customHeight="1">
      <c r="A126" s="118"/>
      <c r="B126" s="119"/>
      <c r="C126" s="119"/>
      <c r="D126" s="119"/>
    </row>
    <row r="127" spans="1:4" s="57" customFormat="1" ht="15" customHeight="1">
      <c r="A127" s="118"/>
      <c r="B127" s="119"/>
      <c r="C127" s="119"/>
      <c r="D127" s="119"/>
    </row>
    <row r="128" spans="1:4" s="57" customFormat="1" ht="15" customHeight="1">
      <c r="A128" s="118"/>
      <c r="B128" s="119"/>
      <c r="C128" s="119"/>
      <c r="D128" s="119"/>
    </row>
    <row r="129" spans="1:4" s="57" customFormat="1" ht="15" customHeight="1">
      <c r="A129" s="118"/>
      <c r="B129" s="119"/>
      <c r="C129" s="119"/>
      <c r="D129" s="119"/>
    </row>
    <row r="130" spans="1:4" s="57" customFormat="1" ht="15" customHeight="1">
      <c r="A130" s="118"/>
      <c r="B130" s="119"/>
      <c r="C130" s="119"/>
      <c r="D130" s="119"/>
    </row>
    <row r="131" spans="1:4" s="57" customFormat="1" ht="15" customHeight="1">
      <c r="A131" s="118"/>
      <c r="B131" s="119"/>
      <c r="C131" s="119"/>
      <c r="D131" s="119"/>
    </row>
    <row r="132" spans="1:4" s="57" customFormat="1" ht="15" customHeight="1">
      <c r="A132" s="118"/>
      <c r="B132" s="119"/>
      <c r="C132" s="119"/>
      <c r="D132" s="119"/>
    </row>
    <row r="133" spans="1:4" s="57" customFormat="1" ht="15" customHeight="1">
      <c r="A133" s="118"/>
      <c r="B133" s="119"/>
      <c r="C133" s="119"/>
      <c r="D133" s="119"/>
    </row>
    <row r="134" spans="1:4" s="57" customFormat="1" ht="15" customHeight="1">
      <c r="A134" s="118"/>
      <c r="B134" s="119"/>
      <c r="C134" s="119"/>
      <c r="D134" s="119"/>
    </row>
    <row r="135" spans="1:4" s="57" customFormat="1" ht="15" customHeight="1">
      <c r="A135" s="118"/>
      <c r="B135" s="119"/>
      <c r="C135" s="119"/>
      <c r="D135" s="119"/>
    </row>
    <row r="136" spans="1:4" s="57" customFormat="1" ht="15" customHeight="1">
      <c r="A136" s="118"/>
      <c r="B136" s="119"/>
      <c r="C136" s="119"/>
      <c r="D136" s="119"/>
    </row>
    <row r="137" spans="1:4" s="57" customFormat="1" ht="15" customHeight="1">
      <c r="A137" s="118"/>
      <c r="B137" s="119"/>
      <c r="C137" s="119"/>
      <c r="D137" s="119"/>
    </row>
    <row r="138" spans="1:4" s="57" customFormat="1" ht="15" customHeight="1">
      <c r="A138" s="118"/>
      <c r="B138" s="119"/>
      <c r="C138" s="119"/>
      <c r="D138" s="119"/>
    </row>
    <row r="139" spans="1:4" s="57" customFormat="1" ht="15" customHeight="1">
      <c r="A139" s="118"/>
      <c r="B139" s="119"/>
      <c r="C139" s="119"/>
      <c r="D139" s="119"/>
    </row>
    <row r="140" spans="1:4" s="57" customFormat="1" ht="15" customHeight="1">
      <c r="A140" s="118"/>
      <c r="B140" s="119"/>
      <c r="C140" s="119"/>
      <c r="D140" s="119"/>
    </row>
    <row r="141" spans="1:4" s="57" customFormat="1" ht="15" customHeight="1">
      <c r="A141" s="118"/>
      <c r="B141" s="119"/>
      <c r="C141" s="119"/>
      <c r="D141" s="119"/>
    </row>
    <row r="142" spans="1:4" s="57" customFormat="1" ht="15" customHeight="1">
      <c r="A142" s="118"/>
      <c r="B142" s="119"/>
      <c r="C142" s="119"/>
      <c r="D142" s="119"/>
    </row>
    <row r="143" spans="1:4" s="57" customFormat="1" ht="15" customHeight="1">
      <c r="A143" s="118"/>
      <c r="B143" s="119"/>
      <c r="C143" s="119"/>
      <c r="D143" s="119"/>
    </row>
    <row r="144" spans="1:4" s="57" customFormat="1" ht="15" customHeight="1">
      <c r="A144" s="118"/>
      <c r="B144" s="119"/>
      <c r="C144" s="119"/>
      <c r="D144" s="119"/>
    </row>
    <row r="145" spans="1:4" s="57" customFormat="1" ht="15" customHeight="1">
      <c r="A145" s="118"/>
      <c r="B145" s="119"/>
      <c r="C145" s="119"/>
      <c r="D145" s="119"/>
    </row>
    <row r="146" spans="1:4" s="57" customFormat="1" ht="15" customHeight="1">
      <c r="A146" s="118"/>
      <c r="B146" s="119"/>
      <c r="C146" s="119"/>
      <c r="D146" s="119"/>
    </row>
    <row r="147" spans="1:4" s="57" customFormat="1" ht="15" customHeight="1">
      <c r="A147" s="118"/>
      <c r="B147" s="119"/>
      <c r="C147" s="119"/>
      <c r="D147" s="119"/>
    </row>
    <row r="148" spans="1:4" s="57" customFormat="1" ht="15" customHeight="1">
      <c r="A148" s="118"/>
      <c r="B148" s="119"/>
      <c r="C148" s="119"/>
      <c r="D148" s="119"/>
    </row>
    <row r="149" spans="1:4" s="57" customFormat="1" ht="15" customHeight="1">
      <c r="A149" s="118"/>
      <c r="B149" s="119"/>
      <c r="C149" s="119"/>
      <c r="D149" s="119"/>
    </row>
    <row r="150" spans="1:4" s="57" customFormat="1" ht="15" customHeight="1">
      <c r="A150" s="118"/>
      <c r="B150" s="119"/>
      <c r="C150" s="119"/>
      <c r="D150" s="119"/>
    </row>
    <row r="151" spans="1:4" s="57" customFormat="1" ht="15" customHeight="1">
      <c r="A151" s="118"/>
      <c r="B151" s="119"/>
      <c r="C151" s="119"/>
      <c r="D151" s="119"/>
    </row>
    <row r="152" spans="1:4" s="57" customFormat="1" ht="15" customHeight="1">
      <c r="A152" s="118"/>
      <c r="B152" s="119"/>
      <c r="C152" s="119"/>
      <c r="D152" s="119"/>
    </row>
    <row r="153" spans="1:4" s="57" customFormat="1" ht="15" customHeight="1">
      <c r="A153" s="118"/>
      <c r="B153" s="119"/>
      <c r="C153" s="119"/>
      <c r="D153" s="119"/>
    </row>
    <row r="154" spans="1:4" s="57" customFormat="1" ht="15" customHeight="1">
      <c r="A154" s="118"/>
      <c r="B154" s="119"/>
      <c r="C154" s="119"/>
      <c r="D154" s="119"/>
    </row>
    <row r="155" spans="1:4" s="57" customFormat="1" ht="15" customHeight="1">
      <c r="A155" s="118"/>
      <c r="B155" s="119"/>
      <c r="C155" s="119"/>
      <c r="D155" s="119"/>
    </row>
    <row r="156" spans="1:4" s="57" customFormat="1" ht="15" customHeight="1">
      <c r="A156" s="118"/>
      <c r="B156" s="119"/>
      <c r="C156" s="119"/>
      <c r="D156" s="119"/>
    </row>
    <row r="157" spans="1:4" s="57" customFormat="1" ht="15" customHeight="1">
      <c r="A157" s="118"/>
      <c r="B157" s="119"/>
      <c r="C157" s="119"/>
      <c r="D157" s="119"/>
    </row>
    <row r="158" spans="1:4" s="57" customFormat="1" ht="15" customHeight="1">
      <c r="A158" s="118"/>
      <c r="B158" s="119"/>
      <c r="C158" s="119"/>
      <c r="D158" s="119"/>
    </row>
    <row r="159" spans="1:4" s="57" customFormat="1" ht="15" customHeight="1">
      <c r="A159" s="118"/>
      <c r="B159" s="119"/>
      <c r="C159" s="119"/>
      <c r="D159" s="119"/>
    </row>
    <row r="160" spans="1:4" s="57" customFormat="1" ht="15" customHeight="1">
      <c r="A160" s="118"/>
      <c r="B160" s="119"/>
      <c r="C160" s="119"/>
      <c r="D160" s="119"/>
    </row>
    <row r="161" spans="1:4" s="57" customFormat="1" ht="15" customHeight="1">
      <c r="A161" s="118"/>
      <c r="B161" s="119"/>
      <c r="C161" s="119"/>
      <c r="D161" s="119"/>
    </row>
    <row r="162" spans="1:4" s="57" customFormat="1" ht="15" customHeight="1">
      <c r="A162" s="118"/>
      <c r="B162" s="119"/>
      <c r="C162" s="119"/>
      <c r="D162" s="119"/>
    </row>
    <row r="163" spans="1:4" s="57" customFormat="1" ht="15" customHeight="1">
      <c r="A163" s="118"/>
      <c r="B163" s="119"/>
      <c r="C163" s="119"/>
      <c r="D163" s="119"/>
    </row>
    <row r="164" spans="1:4" s="57" customFormat="1" ht="15" customHeight="1">
      <c r="A164" s="118"/>
      <c r="B164" s="119"/>
      <c r="C164" s="119"/>
      <c r="D164" s="119"/>
    </row>
    <row r="165" spans="1:4" s="57" customFormat="1" ht="15" customHeight="1">
      <c r="A165" s="118"/>
      <c r="B165" s="119"/>
      <c r="C165" s="119"/>
      <c r="D165" s="119"/>
    </row>
    <row r="166" spans="1:4" s="57" customFormat="1" ht="15" customHeight="1">
      <c r="A166" s="118"/>
      <c r="B166" s="119"/>
      <c r="C166" s="119"/>
      <c r="D166" s="119"/>
    </row>
    <row r="167" spans="1:4" s="57" customFormat="1" ht="15" customHeight="1">
      <c r="A167" s="118"/>
      <c r="B167" s="119"/>
      <c r="C167" s="119"/>
      <c r="D167" s="119"/>
    </row>
    <row r="168" spans="1:4" s="57" customFormat="1" ht="15" customHeight="1">
      <c r="A168" s="118"/>
      <c r="B168" s="119"/>
      <c r="C168" s="119"/>
      <c r="D168" s="119"/>
    </row>
    <row r="169" spans="1:4" s="57" customFormat="1" ht="15" customHeight="1">
      <c r="A169" s="118"/>
      <c r="B169" s="119"/>
      <c r="C169" s="119"/>
      <c r="D169" s="119"/>
    </row>
    <row r="170" spans="1:4" s="57" customFormat="1" ht="15" customHeight="1">
      <c r="A170" s="118"/>
      <c r="B170" s="119"/>
      <c r="C170" s="119"/>
      <c r="D170" s="119"/>
    </row>
    <row r="171" spans="1:4" s="57" customFormat="1" ht="15" customHeight="1">
      <c r="A171" s="118"/>
      <c r="B171" s="119"/>
      <c r="C171" s="119"/>
      <c r="D171" s="119"/>
    </row>
    <row r="172" spans="1:4" s="57" customFormat="1" ht="15" customHeight="1">
      <c r="A172" s="118"/>
      <c r="B172" s="119"/>
      <c r="C172" s="119"/>
      <c r="D172" s="119"/>
    </row>
    <row r="173" spans="1:4" s="57" customFormat="1" ht="15" customHeight="1">
      <c r="A173" s="118"/>
      <c r="B173" s="119"/>
      <c r="C173" s="119"/>
      <c r="D173" s="119"/>
    </row>
    <row r="174" spans="1:4" s="57" customFormat="1" ht="15" customHeight="1">
      <c r="A174" s="118"/>
      <c r="B174" s="119"/>
      <c r="C174" s="119"/>
      <c r="D174" s="119"/>
    </row>
    <row r="175" spans="1:4" s="57" customFormat="1" ht="15" customHeight="1">
      <c r="A175" s="118"/>
      <c r="B175" s="119"/>
      <c r="C175" s="119"/>
      <c r="D175" s="119"/>
    </row>
    <row r="176" spans="1:4" s="57" customFormat="1" ht="15" customHeight="1">
      <c r="A176" s="118"/>
      <c r="B176" s="119"/>
      <c r="C176" s="119"/>
      <c r="D176" s="119"/>
    </row>
    <row r="177" spans="1:4" s="57" customFormat="1" ht="15" customHeight="1">
      <c r="A177" s="118"/>
      <c r="B177" s="119"/>
      <c r="C177" s="119"/>
      <c r="D177" s="119"/>
    </row>
    <row r="178" spans="1:4" s="57" customFormat="1" ht="15" customHeight="1">
      <c r="A178" s="118"/>
      <c r="B178" s="119"/>
      <c r="C178" s="119"/>
      <c r="D178" s="119"/>
    </row>
    <row r="179" spans="1:4" s="57" customFormat="1" ht="15" customHeight="1">
      <c r="A179" s="118"/>
      <c r="B179" s="119"/>
      <c r="C179" s="119"/>
      <c r="D179" s="119"/>
    </row>
    <row r="180" spans="1:4" s="57" customFormat="1" ht="15" customHeight="1">
      <c r="A180" s="118"/>
      <c r="B180" s="119"/>
      <c r="C180" s="119"/>
      <c r="D180" s="119"/>
    </row>
    <row r="181" spans="1:4" s="57" customFormat="1" ht="15" customHeight="1">
      <c r="A181" s="118"/>
      <c r="B181" s="119"/>
      <c r="C181" s="119"/>
      <c r="D181" s="119"/>
    </row>
    <row r="182" spans="1:4" s="57" customFormat="1" ht="15" customHeight="1">
      <c r="A182" s="118"/>
      <c r="B182" s="119"/>
      <c r="C182" s="119"/>
      <c r="D182" s="119"/>
    </row>
    <row r="183" spans="1:4" s="57" customFormat="1" ht="15" customHeight="1">
      <c r="A183" s="118"/>
      <c r="B183" s="119"/>
      <c r="C183" s="119"/>
      <c r="D183" s="119"/>
    </row>
    <row r="184" spans="1:4" s="57" customFormat="1" ht="15" customHeight="1">
      <c r="A184" s="118"/>
      <c r="B184" s="119"/>
      <c r="C184" s="119"/>
      <c r="D184" s="119"/>
    </row>
    <row r="185" spans="1:4" s="57" customFormat="1" ht="15" customHeight="1">
      <c r="A185" s="118"/>
      <c r="B185" s="119"/>
      <c r="C185" s="119"/>
      <c r="D185" s="119"/>
    </row>
    <row r="186" spans="1:4" s="57" customFormat="1" ht="15" customHeight="1">
      <c r="A186" s="118"/>
      <c r="B186" s="119"/>
      <c r="C186" s="119"/>
      <c r="D186" s="119"/>
    </row>
    <row r="187" spans="1:4" s="57" customFormat="1" ht="15" customHeight="1">
      <c r="A187" s="118"/>
      <c r="B187" s="119"/>
      <c r="C187" s="119"/>
      <c r="D187" s="119"/>
    </row>
    <row r="188" spans="1:4" s="57" customFormat="1" ht="15" customHeight="1">
      <c r="A188" s="118"/>
      <c r="B188" s="119"/>
      <c r="C188" s="119"/>
      <c r="D188" s="119"/>
    </row>
    <row r="189" spans="1:4" s="57" customFormat="1" ht="15" customHeight="1">
      <c r="A189" s="118"/>
      <c r="B189" s="119"/>
      <c r="C189" s="119"/>
      <c r="D189" s="119"/>
    </row>
    <row r="190" spans="1:4" s="57" customFormat="1" ht="15" customHeight="1">
      <c r="A190" s="118"/>
      <c r="B190" s="119"/>
      <c r="C190" s="119"/>
      <c r="D190" s="119"/>
    </row>
    <row r="191" spans="1:4" s="57" customFormat="1" ht="15" customHeight="1">
      <c r="A191" s="118"/>
      <c r="B191" s="119"/>
      <c r="C191" s="119"/>
      <c r="D191" s="119"/>
    </row>
    <row r="192" spans="1:4" s="57" customFormat="1" ht="15" customHeight="1">
      <c r="A192" s="118"/>
      <c r="B192" s="119"/>
      <c r="C192" s="119"/>
      <c r="D192" s="119"/>
    </row>
    <row r="193" spans="1:4" s="57" customFormat="1" ht="15" customHeight="1">
      <c r="A193" s="118"/>
      <c r="B193" s="119"/>
      <c r="C193" s="119"/>
      <c r="D193" s="119"/>
    </row>
    <row r="194" spans="1:4" s="57" customFormat="1" ht="15" customHeight="1">
      <c r="A194" s="118"/>
      <c r="B194" s="119"/>
      <c r="C194" s="119"/>
      <c r="D194" s="119"/>
    </row>
    <row r="195" spans="1:4" s="57" customFormat="1" ht="15" customHeight="1">
      <c r="A195" s="118"/>
      <c r="B195" s="119"/>
      <c r="C195" s="119"/>
      <c r="D195" s="119"/>
    </row>
    <row r="196" spans="1:4" s="57" customFormat="1" ht="15" customHeight="1">
      <c r="A196" s="118"/>
      <c r="B196" s="119"/>
      <c r="C196" s="119"/>
      <c r="D196" s="119"/>
    </row>
    <row r="197" spans="1:4" s="57" customFormat="1" ht="15" customHeight="1">
      <c r="A197" s="118"/>
      <c r="B197" s="119"/>
      <c r="C197" s="119"/>
      <c r="D197" s="119"/>
    </row>
    <row r="198" spans="1:4" s="57" customFormat="1" ht="15" customHeight="1">
      <c r="A198" s="118"/>
      <c r="B198" s="119"/>
      <c r="C198" s="119"/>
      <c r="D198" s="119"/>
    </row>
    <row r="199" spans="1:4" s="57" customFormat="1" ht="15" customHeight="1">
      <c r="A199" s="118"/>
      <c r="B199" s="119"/>
      <c r="C199" s="119"/>
      <c r="D199" s="119"/>
    </row>
    <row r="200" spans="1:4" s="57" customFormat="1" ht="15" customHeight="1">
      <c r="A200" s="118"/>
      <c r="B200" s="119"/>
      <c r="C200" s="119"/>
      <c r="D200" s="119"/>
    </row>
    <row r="201" spans="1:4" s="57" customFormat="1" ht="15" customHeight="1">
      <c r="A201" s="118"/>
      <c r="B201" s="119"/>
      <c r="C201" s="119"/>
      <c r="D201" s="119"/>
    </row>
    <row r="202" spans="1:4" s="57" customFormat="1" ht="15" customHeight="1">
      <c r="A202" s="118"/>
      <c r="B202" s="119"/>
      <c r="C202" s="119"/>
      <c r="D202" s="119"/>
    </row>
    <row r="203" spans="1:4" s="57" customFormat="1" ht="15" customHeight="1">
      <c r="A203" s="118"/>
      <c r="B203" s="119"/>
      <c r="C203" s="119"/>
      <c r="D203" s="119"/>
    </row>
    <row r="204" spans="1:4" s="57" customFormat="1" ht="15" customHeight="1">
      <c r="A204" s="118"/>
      <c r="B204" s="119"/>
      <c r="C204" s="119"/>
      <c r="D204" s="119"/>
    </row>
    <row r="205" spans="1:4" s="57" customFormat="1" ht="15" customHeight="1">
      <c r="A205" s="118"/>
      <c r="B205" s="119"/>
      <c r="C205" s="119"/>
      <c r="D205" s="119"/>
    </row>
    <row r="206" spans="1:4" s="57" customFormat="1" ht="15" customHeight="1">
      <c r="A206" s="118"/>
      <c r="B206" s="119"/>
      <c r="C206" s="119"/>
      <c r="D206" s="119"/>
    </row>
    <row r="207" spans="1:4" s="57" customFormat="1" ht="15" customHeight="1">
      <c r="A207" s="118"/>
      <c r="B207" s="119"/>
      <c r="C207" s="119"/>
      <c r="D207" s="119"/>
    </row>
    <row r="208" spans="1:4" s="57" customFormat="1" ht="15" customHeight="1">
      <c r="A208" s="118"/>
      <c r="B208" s="119"/>
      <c r="C208" s="119"/>
      <c r="D208" s="119"/>
    </row>
    <row r="209" spans="1:4" s="57" customFormat="1" ht="15" customHeight="1">
      <c r="A209" s="118"/>
      <c r="B209" s="119"/>
      <c r="C209" s="119"/>
      <c r="D209" s="119"/>
    </row>
    <row r="210" spans="1:4" s="57" customFormat="1" ht="15" customHeight="1">
      <c r="A210" s="118"/>
      <c r="B210" s="119"/>
      <c r="C210" s="119"/>
      <c r="D210" s="119"/>
    </row>
    <row r="211" spans="1:4" s="57" customFormat="1" ht="15" customHeight="1">
      <c r="A211" s="118"/>
      <c r="B211" s="119"/>
      <c r="C211" s="119"/>
      <c r="D211" s="119"/>
    </row>
    <row r="212" spans="1:4" s="57" customFormat="1" ht="15" customHeight="1">
      <c r="A212" s="118"/>
      <c r="B212" s="119"/>
      <c r="C212" s="119"/>
      <c r="D212" s="119"/>
    </row>
    <row r="213" spans="1:4" s="57" customFormat="1" ht="15" customHeight="1">
      <c r="A213" s="118"/>
      <c r="B213" s="119"/>
      <c r="C213" s="119"/>
      <c r="D213" s="119"/>
    </row>
    <row r="214" spans="1:4" s="57" customFormat="1" ht="15" customHeight="1">
      <c r="A214" s="118"/>
      <c r="B214" s="119"/>
      <c r="C214" s="119"/>
      <c r="D214" s="119"/>
    </row>
    <row r="215" spans="1:4" s="57" customFormat="1" ht="15" customHeight="1">
      <c r="A215" s="118"/>
      <c r="B215" s="119"/>
      <c r="C215" s="119"/>
      <c r="D215" s="119"/>
    </row>
    <row r="216" spans="1:4" s="57" customFormat="1" ht="15" customHeight="1">
      <c r="A216" s="118"/>
      <c r="B216" s="119"/>
      <c r="C216" s="119"/>
      <c r="D216" s="119"/>
    </row>
    <row r="217" spans="1:4" s="57" customFormat="1" ht="15" customHeight="1">
      <c r="A217" s="118"/>
      <c r="B217" s="119"/>
      <c r="C217" s="119"/>
      <c r="D217" s="119"/>
    </row>
    <row r="218" spans="1:4" s="57" customFormat="1" ht="15" customHeight="1">
      <c r="A218" s="118"/>
      <c r="B218" s="119"/>
      <c r="C218" s="119"/>
      <c r="D218" s="119"/>
    </row>
    <row r="219" spans="1:4" s="57" customFormat="1" ht="15" customHeight="1">
      <c r="A219" s="118"/>
      <c r="B219" s="119"/>
      <c r="C219" s="119"/>
      <c r="D219" s="119"/>
    </row>
    <row r="220" spans="1:4" s="57" customFormat="1" ht="15" customHeight="1">
      <c r="A220" s="118"/>
      <c r="B220" s="119"/>
      <c r="C220" s="119"/>
      <c r="D220" s="119"/>
    </row>
    <row r="221" spans="1:4" s="57" customFormat="1" ht="15" customHeight="1">
      <c r="A221" s="118"/>
      <c r="B221" s="119"/>
      <c r="C221" s="119"/>
      <c r="D221" s="119"/>
    </row>
    <row r="222" spans="1:4" s="57" customFormat="1" ht="15" customHeight="1">
      <c r="A222" s="118"/>
      <c r="B222" s="119"/>
      <c r="C222" s="119"/>
      <c r="D222" s="119"/>
    </row>
    <row r="223" spans="1:4" s="57" customFormat="1" ht="15" customHeight="1">
      <c r="A223" s="118"/>
      <c r="B223" s="119"/>
      <c r="C223" s="119"/>
      <c r="D223" s="119"/>
    </row>
    <row r="224" spans="1:4" s="57" customFormat="1" ht="15" customHeight="1">
      <c r="A224" s="118"/>
      <c r="B224" s="119"/>
      <c r="C224" s="119"/>
      <c r="D224" s="119"/>
    </row>
    <row r="225" spans="1:4" s="57" customFormat="1" ht="15" customHeight="1">
      <c r="A225" s="118"/>
      <c r="B225" s="119"/>
      <c r="C225" s="119"/>
      <c r="D225" s="119"/>
    </row>
    <row r="226" spans="1:4" s="57" customFormat="1" ht="15" customHeight="1">
      <c r="A226" s="118"/>
      <c r="B226" s="119"/>
      <c r="C226" s="119"/>
      <c r="D226" s="119"/>
    </row>
    <row r="227" spans="1:4" s="57" customFormat="1" ht="15" customHeight="1">
      <c r="A227" s="118"/>
      <c r="B227" s="119"/>
      <c r="C227" s="119"/>
      <c r="D227" s="119"/>
    </row>
    <row r="228" spans="1:4" s="57" customFormat="1" ht="15" customHeight="1">
      <c r="A228" s="118"/>
      <c r="B228" s="119"/>
      <c r="C228" s="119"/>
      <c r="D228" s="119"/>
    </row>
    <row r="229" spans="1:4" s="57" customFormat="1" ht="15" customHeight="1">
      <c r="A229" s="118"/>
      <c r="B229" s="119"/>
      <c r="C229" s="119"/>
      <c r="D229" s="119"/>
    </row>
    <row r="230" spans="1:4" s="57" customFormat="1" ht="15" customHeight="1">
      <c r="A230" s="118"/>
      <c r="B230" s="119"/>
      <c r="C230" s="119"/>
      <c r="D230" s="119"/>
    </row>
    <row r="231" spans="1:4" s="57" customFormat="1" ht="15" customHeight="1">
      <c r="A231" s="118"/>
      <c r="B231" s="119"/>
      <c r="C231" s="119"/>
      <c r="D231" s="119"/>
    </row>
    <row r="232" spans="1:4" s="57" customFormat="1" ht="15" customHeight="1">
      <c r="A232" s="118"/>
      <c r="B232" s="119"/>
      <c r="C232" s="119"/>
      <c r="D232" s="119"/>
    </row>
    <row r="233" spans="1:4" s="57" customFormat="1" ht="15" customHeight="1">
      <c r="A233" s="118"/>
      <c r="B233" s="119"/>
      <c r="C233" s="119"/>
      <c r="D233" s="119"/>
    </row>
    <row r="234" spans="1:4" s="57" customFormat="1" ht="15" customHeight="1">
      <c r="A234" s="118"/>
      <c r="B234" s="119"/>
      <c r="C234" s="119"/>
      <c r="D234" s="119"/>
    </row>
    <row r="235" spans="1:4" s="57" customFormat="1" ht="15" customHeight="1">
      <c r="A235" s="118"/>
      <c r="B235" s="119"/>
      <c r="C235" s="119"/>
      <c r="D235" s="119"/>
    </row>
    <row r="236" spans="1:4" s="57" customFormat="1" ht="15" customHeight="1">
      <c r="A236" s="118"/>
      <c r="B236" s="119"/>
      <c r="C236" s="119"/>
      <c r="D236" s="119"/>
    </row>
    <row r="237" spans="1:4" s="57" customFormat="1" ht="15" customHeight="1">
      <c r="A237" s="118"/>
      <c r="B237" s="119"/>
      <c r="C237" s="119"/>
      <c r="D237" s="119"/>
    </row>
    <row r="238" spans="1:4" s="57" customFormat="1" ht="15" customHeight="1">
      <c r="A238" s="118"/>
      <c r="B238" s="119"/>
      <c r="C238" s="119"/>
      <c r="D238" s="119"/>
    </row>
    <row r="239" spans="1:4" s="57" customFormat="1" ht="15" customHeight="1">
      <c r="A239" s="118"/>
      <c r="B239" s="119"/>
      <c r="C239" s="119"/>
      <c r="D239" s="119"/>
    </row>
    <row r="240" spans="1:4" s="57" customFormat="1" ht="15" customHeight="1">
      <c r="A240" s="118"/>
      <c r="B240" s="119"/>
      <c r="C240" s="119"/>
      <c r="D240" s="119"/>
    </row>
    <row r="241" spans="1:4" s="57" customFormat="1" ht="15" customHeight="1">
      <c r="A241" s="118"/>
      <c r="B241" s="119"/>
      <c r="C241" s="119"/>
      <c r="D241" s="119"/>
    </row>
    <row r="242" spans="1:4" s="57" customFormat="1" ht="15" customHeight="1">
      <c r="A242" s="118"/>
      <c r="B242" s="119"/>
      <c r="C242" s="119"/>
      <c r="D242" s="119"/>
    </row>
    <row r="243" spans="1:4" s="57" customFormat="1" ht="15" customHeight="1">
      <c r="A243" s="118"/>
      <c r="B243" s="119"/>
      <c r="C243" s="119"/>
      <c r="D243" s="119"/>
    </row>
    <row r="244" spans="1:4" s="57" customFormat="1" ht="15" customHeight="1">
      <c r="A244" s="118"/>
      <c r="B244" s="119"/>
      <c r="C244" s="119"/>
      <c r="D244" s="119"/>
    </row>
    <row r="245" spans="1:4" s="57" customFormat="1" ht="15" customHeight="1">
      <c r="A245" s="118"/>
      <c r="B245" s="119"/>
      <c r="C245" s="119"/>
      <c r="D245" s="119"/>
    </row>
    <row r="246" spans="1:4" s="57" customFormat="1" ht="15" customHeight="1">
      <c r="A246" s="118"/>
      <c r="B246" s="119"/>
      <c r="C246" s="119"/>
      <c r="D246" s="119"/>
    </row>
    <row r="247" spans="1:4" s="57" customFormat="1" ht="15" customHeight="1">
      <c r="A247" s="118"/>
      <c r="B247" s="119"/>
      <c r="C247" s="119"/>
      <c r="D247" s="119"/>
    </row>
    <row r="248" spans="1:4" s="57" customFormat="1" ht="15" customHeight="1">
      <c r="A248" s="118"/>
      <c r="B248" s="119"/>
      <c r="C248" s="119"/>
      <c r="D248" s="119"/>
    </row>
    <row r="249" spans="1:4" s="57" customFormat="1" ht="15" customHeight="1">
      <c r="A249" s="118"/>
      <c r="B249" s="119"/>
      <c r="C249" s="119"/>
      <c r="D249" s="119"/>
    </row>
    <row r="250" spans="1:4" s="57" customFormat="1" ht="15" customHeight="1">
      <c r="A250" s="118"/>
      <c r="B250" s="119"/>
      <c r="C250" s="119"/>
      <c r="D250" s="119"/>
    </row>
    <row r="251" spans="1:4" s="57" customFormat="1" ht="15" customHeight="1">
      <c r="A251" s="118"/>
      <c r="B251" s="119"/>
      <c r="C251" s="119"/>
      <c r="D251" s="119"/>
    </row>
    <row r="252" spans="1:4" s="57" customFormat="1" ht="15" customHeight="1">
      <c r="A252" s="118"/>
      <c r="B252" s="119"/>
      <c r="C252" s="119"/>
      <c r="D252" s="119"/>
    </row>
    <row r="253" spans="1:4" s="57" customFormat="1" ht="15" customHeight="1">
      <c r="A253" s="118"/>
      <c r="B253" s="119"/>
      <c r="C253" s="119"/>
      <c r="D253" s="119"/>
    </row>
    <row r="254" spans="1:4" s="57" customFormat="1" ht="15" customHeight="1">
      <c r="A254" s="118"/>
      <c r="B254" s="119"/>
      <c r="C254" s="119"/>
      <c r="D254" s="119"/>
    </row>
    <row r="255" spans="1:4" s="57" customFormat="1" ht="15" customHeight="1">
      <c r="A255" s="118"/>
      <c r="B255" s="119"/>
      <c r="C255" s="119"/>
      <c r="D255" s="119"/>
    </row>
    <row r="256" spans="1:4" s="57" customFormat="1" ht="15" customHeight="1">
      <c r="A256" s="118"/>
      <c r="B256" s="119"/>
      <c r="C256" s="119"/>
      <c r="D256" s="119"/>
    </row>
    <row r="257" spans="1:4" s="57" customFormat="1" ht="15" customHeight="1">
      <c r="A257" s="118"/>
      <c r="B257" s="119"/>
      <c r="C257" s="119"/>
      <c r="D257" s="119"/>
    </row>
    <row r="258" spans="1:4" s="57" customFormat="1" ht="15" customHeight="1">
      <c r="A258" s="118"/>
      <c r="B258" s="119"/>
      <c r="C258" s="119"/>
      <c r="D258" s="119"/>
    </row>
    <row r="259" spans="1:4" s="57" customFormat="1" ht="15" customHeight="1">
      <c r="A259" s="118"/>
      <c r="B259" s="119"/>
      <c r="C259" s="119"/>
      <c r="D259" s="119"/>
    </row>
    <row r="260" spans="1:4" s="57" customFormat="1" ht="15" customHeight="1">
      <c r="A260" s="118"/>
      <c r="B260" s="119"/>
      <c r="C260" s="119"/>
      <c r="D260" s="119"/>
    </row>
    <row r="261" spans="1:4" s="57" customFormat="1" ht="15" customHeight="1">
      <c r="A261" s="118"/>
      <c r="B261" s="119"/>
      <c r="C261" s="119"/>
      <c r="D261" s="119"/>
    </row>
    <row r="262" spans="1:4" s="57" customFormat="1" ht="15" customHeight="1">
      <c r="A262" s="118"/>
      <c r="B262" s="119"/>
      <c r="C262" s="119"/>
      <c r="D262" s="119"/>
    </row>
    <row r="263" spans="1:4" s="57" customFormat="1" ht="15" customHeight="1">
      <c r="A263" s="118"/>
      <c r="B263" s="119"/>
      <c r="C263" s="119"/>
      <c r="D263" s="119"/>
    </row>
    <row r="264" spans="1:4" s="57" customFormat="1" ht="15" customHeight="1">
      <c r="A264" s="118"/>
      <c r="B264" s="119"/>
      <c r="C264" s="119"/>
      <c r="D264" s="119"/>
    </row>
    <row r="265" spans="1:4" s="57" customFormat="1" ht="15" customHeight="1">
      <c r="A265" s="118"/>
      <c r="B265" s="119"/>
      <c r="C265" s="119"/>
      <c r="D265" s="119"/>
    </row>
    <row r="266" spans="1:4" s="57" customFormat="1" ht="15" customHeight="1">
      <c r="A266" s="118"/>
      <c r="B266" s="119"/>
      <c r="C266" s="119"/>
      <c r="D266" s="119"/>
    </row>
    <row r="267" spans="1:4" s="57" customFormat="1" ht="15" customHeight="1">
      <c r="A267" s="118"/>
      <c r="B267" s="119"/>
      <c r="C267" s="119"/>
      <c r="D267" s="119"/>
    </row>
    <row r="268" spans="1:4" s="57" customFormat="1" ht="15" customHeight="1">
      <c r="A268" s="118"/>
      <c r="B268" s="119"/>
      <c r="C268" s="119"/>
      <c r="D268" s="119"/>
    </row>
    <row r="269" spans="1:4" s="57" customFormat="1" ht="15" customHeight="1">
      <c r="A269" s="118"/>
      <c r="B269" s="119"/>
      <c r="C269" s="119"/>
      <c r="D269" s="119"/>
    </row>
    <row r="270" spans="1:4" s="57" customFormat="1" ht="15" customHeight="1">
      <c r="A270" s="118"/>
      <c r="B270" s="119"/>
      <c r="C270" s="119"/>
      <c r="D270" s="119"/>
    </row>
    <row r="271" spans="1:4" s="57" customFormat="1" ht="15" customHeight="1">
      <c r="A271" s="118"/>
      <c r="B271" s="119"/>
      <c r="C271" s="119"/>
      <c r="D271" s="119"/>
    </row>
    <row r="272" spans="1:4" s="57" customFormat="1" ht="15" customHeight="1">
      <c r="A272" s="118"/>
      <c r="B272" s="119"/>
      <c r="C272" s="119"/>
      <c r="D272" s="119"/>
    </row>
    <row r="273" spans="1:4" s="57" customFormat="1" ht="15" customHeight="1">
      <c r="A273" s="118"/>
      <c r="B273" s="119"/>
      <c r="C273" s="119"/>
      <c r="D273" s="119"/>
    </row>
    <row r="274" spans="1:4" s="57" customFormat="1" ht="15" customHeight="1">
      <c r="A274" s="118"/>
      <c r="B274" s="119"/>
      <c r="C274" s="119"/>
      <c r="D274" s="119"/>
    </row>
    <row r="275" spans="1:4" s="57" customFormat="1" ht="15" customHeight="1">
      <c r="A275" s="118"/>
      <c r="B275" s="119"/>
      <c r="C275" s="119"/>
      <c r="D275" s="119"/>
    </row>
    <row r="276" spans="1:4" s="57" customFormat="1" ht="15" customHeight="1">
      <c r="A276" s="118"/>
      <c r="B276" s="119"/>
      <c r="C276" s="119"/>
      <c r="D276" s="119"/>
    </row>
    <row r="277" spans="1:4" s="57" customFormat="1" ht="15" customHeight="1">
      <c r="A277" s="118"/>
      <c r="B277" s="119"/>
      <c r="C277" s="119"/>
      <c r="D277" s="119"/>
    </row>
    <row r="278" spans="1:4" s="57" customFormat="1" ht="15" customHeight="1">
      <c r="A278" s="118"/>
      <c r="B278" s="119"/>
      <c r="C278" s="119"/>
      <c r="D278" s="119"/>
    </row>
    <row r="279" spans="1:4" s="57" customFormat="1" ht="15" customHeight="1">
      <c r="A279" s="118"/>
      <c r="B279" s="119"/>
      <c r="C279" s="119"/>
      <c r="D279" s="119"/>
    </row>
    <row r="280" spans="1:4" s="57" customFormat="1" ht="15" customHeight="1">
      <c r="A280" s="118"/>
      <c r="B280" s="119"/>
      <c r="C280" s="119"/>
      <c r="D280" s="119"/>
    </row>
    <row r="281" spans="1:4" s="57" customFormat="1" ht="15" customHeight="1">
      <c r="A281" s="118"/>
      <c r="B281" s="119"/>
      <c r="C281" s="119"/>
      <c r="D281" s="119"/>
    </row>
    <row r="282" spans="1:4" s="57" customFormat="1" ht="15" customHeight="1">
      <c r="A282" s="118"/>
      <c r="B282" s="119"/>
      <c r="C282" s="119"/>
      <c r="D282" s="119"/>
    </row>
    <row r="283" spans="1:4" s="57" customFormat="1" ht="15" customHeight="1">
      <c r="A283" s="118"/>
      <c r="B283" s="119"/>
      <c r="C283" s="119"/>
      <c r="D283" s="119"/>
    </row>
    <row r="284" spans="1:4" s="57" customFormat="1" ht="15" customHeight="1">
      <c r="A284" s="118"/>
      <c r="B284" s="119"/>
      <c r="C284" s="119"/>
      <c r="D284" s="119"/>
    </row>
    <row r="285" spans="1:4" s="57" customFormat="1" ht="15" customHeight="1">
      <c r="A285" s="118"/>
      <c r="B285" s="119"/>
      <c r="C285" s="119"/>
      <c r="D285" s="119"/>
    </row>
    <row r="286" spans="1:4" s="57" customFormat="1" ht="15" customHeight="1">
      <c r="A286" s="118"/>
      <c r="B286" s="119"/>
      <c r="C286" s="119"/>
      <c r="D286" s="119"/>
    </row>
    <row r="287" spans="1:4" s="57" customFormat="1" ht="15" customHeight="1">
      <c r="A287" s="118"/>
      <c r="B287" s="119"/>
      <c r="C287" s="119"/>
      <c r="D287" s="119"/>
    </row>
    <row r="288" spans="1:4" s="57" customFormat="1" ht="15" customHeight="1">
      <c r="A288" s="118"/>
      <c r="B288" s="119"/>
      <c r="C288" s="119"/>
      <c r="D288" s="119"/>
    </row>
    <row r="289" spans="1:4" s="57" customFormat="1" ht="15" customHeight="1">
      <c r="A289" s="118"/>
      <c r="B289" s="119"/>
      <c r="C289" s="119"/>
      <c r="D289" s="119"/>
    </row>
    <row r="290" spans="1:4" s="57" customFormat="1" ht="15" customHeight="1">
      <c r="A290" s="118"/>
      <c r="B290" s="119"/>
      <c r="C290" s="119"/>
      <c r="D290" s="119"/>
    </row>
    <row r="291" spans="1:4" s="57" customFormat="1" ht="15" customHeight="1">
      <c r="A291" s="118"/>
      <c r="B291" s="119"/>
      <c r="C291" s="119"/>
      <c r="D291" s="119"/>
    </row>
    <row r="292" spans="1:4" s="57" customFormat="1" ht="15" customHeight="1">
      <c r="A292" s="118"/>
      <c r="B292" s="119"/>
      <c r="C292" s="119"/>
      <c r="D292" s="119"/>
    </row>
    <row r="293" spans="1:4" s="57" customFormat="1" ht="15" customHeight="1">
      <c r="A293" s="118"/>
      <c r="B293" s="119"/>
      <c r="C293" s="119"/>
      <c r="D293" s="119"/>
    </row>
    <row r="294" spans="1:4" s="57" customFormat="1" ht="15" customHeight="1">
      <c r="A294" s="118"/>
      <c r="B294" s="119"/>
      <c r="C294" s="119"/>
      <c r="D294" s="119"/>
    </row>
    <row r="295" spans="1:4" s="57" customFormat="1" ht="15" customHeight="1">
      <c r="A295" s="118"/>
      <c r="B295" s="119"/>
      <c r="C295" s="119"/>
      <c r="D295" s="119"/>
    </row>
    <row r="296" spans="1:4" s="57" customFormat="1" ht="15" customHeight="1">
      <c r="A296" s="118"/>
      <c r="B296" s="119"/>
      <c r="C296" s="119"/>
      <c r="D296" s="119"/>
    </row>
    <row r="297" spans="1:4" s="57" customFormat="1" ht="15" customHeight="1">
      <c r="A297" s="118"/>
      <c r="B297" s="119"/>
      <c r="C297" s="119"/>
      <c r="D297" s="119"/>
    </row>
    <row r="298" spans="1:4" s="57" customFormat="1" ht="15" customHeight="1">
      <c r="A298" s="118"/>
      <c r="B298" s="119"/>
      <c r="C298" s="119"/>
      <c r="D298" s="119"/>
    </row>
    <row r="299" spans="1:4" s="57" customFormat="1" ht="15" customHeight="1">
      <c r="A299" s="118"/>
      <c r="B299" s="119"/>
      <c r="C299" s="119"/>
      <c r="D299" s="119"/>
    </row>
    <row r="300" spans="1:4" s="57" customFormat="1" ht="15" customHeight="1">
      <c r="A300" s="118"/>
      <c r="B300" s="119"/>
      <c r="C300" s="119"/>
      <c r="D300" s="119"/>
    </row>
    <row r="301" spans="1:4" s="57" customFormat="1" ht="15" customHeight="1">
      <c r="A301" s="118"/>
      <c r="B301" s="119"/>
      <c r="C301" s="119"/>
      <c r="D301" s="119"/>
    </row>
    <row r="302" spans="1:4" s="57" customFormat="1" ht="15" customHeight="1">
      <c r="A302" s="118"/>
      <c r="B302" s="119"/>
      <c r="C302" s="119"/>
      <c r="D302" s="119"/>
    </row>
    <row r="303" spans="1:4" s="57" customFormat="1" ht="15" customHeight="1">
      <c r="A303" s="118"/>
      <c r="B303" s="119"/>
      <c r="C303" s="119"/>
      <c r="D303" s="119"/>
    </row>
    <row r="304" spans="1:4" s="57" customFormat="1" ht="15" customHeight="1">
      <c r="A304" s="118"/>
      <c r="B304" s="119"/>
      <c r="C304" s="119"/>
      <c r="D304" s="119"/>
    </row>
    <row r="305" spans="1:4" s="57" customFormat="1" ht="15" customHeight="1">
      <c r="A305" s="118"/>
      <c r="B305" s="119"/>
      <c r="C305" s="119"/>
      <c r="D305" s="119"/>
    </row>
    <row r="306" spans="1:4" s="57" customFormat="1" ht="15" customHeight="1">
      <c r="A306" s="118"/>
      <c r="B306" s="119"/>
      <c r="C306" s="119"/>
      <c r="D306" s="119"/>
    </row>
    <row r="307" spans="1:4" s="57" customFormat="1" ht="15" customHeight="1">
      <c r="A307" s="118"/>
      <c r="B307" s="119"/>
      <c r="C307" s="119"/>
      <c r="D307" s="119"/>
    </row>
    <row r="308" spans="1:4" s="57" customFormat="1" ht="15" customHeight="1">
      <c r="A308" s="118"/>
      <c r="B308" s="119"/>
      <c r="C308" s="119"/>
      <c r="D308" s="119"/>
    </row>
    <row r="309" spans="1:4" s="57" customFormat="1" ht="15" customHeight="1">
      <c r="A309" s="118"/>
      <c r="B309" s="119"/>
      <c r="C309" s="119"/>
      <c r="D309" s="119"/>
    </row>
    <row r="310" spans="1:4" s="57" customFormat="1" ht="15" customHeight="1">
      <c r="A310" s="118"/>
      <c r="B310" s="119"/>
      <c r="C310" s="119"/>
      <c r="D310" s="119"/>
    </row>
    <row r="311" spans="1:4" s="57" customFormat="1" ht="15" customHeight="1">
      <c r="A311" s="118"/>
      <c r="B311" s="119"/>
      <c r="C311" s="119"/>
      <c r="D311" s="119"/>
    </row>
    <row r="312" spans="1:4" s="57" customFormat="1" ht="15" customHeight="1">
      <c r="A312" s="118"/>
      <c r="B312" s="119"/>
      <c r="C312" s="119"/>
      <c r="D312" s="119"/>
    </row>
    <row r="313" spans="1:4" s="57" customFormat="1" ht="15" customHeight="1">
      <c r="A313" s="118"/>
      <c r="B313" s="119"/>
      <c r="C313" s="119"/>
      <c r="D313" s="119"/>
    </row>
    <row r="314" spans="1:4" s="57" customFormat="1" ht="15" customHeight="1">
      <c r="A314" s="118"/>
      <c r="B314" s="119"/>
      <c r="C314" s="119"/>
      <c r="D314" s="119"/>
    </row>
    <row r="315" spans="1:4" s="57" customFormat="1" ht="15" customHeight="1">
      <c r="A315" s="118"/>
      <c r="B315" s="119"/>
      <c r="C315" s="119"/>
      <c r="D315" s="119"/>
    </row>
    <row r="316" spans="1:4" s="57" customFormat="1" ht="15" customHeight="1">
      <c r="A316" s="118"/>
      <c r="B316" s="119"/>
      <c r="C316" s="119"/>
      <c r="D316" s="119"/>
    </row>
    <row r="317" spans="1:4" s="57" customFormat="1" ht="15" customHeight="1">
      <c r="A317" s="118"/>
      <c r="B317" s="119"/>
      <c r="C317" s="119"/>
      <c r="D317" s="119"/>
    </row>
    <row r="318" spans="1:4" s="57" customFormat="1" ht="15" customHeight="1">
      <c r="A318" s="118"/>
      <c r="B318" s="119"/>
      <c r="C318" s="119"/>
      <c r="D318" s="119"/>
    </row>
    <row r="319" spans="1:4" s="57" customFormat="1" ht="15" customHeight="1">
      <c r="A319" s="118"/>
      <c r="B319" s="119"/>
      <c r="C319" s="119"/>
      <c r="D319" s="119"/>
    </row>
    <row r="320" spans="1:4" s="57" customFormat="1" ht="15" customHeight="1">
      <c r="A320" s="118"/>
      <c r="B320" s="119"/>
      <c r="C320" s="119"/>
      <c r="D320" s="119"/>
    </row>
    <row r="321" spans="1:4" s="57" customFormat="1" ht="15" customHeight="1">
      <c r="A321" s="118"/>
      <c r="B321" s="119"/>
      <c r="C321" s="119"/>
      <c r="D321" s="119"/>
    </row>
    <row r="322" spans="1:4" s="57" customFormat="1" ht="15" customHeight="1">
      <c r="A322" s="118"/>
      <c r="B322" s="119"/>
      <c r="C322" s="119"/>
      <c r="D322" s="119"/>
    </row>
    <row r="323" spans="1:4" s="57" customFormat="1" ht="15" customHeight="1">
      <c r="A323" s="118"/>
      <c r="B323" s="119"/>
      <c r="C323" s="119"/>
      <c r="D323" s="119"/>
    </row>
    <row r="324" spans="1:4" s="57" customFormat="1" ht="15" customHeight="1">
      <c r="A324" s="118"/>
      <c r="B324" s="119"/>
      <c r="C324" s="119"/>
      <c r="D324" s="119"/>
    </row>
    <row r="325" spans="1:4" s="57" customFormat="1" ht="15" customHeight="1">
      <c r="A325" s="118"/>
      <c r="B325" s="119"/>
      <c r="C325" s="119"/>
      <c r="D325" s="119"/>
    </row>
    <row r="326" spans="1:4" s="57" customFormat="1" ht="15" customHeight="1">
      <c r="A326" s="118"/>
      <c r="B326" s="119"/>
      <c r="C326" s="119"/>
      <c r="D326" s="119"/>
    </row>
    <row r="327" spans="1:4" s="57" customFormat="1" ht="15" customHeight="1">
      <c r="A327" s="118"/>
      <c r="B327" s="119"/>
      <c r="C327" s="119"/>
      <c r="D327" s="119"/>
    </row>
    <row r="328" spans="1:4" s="57" customFormat="1" ht="15" customHeight="1">
      <c r="A328" s="118"/>
      <c r="B328" s="119"/>
      <c r="C328" s="119"/>
      <c r="D328" s="119"/>
    </row>
    <row r="329" spans="1:4" s="57" customFormat="1" ht="15" customHeight="1">
      <c r="A329" s="118"/>
      <c r="B329" s="119"/>
      <c r="C329" s="119"/>
      <c r="D329" s="119"/>
    </row>
    <row r="330" spans="1:4" s="57" customFormat="1" ht="15" customHeight="1">
      <c r="A330" s="118"/>
      <c r="B330" s="119"/>
      <c r="C330" s="119"/>
      <c r="D330" s="119"/>
    </row>
    <row r="331" spans="1:4" s="57" customFormat="1" ht="15" customHeight="1">
      <c r="A331" s="118"/>
      <c r="B331" s="119"/>
      <c r="C331" s="119"/>
      <c r="D331" s="119"/>
    </row>
    <row r="332" spans="1:4" s="57" customFormat="1" ht="15" customHeight="1">
      <c r="A332" s="118"/>
      <c r="B332" s="119"/>
      <c r="C332" s="119"/>
      <c r="D332" s="119"/>
    </row>
    <row r="333" spans="1:4" s="57" customFormat="1" ht="15" customHeight="1">
      <c r="A333" s="118"/>
      <c r="B333" s="119"/>
      <c r="C333" s="119"/>
      <c r="D333" s="119"/>
    </row>
    <row r="334" spans="1:4" s="57" customFormat="1" ht="15" customHeight="1">
      <c r="A334" s="118"/>
      <c r="B334" s="119"/>
      <c r="C334" s="119"/>
      <c r="D334" s="119"/>
    </row>
    <row r="335" spans="1:4" s="57" customFormat="1" ht="15" customHeight="1">
      <c r="A335" s="118"/>
      <c r="B335" s="119"/>
      <c r="C335" s="119"/>
      <c r="D335" s="119"/>
    </row>
    <row r="336" spans="1:4" s="57" customFormat="1" ht="15" customHeight="1">
      <c r="A336" s="118"/>
      <c r="B336" s="119"/>
      <c r="C336" s="119"/>
      <c r="D336" s="119"/>
    </row>
    <row r="337" spans="1:4" s="57" customFormat="1" ht="15" customHeight="1">
      <c r="A337" s="118"/>
      <c r="B337" s="119"/>
      <c r="C337" s="119"/>
      <c r="D337" s="119"/>
    </row>
    <row r="338" spans="1:4" s="57" customFormat="1" ht="15" customHeight="1">
      <c r="A338" s="118"/>
      <c r="B338" s="119"/>
      <c r="C338" s="119"/>
      <c r="D338" s="119"/>
    </row>
    <row r="339" spans="1:4" s="57" customFormat="1" ht="15" customHeight="1">
      <c r="A339" s="118"/>
      <c r="B339" s="119"/>
      <c r="C339" s="119"/>
      <c r="D339" s="119"/>
    </row>
    <row r="340" spans="1:4" s="57" customFormat="1" ht="15" customHeight="1">
      <c r="A340" s="118"/>
      <c r="B340" s="119"/>
      <c r="C340" s="119"/>
      <c r="D340" s="119"/>
    </row>
    <row r="341" spans="1:4" s="57" customFormat="1" ht="15" customHeight="1">
      <c r="A341" s="118"/>
      <c r="B341" s="119"/>
      <c r="C341" s="119"/>
      <c r="D341" s="119"/>
    </row>
    <row r="342" spans="1:4" s="57" customFormat="1" ht="15" customHeight="1">
      <c r="A342" s="118"/>
      <c r="B342" s="119"/>
      <c r="C342" s="119"/>
      <c r="D342" s="119"/>
    </row>
    <row r="343" spans="1:4" s="57" customFormat="1" ht="15" customHeight="1">
      <c r="A343" s="118"/>
      <c r="B343" s="119"/>
      <c r="C343" s="119"/>
      <c r="D343" s="119"/>
    </row>
    <row r="344" spans="1:4" s="57" customFormat="1" ht="15" customHeight="1">
      <c r="A344" s="118"/>
      <c r="B344" s="119"/>
      <c r="C344" s="119"/>
      <c r="D344" s="119"/>
    </row>
    <row r="345" spans="1:4" s="57" customFormat="1" ht="15" customHeight="1">
      <c r="A345" s="118"/>
      <c r="B345" s="119"/>
      <c r="C345" s="119"/>
      <c r="D345" s="119"/>
    </row>
    <row r="346" spans="1:4" s="57" customFormat="1" ht="15" customHeight="1">
      <c r="A346" s="118"/>
      <c r="B346" s="119"/>
      <c r="C346" s="119"/>
      <c r="D346" s="119"/>
    </row>
    <row r="347" spans="1:4" s="57" customFormat="1" ht="15" customHeight="1">
      <c r="A347" s="118"/>
      <c r="B347" s="119"/>
      <c r="C347" s="119"/>
      <c r="D347" s="119"/>
    </row>
    <row r="348" spans="1:4" s="57" customFormat="1" ht="15" customHeight="1">
      <c r="A348" s="118"/>
      <c r="B348" s="119"/>
      <c r="C348" s="119"/>
      <c r="D348" s="119"/>
    </row>
    <row r="349" spans="1:4" s="57" customFormat="1" ht="15" customHeight="1">
      <c r="A349" s="118"/>
      <c r="B349" s="119"/>
      <c r="C349" s="119"/>
      <c r="D349" s="119"/>
    </row>
    <row r="350" spans="1:4" s="57" customFormat="1" ht="15" customHeight="1">
      <c r="A350" s="118"/>
      <c r="B350" s="119"/>
      <c r="C350" s="119"/>
      <c r="D350" s="119"/>
    </row>
    <row r="351" spans="1:4" s="57" customFormat="1" ht="15" customHeight="1">
      <c r="A351" s="118"/>
      <c r="B351" s="119"/>
      <c r="C351" s="119"/>
      <c r="D351" s="119"/>
    </row>
    <row r="352" spans="1:4" s="57" customFormat="1" ht="15" customHeight="1">
      <c r="A352" s="118"/>
      <c r="B352" s="119"/>
      <c r="C352" s="119"/>
      <c r="D352" s="119"/>
    </row>
    <row r="353" spans="1:4" s="57" customFormat="1" ht="15" customHeight="1">
      <c r="A353" s="118"/>
      <c r="B353" s="119"/>
      <c r="C353" s="119"/>
      <c r="D353" s="119"/>
    </row>
    <row r="354" spans="1:4" s="57" customFormat="1" ht="15" customHeight="1">
      <c r="A354" s="118"/>
      <c r="B354" s="119"/>
      <c r="C354" s="119"/>
      <c r="D354" s="119"/>
    </row>
    <row r="355" spans="1:4" s="57" customFormat="1" ht="15" customHeight="1">
      <c r="A355" s="118"/>
      <c r="B355" s="119"/>
      <c r="C355" s="119"/>
      <c r="D355" s="119"/>
    </row>
    <row r="356" spans="1:4" s="57" customFormat="1" ht="15" customHeight="1">
      <c r="A356" s="118"/>
      <c r="B356" s="119"/>
      <c r="C356" s="119"/>
      <c r="D356" s="119"/>
    </row>
    <row r="357" spans="1:4" s="57" customFormat="1" ht="15" customHeight="1">
      <c r="A357" s="118"/>
      <c r="B357" s="119"/>
      <c r="C357" s="119"/>
      <c r="D357" s="119"/>
    </row>
    <row r="358" spans="1:4" s="57" customFormat="1" ht="15" customHeight="1">
      <c r="A358" s="118"/>
      <c r="B358" s="119"/>
      <c r="C358" s="119"/>
      <c r="D358" s="119"/>
    </row>
    <row r="359" spans="1:4" s="57" customFormat="1" ht="15" customHeight="1">
      <c r="A359" s="118"/>
      <c r="B359" s="119"/>
      <c r="C359" s="119"/>
      <c r="D359" s="119"/>
    </row>
    <row r="360" spans="1:4" s="57" customFormat="1" ht="15" customHeight="1">
      <c r="A360" s="118"/>
      <c r="B360" s="119"/>
      <c r="C360" s="119"/>
      <c r="D360" s="119"/>
    </row>
    <row r="361" spans="1:4" s="57" customFormat="1" ht="15" customHeight="1">
      <c r="A361" s="118"/>
      <c r="B361" s="119"/>
      <c r="C361" s="119"/>
      <c r="D361" s="119"/>
    </row>
    <row r="362" spans="1:4" s="57" customFormat="1" ht="15" customHeight="1">
      <c r="A362" s="118"/>
      <c r="B362" s="119"/>
      <c r="C362" s="119"/>
      <c r="D362" s="119"/>
    </row>
    <row r="363" spans="1:4" s="57" customFormat="1" ht="15" customHeight="1">
      <c r="A363" s="118"/>
      <c r="B363" s="119"/>
      <c r="C363" s="119"/>
      <c r="D363" s="119"/>
    </row>
    <row r="364" spans="1:4" s="57" customFormat="1" ht="15" customHeight="1">
      <c r="A364" s="118"/>
      <c r="B364" s="119"/>
      <c r="C364" s="119"/>
      <c r="D364" s="119"/>
    </row>
    <row r="365" spans="1:4" s="57" customFormat="1" ht="15" customHeight="1">
      <c r="A365" s="118"/>
      <c r="B365" s="119"/>
      <c r="C365" s="119"/>
      <c r="D365" s="119"/>
    </row>
    <row r="366" spans="1:4" s="57" customFormat="1" ht="15" customHeight="1">
      <c r="A366" s="118"/>
      <c r="B366" s="119"/>
      <c r="C366" s="119"/>
      <c r="D366" s="119"/>
    </row>
    <row r="367" spans="1:4" s="57" customFormat="1" ht="15" customHeight="1">
      <c r="A367" s="118"/>
      <c r="B367" s="119"/>
      <c r="C367" s="119"/>
      <c r="D367" s="119"/>
    </row>
    <row r="368" spans="1:4" s="57" customFormat="1" ht="15" customHeight="1">
      <c r="A368" s="118"/>
      <c r="B368" s="119"/>
      <c r="C368" s="119"/>
      <c r="D368" s="119"/>
    </row>
    <row r="369" spans="1:4" s="57" customFormat="1" ht="15" customHeight="1">
      <c r="A369" s="118"/>
      <c r="B369" s="119"/>
      <c r="C369" s="119"/>
      <c r="D369" s="119"/>
    </row>
    <row r="370" spans="1:4" s="57" customFormat="1" ht="15" customHeight="1">
      <c r="A370" s="118"/>
      <c r="B370" s="119"/>
      <c r="C370" s="119"/>
      <c r="D370" s="119"/>
    </row>
    <row r="371" spans="1:4" s="57" customFormat="1" ht="15" customHeight="1">
      <c r="A371" s="118"/>
      <c r="B371" s="119"/>
      <c r="C371" s="119"/>
      <c r="D371" s="119"/>
    </row>
    <row r="372" spans="1:4" s="57" customFormat="1" ht="15" customHeight="1">
      <c r="A372" s="118"/>
      <c r="B372" s="119"/>
      <c r="C372" s="119"/>
      <c r="D372" s="119"/>
    </row>
    <row r="373" spans="1:4" s="57" customFormat="1" ht="15" customHeight="1">
      <c r="A373" s="118"/>
      <c r="B373" s="119"/>
      <c r="C373" s="119"/>
      <c r="D373" s="119"/>
    </row>
    <row r="374" spans="1:4" s="57" customFormat="1" ht="15" customHeight="1">
      <c r="A374" s="118"/>
      <c r="B374" s="119"/>
      <c r="C374" s="119"/>
      <c r="D374" s="119"/>
    </row>
    <row r="375" spans="1:4" s="57" customFormat="1" ht="15" customHeight="1">
      <c r="A375" s="118"/>
      <c r="B375" s="119"/>
      <c r="C375" s="119"/>
      <c r="D375" s="119"/>
    </row>
    <row r="376" spans="1:4" ht="15" customHeight="1"/>
    <row r="377" spans="1:4" ht="15" customHeight="1"/>
    <row r="378" spans="1:4" ht="15" customHeight="1"/>
    <row r="379" spans="1:4" ht="15" customHeight="1"/>
    <row r="380" spans="1:4" ht="15" customHeight="1"/>
    <row r="381" spans="1:4" ht="15" customHeight="1"/>
    <row r="382" spans="1:4" ht="15" customHeight="1"/>
    <row r="383" spans="1:4" ht="15" customHeight="1"/>
    <row r="384" spans="1: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sheetData>
  <mergeCells count="9">
    <mergeCell ref="A56:B56"/>
    <mergeCell ref="A3:B3"/>
    <mergeCell ref="A5:C5"/>
    <mergeCell ref="AX1:BJ1"/>
    <mergeCell ref="AY3:BD3"/>
    <mergeCell ref="BE3:BJ3"/>
    <mergeCell ref="BD4:BD6"/>
    <mergeCell ref="BJ4:BJ6"/>
    <mergeCell ref="A1:C1"/>
  </mergeCells>
  <phoneticPr fontId="5"/>
  <hyperlinks>
    <hyperlink ref="N2" location="目次!A1" display="目次"/>
  </hyperlinks>
  <printOptions horizontalCentered="1" verticalCentered="1"/>
  <pageMargins left="0.70866141732283472" right="0.6692913385826772" top="0.6692913385826772" bottom="0.6692913385826772" header="0.51181102362204722" footer="0.51181102362204722"/>
  <pageSetup paperSize="9" scale="105" orientation="portrait" useFirstPageNumber="1" r:id="rId1"/>
  <headerFooter alignWithMargins="0">
    <oddFooter>&amp;C&amp;"ＭＳ Ｐ明朝,標準"- &amp;P -</oddFooter>
  </headerFooter>
  <drawing r:id="rId2"/>
</worksheet>
</file>

<file path=xl/worksheets/sheet11.xml><?xml version="1.0" encoding="utf-8"?>
<worksheet xmlns="http://schemas.openxmlformats.org/spreadsheetml/2006/main" xmlns:r="http://schemas.openxmlformats.org/officeDocument/2006/relationships">
  <dimension ref="A1:X67"/>
  <sheetViews>
    <sheetView zoomScaleNormal="100" workbookViewId="0">
      <pane xSplit="2" ySplit="7" topLeftCell="S8" activePane="bottomRight" state="frozen"/>
      <selection pane="topRight" activeCell="C1" sqref="C1"/>
      <selection pane="bottomLeft" activeCell="A12" sqref="A12"/>
      <selection pane="bottomRight"/>
    </sheetView>
  </sheetViews>
  <sheetFormatPr defaultColWidth="9" defaultRowHeight="13.8"/>
  <cols>
    <col min="1" max="1" width="7.77734375" style="221" customWidth="1"/>
    <col min="2" max="2" width="10.44140625" style="283" hidden="1" customWidth="1"/>
    <col min="3" max="4" width="12.109375" style="221" hidden="1" customWidth="1"/>
    <col min="5" max="5" width="11.77734375" style="221" hidden="1" customWidth="1"/>
    <col min="6" max="7" width="12.109375" style="221" hidden="1" customWidth="1"/>
    <col min="8" max="8" width="10.44140625" style="221" hidden="1" customWidth="1"/>
    <col min="9" max="13" width="9.33203125" style="221" hidden="1" customWidth="1"/>
    <col min="14" max="18" width="8.88671875" style="217" hidden="1" customWidth="1"/>
    <col min="19" max="22" width="10.77734375" style="218" customWidth="1"/>
    <col min="23" max="23" width="6.88671875" style="221" customWidth="1"/>
    <col min="24" max="24" width="6.33203125" style="221" customWidth="1"/>
    <col min="25" max="16384" width="9" style="221"/>
  </cols>
  <sheetData>
    <row r="1" spans="1:24" s="216" customFormat="1" ht="13.2">
      <c r="A1" s="214" t="s">
        <v>523</v>
      </c>
      <c r="B1" s="214"/>
      <c r="C1" s="214"/>
      <c r="D1" s="214"/>
      <c r="E1" s="214"/>
      <c r="F1" s="214"/>
      <c r="G1" s="215"/>
      <c r="H1" s="215"/>
      <c r="N1" s="217"/>
      <c r="O1" s="217"/>
      <c r="P1" s="217"/>
      <c r="Q1" s="217"/>
      <c r="R1" s="217"/>
      <c r="S1" s="218"/>
      <c r="T1" s="218"/>
      <c r="U1" s="218"/>
      <c r="V1" s="218"/>
    </row>
    <row r="2" spans="1:24" ht="16.2">
      <c r="A2" s="214"/>
      <c r="B2" s="222"/>
      <c r="C2" s="219"/>
      <c r="D2" s="219"/>
      <c r="E2" s="219"/>
      <c r="F2" s="219"/>
      <c r="G2" s="220"/>
      <c r="H2" s="220"/>
      <c r="S2" s="223"/>
      <c r="T2" s="223"/>
      <c r="U2" s="223"/>
      <c r="V2" s="223"/>
    </row>
    <row r="3" spans="1:24" s="230" customFormat="1" ht="10.8">
      <c r="A3" s="224" t="s">
        <v>119</v>
      </c>
      <c r="B3" s="225"/>
      <c r="C3" s="226" t="s">
        <v>106</v>
      </c>
      <c r="D3" s="227"/>
      <c r="E3" s="227"/>
      <c r="F3" s="226" t="s">
        <v>107</v>
      </c>
      <c r="G3" s="228"/>
      <c r="H3" s="227"/>
      <c r="I3" s="224" t="s">
        <v>108</v>
      </c>
      <c r="J3" s="224"/>
      <c r="K3" s="229"/>
      <c r="L3" s="229"/>
      <c r="M3" s="229"/>
      <c r="N3" s="226" t="s">
        <v>109</v>
      </c>
      <c r="O3" s="224"/>
      <c r="P3" s="229"/>
      <c r="Q3" s="229"/>
      <c r="R3" s="229"/>
      <c r="S3" s="226" t="s">
        <v>110</v>
      </c>
      <c r="T3" s="224"/>
      <c r="U3" s="229"/>
      <c r="V3" s="229"/>
      <c r="W3" s="229"/>
      <c r="X3" s="229"/>
    </row>
    <row r="4" spans="1:24" s="240" customFormat="1" ht="12">
      <c r="A4" s="231"/>
      <c r="B4" s="232"/>
      <c r="C4" s="233" t="s">
        <v>111</v>
      </c>
      <c r="D4" s="234"/>
      <c r="E4" s="234"/>
      <c r="F4" s="235" t="s">
        <v>112</v>
      </c>
      <c r="G4" s="236"/>
      <c r="H4" s="234"/>
      <c r="I4" s="237" t="s">
        <v>113</v>
      </c>
      <c r="J4" s="238"/>
      <c r="K4" s="239"/>
      <c r="L4" s="239"/>
      <c r="M4" s="239"/>
      <c r="N4" s="235" t="s">
        <v>114</v>
      </c>
      <c r="O4" s="238"/>
      <c r="P4" s="239"/>
      <c r="Q4" s="239"/>
      <c r="R4" s="239"/>
      <c r="S4" s="235" t="s">
        <v>115</v>
      </c>
      <c r="T4" s="238"/>
      <c r="U4" s="239"/>
      <c r="V4" s="239"/>
      <c r="W4" s="239"/>
      <c r="X4" s="239" t="s">
        <v>120</v>
      </c>
    </row>
    <row r="5" spans="1:24" s="230" customFormat="1" ht="75.599999999999994">
      <c r="A5" s="241"/>
      <c r="B5" s="242"/>
      <c r="C5" s="243" t="s">
        <v>121</v>
      </c>
      <c r="D5" s="244" t="s">
        <v>122</v>
      </c>
      <c r="E5" s="243"/>
      <c r="F5" s="243" t="s">
        <v>121</v>
      </c>
      <c r="G5" s="244" t="s">
        <v>122</v>
      </c>
      <c r="H5" s="243"/>
      <c r="I5" s="245" t="s">
        <v>123</v>
      </c>
      <c r="J5" s="246"/>
      <c r="L5" s="247" t="s">
        <v>122</v>
      </c>
      <c r="M5" s="243"/>
      <c r="N5" s="245" t="s">
        <v>123</v>
      </c>
      <c r="O5" s="246"/>
      <c r="Q5" s="247" t="s">
        <v>122</v>
      </c>
      <c r="R5" s="243"/>
      <c r="S5" s="245" t="s">
        <v>123</v>
      </c>
      <c r="T5" s="246"/>
      <c r="V5" s="410" t="s">
        <v>122</v>
      </c>
      <c r="W5" s="409" t="s">
        <v>181</v>
      </c>
      <c r="X5" s="409" t="s">
        <v>180</v>
      </c>
    </row>
    <row r="6" spans="1:24" s="230" customFormat="1" ht="10.8">
      <c r="A6" s="241"/>
      <c r="B6" s="242"/>
      <c r="C6" s="245"/>
      <c r="D6" s="248"/>
      <c r="E6" s="245"/>
      <c r="F6" s="245"/>
      <c r="G6" s="248"/>
      <c r="H6" s="245"/>
      <c r="I6" s="226" t="s">
        <v>124</v>
      </c>
      <c r="J6" s="226" t="s">
        <v>116</v>
      </c>
      <c r="K6" s="225"/>
      <c r="L6" s="245"/>
      <c r="M6" s="245"/>
      <c r="N6" s="226" t="s">
        <v>124</v>
      </c>
      <c r="O6" s="226" t="s">
        <v>116</v>
      </c>
      <c r="P6" s="225"/>
      <c r="Q6" s="245"/>
      <c r="R6" s="245"/>
      <c r="S6" s="226" t="s">
        <v>124</v>
      </c>
      <c r="T6" s="226" t="s">
        <v>116</v>
      </c>
      <c r="U6" s="225"/>
      <c r="V6" s="411"/>
    </row>
    <row r="7" spans="1:24" s="230" customFormat="1" ht="10.8">
      <c r="A7" s="241"/>
      <c r="B7" s="242"/>
      <c r="C7" s="245"/>
      <c r="D7" s="248"/>
      <c r="E7" s="245"/>
      <c r="F7" s="245"/>
      <c r="G7" s="248"/>
      <c r="H7" s="248"/>
      <c r="I7" s="248"/>
      <c r="J7" s="249" t="s">
        <v>125</v>
      </c>
      <c r="K7" s="249" t="s">
        <v>126</v>
      </c>
      <c r="L7" s="245"/>
      <c r="M7" s="245"/>
      <c r="N7" s="248"/>
      <c r="O7" s="249" t="s">
        <v>125</v>
      </c>
      <c r="P7" s="249" t="s">
        <v>126</v>
      </c>
      <c r="Q7" s="245"/>
      <c r="R7" s="245"/>
      <c r="S7" s="248"/>
      <c r="T7" s="249" t="s">
        <v>125</v>
      </c>
      <c r="U7" s="249" t="s">
        <v>126</v>
      </c>
      <c r="V7" s="411"/>
    </row>
    <row r="8" spans="1:24" s="254" customFormat="1">
      <c r="A8" s="250" t="s">
        <v>117</v>
      </c>
      <c r="B8" s="251" t="s">
        <v>127</v>
      </c>
      <c r="C8" s="252">
        <v>180759</v>
      </c>
      <c r="D8" s="253">
        <v>147.80000000000001</v>
      </c>
      <c r="F8" s="255">
        <v>206074</v>
      </c>
      <c r="G8" s="255">
        <v>167</v>
      </c>
      <c r="I8" s="255">
        <v>307019</v>
      </c>
      <c r="J8" s="255">
        <v>113426</v>
      </c>
      <c r="K8" s="255">
        <v>124841</v>
      </c>
      <c r="L8" s="255">
        <v>242</v>
      </c>
      <c r="N8" s="256">
        <v>331289</v>
      </c>
      <c r="O8" s="256">
        <v>121178</v>
      </c>
      <c r="P8" s="256">
        <v>128499</v>
      </c>
      <c r="Q8" s="217">
        <v>259</v>
      </c>
      <c r="S8" s="257">
        <v>385850</v>
      </c>
      <c r="T8" s="257">
        <v>143754</v>
      </c>
      <c r="U8" s="257">
        <v>134376</v>
      </c>
      <c r="V8" s="258">
        <v>301.89999999999998</v>
      </c>
    </row>
    <row r="9" spans="1:24" s="254" customFormat="1">
      <c r="A9" s="250" t="s">
        <v>1102</v>
      </c>
      <c r="B9" s="259" t="s">
        <v>128</v>
      </c>
      <c r="C9" s="260">
        <v>10184</v>
      </c>
      <c r="D9" s="261">
        <v>181.6</v>
      </c>
      <c r="E9" s="254">
        <f t="shared" ref="E9:E55" si="0">RANK(D9,D$9:D$55,0)</f>
        <v>2</v>
      </c>
      <c r="F9" s="255">
        <v>12202</v>
      </c>
      <c r="G9" s="255">
        <v>216</v>
      </c>
      <c r="H9" s="254">
        <f t="shared" ref="H9:H55" si="1">RANK(G9,G$9:G$55,0)</f>
        <v>2</v>
      </c>
      <c r="I9" s="255">
        <v>17320</v>
      </c>
      <c r="J9" s="255">
        <v>7550</v>
      </c>
      <c r="K9" s="255">
        <v>5930</v>
      </c>
      <c r="L9" s="255">
        <v>303</v>
      </c>
      <c r="M9" s="254">
        <f t="shared" ref="M9:M55" si="2">RANK(L9,L$9:L$55,0)</f>
        <v>5</v>
      </c>
      <c r="N9" s="256">
        <v>17729</v>
      </c>
      <c r="O9" s="256">
        <v>7481</v>
      </c>
      <c r="P9" s="256">
        <v>5902</v>
      </c>
      <c r="Q9" s="217">
        <v>315</v>
      </c>
      <c r="R9" s="254">
        <f t="shared" ref="R9:R55" si="3">RANK(Q9,Q$9:Q$55,0)</f>
        <v>5</v>
      </c>
      <c r="S9" s="262">
        <v>19857</v>
      </c>
      <c r="T9" s="262">
        <v>8553</v>
      </c>
      <c r="U9" s="262">
        <v>5908</v>
      </c>
      <c r="V9" s="263">
        <v>362</v>
      </c>
      <c r="W9" s="254">
        <f t="shared" ref="W9:W55" si="4">RANK(V9,V$9:V$55,0)</f>
        <v>6</v>
      </c>
      <c r="X9" s="254">
        <f t="shared" ref="X9:X55" si="5">+W9-H9</f>
        <v>4</v>
      </c>
    </row>
    <row r="10" spans="1:24" s="254" customFormat="1">
      <c r="A10" s="250" t="s">
        <v>1214</v>
      </c>
      <c r="B10" s="259" t="s">
        <v>129</v>
      </c>
      <c r="C10" s="260">
        <v>2378</v>
      </c>
      <c r="D10" s="261">
        <v>155.1</v>
      </c>
      <c r="E10" s="254">
        <f t="shared" si="0"/>
        <v>12</v>
      </c>
      <c r="F10" s="255">
        <v>2774</v>
      </c>
      <c r="G10" s="255">
        <v>187</v>
      </c>
      <c r="H10" s="254">
        <f t="shared" si="1"/>
        <v>16</v>
      </c>
      <c r="I10" s="255">
        <v>3896</v>
      </c>
      <c r="J10" s="255">
        <v>1410</v>
      </c>
      <c r="K10" s="255">
        <v>1481</v>
      </c>
      <c r="L10" s="255">
        <v>264</v>
      </c>
      <c r="M10" s="254">
        <f t="shared" si="2"/>
        <v>21</v>
      </c>
      <c r="N10" s="256">
        <v>3863</v>
      </c>
      <c r="O10" s="256">
        <v>1439</v>
      </c>
      <c r="P10" s="256">
        <v>1436</v>
      </c>
      <c r="Q10" s="217">
        <v>269</v>
      </c>
      <c r="R10" s="254">
        <f t="shared" si="3"/>
        <v>22</v>
      </c>
      <c r="S10" s="257">
        <v>4237</v>
      </c>
      <c r="T10" s="257">
        <v>1577</v>
      </c>
      <c r="U10" s="257">
        <v>1431</v>
      </c>
      <c r="V10" s="258">
        <v>310.89999999999998</v>
      </c>
      <c r="W10" s="254">
        <f t="shared" si="4"/>
        <v>23</v>
      </c>
      <c r="X10" s="254">
        <f t="shared" si="5"/>
        <v>7</v>
      </c>
    </row>
    <row r="11" spans="1:24" s="254" customFormat="1">
      <c r="A11" s="250" t="s">
        <v>1218</v>
      </c>
      <c r="B11" s="259" t="s">
        <v>130</v>
      </c>
      <c r="C11" s="260">
        <v>2292</v>
      </c>
      <c r="D11" s="264">
        <v>149.1</v>
      </c>
      <c r="E11" s="254">
        <f t="shared" si="0"/>
        <v>19</v>
      </c>
      <c r="F11" s="255">
        <v>2586</v>
      </c>
      <c r="G11" s="255">
        <v>183</v>
      </c>
      <c r="H11" s="254">
        <f t="shared" si="1"/>
        <v>20</v>
      </c>
      <c r="I11" s="255">
        <v>3622</v>
      </c>
      <c r="J11" s="255">
        <v>1407</v>
      </c>
      <c r="K11" s="255">
        <v>1433</v>
      </c>
      <c r="L11" s="254">
        <v>256</v>
      </c>
      <c r="M11" s="254">
        <f t="shared" si="2"/>
        <v>24</v>
      </c>
      <c r="N11" s="256">
        <v>3631</v>
      </c>
      <c r="O11" s="256">
        <v>1358</v>
      </c>
      <c r="P11" s="256">
        <v>1299</v>
      </c>
      <c r="Q11" s="217">
        <v>262</v>
      </c>
      <c r="R11" s="254">
        <f t="shared" si="3"/>
        <v>27</v>
      </c>
      <c r="S11" s="257">
        <v>3900</v>
      </c>
      <c r="T11" s="257">
        <v>1457</v>
      </c>
      <c r="U11" s="257">
        <v>1267</v>
      </c>
      <c r="V11" s="258">
        <v>296.8</v>
      </c>
      <c r="W11" s="254">
        <f t="shared" si="4"/>
        <v>30</v>
      </c>
      <c r="X11" s="254">
        <f t="shared" si="5"/>
        <v>10</v>
      </c>
    </row>
    <row r="12" spans="1:24" s="254" customFormat="1">
      <c r="A12" s="250" t="s">
        <v>1223</v>
      </c>
      <c r="B12" s="259" t="s">
        <v>131</v>
      </c>
      <c r="C12" s="260">
        <v>2951</v>
      </c>
      <c r="D12" s="261">
        <v>135.4</v>
      </c>
      <c r="E12" s="254">
        <f t="shared" si="0"/>
        <v>31</v>
      </c>
      <c r="F12" s="255">
        <v>3313</v>
      </c>
      <c r="G12" s="255">
        <v>147</v>
      </c>
      <c r="H12" s="254">
        <f t="shared" si="1"/>
        <v>39</v>
      </c>
      <c r="I12" s="255">
        <v>5153</v>
      </c>
      <c r="J12" s="255">
        <v>1797</v>
      </c>
      <c r="K12" s="255">
        <v>2166</v>
      </c>
      <c r="L12" s="255">
        <v>218</v>
      </c>
      <c r="M12" s="254">
        <f t="shared" si="2"/>
        <v>40</v>
      </c>
      <c r="N12" s="256">
        <v>5721</v>
      </c>
      <c r="O12" s="256">
        <v>2031</v>
      </c>
      <c r="P12" s="256">
        <v>2181</v>
      </c>
      <c r="Q12" s="217">
        <v>242</v>
      </c>
      <c r="R12" s="254">
        <f t="shared" si="3"/>
        <v>36</v>
      </c>
      <c r="S12" s="257">
        <v>6607</v>
      </c>
      <c r="T12" s="257">
        <v>2338</v>
      </c>
      <c r="U12" s="257">
        <v>2279</v>
      </c>
      <c r="V12" s="258">
        <v>283.89999999999998</v>
      </c>
      <c r="W12" s="254">
        <f t="shared" si="4"/>
        <v>38</v>
      </c>
      <c r="X12" s="254">
        <f t="shared" si="5"/>
        <v>-1</v>
      </c>
    </row>
    <row r="13" spans="1:24" s="254" customFormat="1">
      <c r="A13" s="250" t="s">
        <v>1229</v>
      </c>
      <c r="B13" s="259" t="s">
        <v>132</v>
      </c>
      <c r="C13" s="260">
        <v>2009</v>
      </c>
      <c r="D13" s="264">
        <v>144.9</v>
      </c>
      <c r="E13" s="254">
        <f t="shared" si="0"/>
        <v>25</v>
      </c>
      <c r="F13" s="255">
        <v>2295</v>
      </c>
      <c r="G13" s="255">
        <v>187</v>
      </c>
      <c r="H13" s="254">
        <f t="shared" si="1"/>
        <v>16</v>
      </c>
      <c r="I13" s="255">
        <v>3304</v>
      </c>
      <c r="J13" s="255">
        <v>1229</v>
      </c>
      <c r="K13" s="255">
        <v>1149</v>
      </c>
      <c r="L13" s="255">
        <v>276</v>
      </c>
      <c r="M13" s="254">
        <f t="shared" si="2"/>
        <v>15</v>
      </c>
      <c r="N13" s="256">
        <v>3377</v>
      </c>
      <c r="O13" s="256">
        <v>1287</v>
      </c>
      <c r="P13" s="256">
        <v>1141</v>
      </c>
      <c r="Q13" s="217">
        <v>295</v>
      </c>
      <c r="R13" s="254">
        <f t="shared" si="3"/>
        <v>14</v>
      </c>
      <c r="S13" s="257">
        <v>3599</v>
      </c>
      <c r="T13" s="257">
        <v>1371</v>
      </c>
      <c r="U13" s="257">
        <v>1080</v>
      </c>
      <c r="V13" s="258">
        <v>334.8</v>
      </c>
      <c r="W13" s="254">
        <f t="shared" si="4"/>
        <v>17</v>
      </c>
      <c r="X13" s="254">
        <f t="shared" si="5"/>
        <v>1</v>
      </c>
    </row>
    <row r="14" spans="1:24" s="254" customFormat="1">
      <c r="A14" s="250" t="s">
        <v>1231</v>
      </c>
      <c r="B14" s="259" t="s">
        <v>133</v>
      </c>
      <c r="C14" s="260">
        <v>1729</v>
      </c>
      <c r="D14" s="264">
        <v>120.8</v>
      </c>
      <c r="E14" s="254">
        <f t="shared" si="0"/>
        <v>45</v>
      </c>
      <c r="F14" s="255">
        <v>1924</v>
      </c>
      <c r="G14" s="255">
        <v>153</v>
      </c>
      <c r="H14" s="254">
        <f t="shared" si="1"/>
        <v>34</v>
      </c>
      <c r="I14" s="255">
        <v>3005</v>
      </c>
      <c r="J14" s="255">
        <v>1077</v>
      </c>
      <c r="K14" s="255">
        <v>1256</v>
      </c>
      <c r="L14" s="255">
        <v>240</v>
      </c>
      <c r="M14" s="254">
        <f t="shared" si="2"/>
        <v>28</v>
      </c>
      <c r="N14" s="256">
        <v>3177</v>
      </c>
      <c r="O14" s="256">
        <v>1170</v>
      </c>
      <c r="P14" s="256">
        <v>1243</v>
      </c>
      <c r="Q14" s="217">
        <v>261</v>
      </c>
      <c r="R14" s="254">
        <f t="shared" si="3"/>
        <v>28</v>
      </c>
      <c r="S14" s="262">
        <v>3577</v>
      </c>
      <c r="T14" s="262">
        <v>1349</v>
      </c>
      <c r="U14" s="262">
        <v>1246</v>
      </c>
      <c r="V14" s="263">
        <v>308.10000000000002</v>
      </c>
      <c r="W14" s="254">
        <f t="shared" si="4"/>
        <v>26</v>
      </c>
      <c r="X14" s="254">
        <f t="shared" si="5"/>
        <v>-8</v>
      </c>
    </row>
    <row r="15" spans="1:24" s="254" customFormat="1">
      <c r="A15" s="250" t="s">
        <v>1235</v>
      </c>
      <c r="B15" s="259" t="s">
        <v>134</v>
      </c>
      <c r="C15" s="260">
        <v>3174</v>
      </c>
      <c r="D15" s="264">
        <v>142.9</v>
      </c>
      <c r="E15" s="254">
        <f t="shared" si="0"/>
        <v>26</v>
      </c>
      <c r="F15" s="255">
        <v>3585</v>
      </c>
      <c r="G15" s="255">
        <v>170</v>
      </c>
      <c r="H15" s="254">
        <f t="shared" si="1"/>
        <v>26</v>
      </c>
      <c r="I15" s="255">
        <v>5217</v>
      </c>
      <c r="J15" s="255">
        <v>1987</v>
      </c>
      <c r="K15" s="255">
        <v>2025</v>
      </c>
      <c r="L15" s="255">
        <v>244</v>
      </c>
      <c r="M15" s="254">
        <f t="shared" si="2"/>
        <v>27</v>
      </c>
      <c r="N15" s="256">
        <v>5508</v>
      </c>
      <c r="O15" s="256">
        <v>2064</v>
      </c>
      <c r="P15" s="256">
        <v>2038</v>
      </c>
      <c r="Q15" s="217">
        <v>263</v>
      </c>
      <c r="R15" s="254">
        <f t="shared" si="3"/>
        <v>26</v>
      </c>
      <c r="S15" s="257">
        <v>5999</v>
      </c>
      <c r="T15" s="257">
        <v>2245</v>
      </c>
      <c r="U15" s="257">
        <v>1998</v>
      </c>
      <c r="V15" s="258">
        <v>301.5</v>
      </c>
      <c r="W15" s="254">
        <f t="shared" si="4"/>
        <v>29</v>
      </c>
      <c r="X15" s="254">
        <f t="shared" si="5"/>
        <v>3</v>
      </c>
    </row>
    <row r="16" spans="1:24" s="254" customFormat="1">
      <c r="A16" s="250" t="s">
        <v>1240</v>
      </c>
      <c r="B16" s="259" t="s">
        <v>135</v>
      </c>
      <c r="C16" s="260">
        <v>3454</v>
      </c>
      <c r="D16" s="264">
        <v>126.9</v>
      </c>
      <c r="E16" s="254">
        <f t="shared" si="0"/>
        <v>42</v>
      </c>
      <c r="F16" s="255">
        <v>3956</v>
      </c>
      <c r="G16" s="255">
        <v>139</v>
      </c>
      <c r="H16" s="254">
        <f t="shared" si="1"/>
        <v>43</v>
      </c>
      <c r="I16" s="255">
        <v>6285</v>
      </c>
      <c r="J16" s="255">
        <v>2194</v>
      </c>
      <c r="K16" s="255">
        <v>2560</v>
      </c>
      <c r="L16" s="255">
        <v>209</v>
      </c>
      <c r="M16" s="254">
        <f t="shared" si="2"/>
        <v>43</v>
      </c>
      <c r="N16" s="256">
        <v>6989</v>
      </c>
      <c r="O16" s="256">
        <v>2423</v>
      </c>
      <c r="P16" s="256">
        <v>2760</v>
      </c>
      <c r="Q16" s="217">
        <v>235</v>
      </c>
      <c r="R16" s="254">
        <f t="shared" si="3"/>
        <v>41</v>
      </c>
      <c r="S16" s="257">
        <v>7961</v>
      </c>
      <c r="T16" s="257">
        <v>2801</v>
      </c>
      <c r="U16" s="257">
        <v>2842</v>
      </c>
      <c r="V16" s="258">
        <v>269.10000000000002</v>
      </c>
      <c r="W16" s="254">
        <f t="shared" si="4"/>
        <v>44</v>
      </c>
      <c r="X16" s="254">
        <f t="shared" si="5"/>
        <v>1</v>
      </c>
    </row>
    <row r="17" spans="1:24" s="254" customFormat="1">
      <c r="A17" s="250" t="s">
        <v>1247</v>
      </c>
      <c r="B17" s="259" t="s">
        <v>136</v>
      </c>
      <c r="C17" s="260">
        <v>2525</v>
      </c>
      <c r="D17" s="264">
        <v>133.6</v>
      </c>
      <c r="E17" s="254">
        <f t="shared" si="0"/>
        <v>32</v>
      </c>
      <c r="F17" s="255">
        <v>2766</v>
      </c>
      <c r="G17" s="255">
        <v>143</v>
      </c>
      <c r="H17" s="254">
        <f t="shared" si="1"/>
        <v>42</v>
      </c>
      <c r="I17" s="255">
        <v>4397</v>
      </c>
      <c r="J17" s="255">
        <v>1534</v>
      </c>
      <c r="K17" s="255">
        <v>1967</v>
      </c>
      <c r="L17" s="255">
        <v>218</v>
      </c>
      <c r="M17" s="254">
        <f t="shared" si="2"/>
        <v>40</v>
      </c>
      <c r="N17" s="256">
        <v>4719</v>
      </c>
      <c r="O17" s="256">
        <v>1628</v>
      </c>
      <c r="P17" s="256">
        <v>2033</v>
      </c>
      <c r="Q17" s="217">
        <v>234</v>
      </c>
      <c r="R17" s="254">
        <f t="shared" si="3"/>
        <v>42</v>
      </c>
      <c r="S17" s="257">
        <v>5465</v>
      </c>
      <c r="T17" s="257">
        <v>1903</v>
      </c>
      <c r="U17" s="257">
        <v>2117</v>
      </c>
      <c r="V17" s="258">
        <v>273.3</v>
      </c>
      <c r="W17" s="254">
        <f t="shared" si="4"/>
        <v>41</v>
      </c>
      <c r="X17" s="254">
        <f t="shared" si="5"/>
        <v>-1</v>
      </c>
    </row>
    <row r="18" spans="1:24" s="254" customFormat="1">
      <c r="A18" s="250" t="s">
        <v>1253</v>
      </c>
      <c r="B18" s="259" t="s">
        <v>137</v>
      </c>
      <c r="C18" s="260">
        <v>2615</v>
      </c>
      <c r="D18" s="264">
        <v>131.69999999999999</v>
      </c>
      <c r="E18" s="254">
        <f t="shared" si="0"/>
        <v>36</v>
      </c>
      <c r="F18" s="255">
        <v>2937</v>
      </c>
      <c r="G18" s="255">
        <v>149</v>
      </c>
      <c r="H18" s="254">
        <f t="shared" si="1"/>
        <v>36</v>
      </c>
      <c r="I18" s="255">
        <v>4493</v>
      </c>
      <c r="J18" s="255">
        <v>1607</v>
      </c>
      <c r="K18" s="255">
        <v>1949</v>
      </c>
      <c r="L18" s="255">
        <v>221</v>
      </c>
      <c r="M18" s="254">
        <f t="shared" si="2"/>
        <v>36</v>
      </c>
      <c r="N18" s="256">
        <v>4890</v>
      </c>
      <c r="O18" s="256">
        <v>1818</v>
      </c>
      <c r="P18" s="256">
        <v>2063</v>
      </c>
      <c r="Q18" s="217">
        <v>242</v>
      </c>
      <c r="R18" s="254">
        <f t="shared" si="3"/>
        <v>36</v>
      </c>
      <c r="S18" s="257">
        <v>5729</v>
      </c>
      <c r="T18" s="257">
        <v>2152</v>
      </c>
      <c r="U18" s="257">
        <v>2176</v>
      </c>
      <c r="V18" s="258">
        <v>286.3</v>
      </c>
      <c r="W18" s="254">
        <f t="shared" si="4"/>
        <v>36</v>
      </c>
      <c r="X18" s="254">
        <f t="shared" si="5"/>
        <v>0</v>
      </c>
    </row>
    <row r="19" spans="1:24" s="254" customFormat="1">
      <c r="A19" s="250" t="s">
        <v>1257</v>
      </c>
      <c r="B19" s="259" t="s">
        <v>138</v>
      </c>
      <c r="C19" s="260">
        <v>6749</v>
      </c>
      <c r="D19" s="264">
        <v>126.9</v>
      </c>
      <c r="E19" s="254">
        <f t="shared" si="0"/>
        <v>42</v>
      </c>
      <c r="F19" s="255">
        <v>8068</v>
      </c>
      <c r="G19" s="255">
        <v>126</v>
      </c>
      <c r="H19" s="254">
        <f t="shared" si="1"/>
        <v>46</v>
      </c>
      <c r="I19" s="255">
        <v>12967</v>
      </c>
      <c r="J19" s="255">
        <v>4339</v>
      </c>
      <c r="K19" s="255">
        <v>5597</v>
      </c>
      <c r="L19" s="255">
        <v>187</v>
      </c>
      <c r="M19" s="254">
        <f t="shared" si="2"/>
        <v>47</v>
      </c>
      <c r="N19" s="256">
        <v>15064</v>
      </c>
      <c r="O19" s="256">
        <v>4975</v>
      </c>
      <c r="P19" s="256">
        <v>6133</v>
      </c>
      <c r="Q19" s="217">
        <v>214</v>
      </c>
      <c r="R19" s="254">
        <f t="shared" si="3"/>
        <v>47</v>
      </c>
      <c r="S19" s="262">
        <v>18426</v>
      </c>
      <c r="T19" s="262">
        <v>6320</v>
      </c>
      <c r="U19" s="262">
        <v>6554</v>
      </c>
      <c r="V19" s="263">
        <v>255.7</v>
      </c>
      <c r="W19" s="254">
        <f t="shared" si="4"/>
        <v>46</v>
      </c>
      <c r="X19" s="254">
        <f t="shared" si="5"/>
        <v>0</v>
      </c>
    </row>
    <row r="20" spans="1:24" s="254" customFormat="1">
      <c r="A20" s="250" t="s">
        <v>1265</v>
      </c>
      <c r="B20" s="259" t="s">
        <v>139</v>
      </c>
      <c r="C20" s="260">
        <v>5783</v>
      </c>
      <c r="D20" s="264">
        <v>120.4</v>
      </c>
      <c r="E20" s="254">
        <f t="shared" si="0"/>
        <v>46</v>
      </c>
      <c r="F20" s="255">
        <v>6730</v>
      </c>
      <c r="G20" s="255">
        <v>121</v>
      </c>
      <c r="H20" s="254">
        <f t="shared" si="1"/>
        <v>47</v>
      </c>
      <c r="I20" s="255">
        <v>11154</v>
      </c>
      <c r="J20" s="255">
        <v>3651</v>
      </c>
      <c r="K20" s="255">
        <v>4723</v>
      </c>
      <c r="L20" s="255">
        <v>188</v>
      </c>
      <c r="M20" s="254">
        <f t="shared" si="2"/>
        <v>46</v>
      </c>
      <c r="N20" s="256">
        <v>13163</v>
      </c>
      <c r="O20" s="256">
        <v>4410</v>
      </c>
      <c r="P20" s="256">
        <v>5161</v>
      </c>
      <c r="Q20" s="217">
        <v>217</v>
      </c>
      <c r="R20" s="254">
        <f t="shared" si="3"/>
        <v>46</v>
      </c>
      <c r="S20" s="257">
        <v>15836</v>
      </c>
      <c r="T20" s="257">
        <v>5355</v>
      </c>
      <c r="U20" s="257">
        <v>5668</v>
      </c>
      <c r="V20" s="258">
        <v>254.8</v>
      </c>
      <c r="W20" s="254">
        <f t="shared" si="4"/>
        <v>47</v>
      </c>
      <c r="X20" s="254">
        <f t="shared" si="5"/>
        <v>0</v>
      </c>
    </row>
    <row r="21" spans="1:24" s="254" customFormat="1">
      <c r="A21" s="250" t="s">
        <v>1277</v>
      </c>
      <c r="B21" s="259" t="s">
        <v>140</v>
      </c>
      <c r="C21" s="260">
        <v>16231</v>
      </c>
      <c r="D21" s="264">
        <v>142.5</v>
      </c>
      <c r="E21" s="254">
        <f t="shared" si="0"/>
        <v>27</v>
      </c>
      <c r="F21" s="255">
        <v>18884</v>
      </c>
      <c r="G21" s="255">
        <v>159</v>
      </c>
      <c r="H21" s="254">
        <f t="shared" si="1"/>
        <v>32</v>
      </c>
      <c r="I21" s="255">
        <v>27237</v>
      </c>
      <c r="J21" s="255">
        <v>9359</v>
      </c>
      <c r="K21" s="255">
        <v>10799</v>
      </c>
      <c r="L21" s="255">
        <v>230</v>
      </c>
      <c r="M21" s="254">
        <f t="shared" si="2"/>
        <v>32</v>
      </c>
      <c r="N21" s="256">
        <v>30709</v>
      </c>
      <c r="O21" s="256">
        <v>10164</v>
      </c>
      <c r="P21" s="256">
        <v>11789</v>
      </c>
      <c r="Q21" s="217">
        <v>244</v>
      </c>
      <c r="R21" s="254">
        <f t="shared" si="3"/>
        <v>35</v>
      </c>
      <c r="S21" s="257">
        <v>37120</v>
      </c>
      <c r="T21" s="257">
        <v>12386</v>
      </c>
      <c r="U21" s="257">
        <v>12973</v>
      </c>
      <c r="V21" s="258">
        <v>281.3</v>
      </c>
      <c r="W21" s="254">
        <f t="shared" si="4"/>
        <v>39</v>
      </c>
      <c r="X21" s="254">
        <f t="shared" si="5"/>
        <v>7</v>
      </c>
    </row>
    <row r="22" spans="1:24" s="254" customFormat="1">
      <c r="A22" s="250" t="s">
        <v>1304</v>
      </c>
      <c r="B22" s="259" t="s">
        <v>141</v>
      </c>
      <c r="C22" s="260">
        <v>9131</v>
      </c>
      <c r="D22" s="264">
        <v>132.69999999999999</v>
      </c>
      <c r="E22" s="254">
        <f t="shared" si="0"/>
        <v>34</v>
      </c>
      <c r="F22" s="255">
        <v>10762</v>
      </c>
      <c r="G22" s="255">
        <v>135</v>
      </c>
      <c r="H22" s="254">
        <f t="shared" si="1"/>
        <v>45</v>
      </c>
      <c r="I22" s="255">
        <v>16939</v>
      </c>
      <c r="J22" s="255">
        <v>5625</v>
      </c>
      <c r="K22" s="255">
        <v>6929</v>
      </c>
      <c r="L22" s="255">
        <v>200</v>
      </c>
      <c r="M22" s="254">
        <f t="shared" si="2"/>
        <v>45</v>
      </c>
      <c r="N22" s="256">
        <v>19524</v>
      </c>
      <c r="O22" s="256">
        <v>6245</v>
      </c>
      <c r="P22" s="256">
        <v>7571</v>
      </c>
      <c r="Q22" s="217">
        <v>222</v>
      </c>
      <c r="R22" s="254">
        <f t="shared" si="3"/>
        <v>45</v>
      </c>
      <c r="S22" s="257">
        <v>23859</v>
      </c>
      <c r="T22" s="257">
        <v>7892</v>
      </c>
      <c r="U22" s="257">
        <v>8218</v>
      </c>
      <c r="V22" s="258">
        <v>263.39999999999998</v>
      </c>
      <c r="W22" s="254">
        <f t="shared" si="4"/>
        <v>45</v>
      </c>
      <c r="X22" s="254">
        <f t="shared" si="5"/>
        <v>0</v>
      </c>
    </row>
    <row r="23" spans="1:24" s="254" customFormat="1">
      <c r="A23" s="250" t="s">
        <v>1333</v>
      </c>
      <c r="B23" s="259" t="s">
        <v>142</v>
      </c>
      <c r="C23" s="260">
        <v>3549</v>
      </c>
      <c r="D23" s="264">
        <v>130.30000000000001</v>
      </c>
      <c r="E23" s="254">
        <f t="shared" si="0"/>
        <v>38</v>
      </c>
      <c r="F23" s="255">
        <v>4014</v>
      </c>
      <c r="G23" s="255">
        <v>162</v>
      </c>
      <c r="H23" s="254">
        <f t="shared" si="1"/>
        <v>29</v>
      </c>
      <c r="I23" s="255">
        <v>5943</v>
      </c>
      <c r="J23" s="255">
        <v>2124</v>
      </c>
      <c r="K23" s="255">
        <v>2419</v>
      </c>
      <c r="L23" s="255">
        <v>239</v>
      </c>
      <c r="M23" s="254">
        <f t="shared" si="2"/>
        <v>29</v>
      </c>
      <c r="N23" s="256">
        <v>6154</v>
      </c>
      <c r="O23" s="256">
        <v>2215</v>
      </c>
      <c r="P23" s="256">
        <v>2259</v>
      </c>
      <c r="Q23" s="217">
        <v>253</v>
      </c>
      <c r="R23" s="254">
        <f t="shared" si="3"/>
        <v>31</v>
      </c>
      <c r="S23" s="257">
        <v>6803</v>
      </c>
      <c r="T23" s="257">
        <v>2473</v>
      </c>
      <c r="U23" s="257">
        <v>2269</v>
      </c>
      <c r="V23" s="258">
        <v>288</v>
      </c>
      <c r="W23" s="254">
        <f t="shared" si="4"/>
        <v>34</v>
      </c>
      <c r="X23" s="254">
        <f t="shared" si="5"/>
        <v>5</v>
      </c>
    </row>
    <row r="24" spans="1:24" s="254" customFormat="1">
      <c r="A24" s="250" t="s">
        <v>1339</v>
      </c>
      <c r="B24" s="259" t="s">
        <v>143</v>
      </c>
      <c r="C24" s="255">
        <v>1879</v>
      </c>
      <c r="D24" s="264">
        <v>153.19999999999999</v>
      </c>
      <c r="E24" s="254">
        <f t="shared" si="0"/>
        <v>13</v>
      </c>
      <c r="F24" s="255">
        <v>2113</v>
      </c>
      <c r="G24" s="255">
        <v>189</v>
      </c>
      <c r="H24" s="254">
        <f t="shared" si="1"/>
        <v>14</v>
      </c>
      <c r="I24" s="255">
        <v>3004</v>
      </c>
      <c r="J24" s="255">
        <v>1262</v>
      </c>
      <c r="K24" s="255">
        <v>1197</v>
      </c>
      <c r="L24" s="255">
        <v>267</v>
      </c>
      <c r="M24" s="254">
        <f t="shared" si="2"/>
        <v>20</v>
      </c>
      <c r="N24" s="256">
        <v>2988</v>
      </c>
      <c r="O24" s="256">
        <v>1237</v>
      </c>
      <c r="P24" s="256">
        <v>1176</v>
      </c>
      <c r="Q24" s="217">
        <v>269</v>
      </c>
      <c r="R24" s="254">
        <f t="shared" si="3"/>
        <v>22</v>
      </c>
      <c r="S24" s="262">
        <v>3296</v>
      </c>
      <c r="T24" s="262">
        <v>1365</v>
      </c>
      <c r="U24" s="262">
        <v>1164</v>
      </c>
      <c r="V24" s="263">
        <v>302.89999999999998</v>
      </c>
      <c r="W24" s="254">
        <f t="shared" si="4"/>
        <v>27</v>
      </c>
      <c r="X24" s="254">
        <f t="shared" si="5"/>
        <v>13</v>
      </c>
    </row>
    <row r="25" spans="1:24" s="254" customFormat="1">
      <c r="A25" s="250" t="s">
        <v>1342</v>
      </c>
      <c r="B25" s="259" t="s">
        <v>144</v>
      </c>
      <c r="C25" s="260">
        <v>1923</v>
      </c>
      <c r="D25" s="264">
        <v>158.5</v>
      </c>
      <c r="E25" s="254">
        <f t="shared" si="0"/>
        <v>11</v>
      </c>
      <c r="F25" s="255">
        <v>2264</v>
      </c>
      <c r="G25" s="255">
        <v>194</v>
      </c>
      <c r="H25" s="254">
        <f t="shared" si="1"/>
        <v>10</v>
      </c>
      <c r="I25" s="255">
        <v>3255</v>
      </c>
      <c r="J25" s="255">
        <v>1367</v>
      </c>
      <c r="K25" s="255">
        <v>1338</v>
      </c>
      <c r="L25" s="255">
        <v>274</v>
      </c>
      <c r="M25" s="254">
        <f t="shared" si="2"/>
        <v>17</v>
      </c>
      <c r="N25" s="256">
        <v>3256</v>
      </c>
      <c r="O25" s="256">
        <v>1365</v>
      </c>
      <c r="P25" s="256">
        <v>1232</v>
      </c>
      <c r="Q25" s="217">
        <v>277</v>
      </c>
      <c r="R25" s="254">
        <f t="shared" si="3"/>
        <v>20</v>
      </c>
      <c r="S25" s="257">
        <v>3738</v>
      </c>
      <c r="T25" s="257">
        <v>1608</v>
      </c>
      <c r="U25" s="257">
        <v>1225</v>
      </c>
      <c r="V25" s="258">
        <v>320.60000000000002</v>
      </c>
      <c r="W25" s="254">
        <f t="shared" si="4"/>
        <v>20</v>
      </c>
      <c r="X25" s="254">
        <f t="shared" si="5"/>
        <v>10</v>
      </c>
    </row>
    <row r="26" spans="1:24" s="254" customFormat="1">
      <c r="A26" s="250" t="s">
        <v>1345</v>
      </c>
      <c r="B26" s="259" t="s">
        <v>145</v>
      </c>
      <c r="C26" s="260">
        <v>1164</v>
      </c>
      <c r="D26" s="264">
        <v>129.69999999999999</v>
      </c>
      <c r="E26" s="254">
        <f t="shared" si="0"/>
        <v>39</v>
      </c>
      <c r="F26" s="255">
        <v>1374</v>
      </c>
      <c r="G26" s="255">
        <v>167</v>
      </c>
      <c r="H26" s="254">
        <f t="shared" si="1"/>
        <v>27</v>
      </c>
      <c r="I26" s="255">
        <v>2146</v>
      </c>
      <c r="J26" s="255">
        <v>857</v>
      </c>
      <c r="K26" s="255">
        <v>913</v>
      </c>
      <c r="L26" s="255">
        <v>258</v>
      </c>
      <c r="M26" s="254">
        <f t="shared" si="2"/>
        <v>23</v>
      </c>
      <c r="N26" s="256">
        <v>2190</v>
      </c>
      <c r="O26" s="217">
        <v>900</v>
      </c>
      <c r="P26" s="217">
        <v>934</v>
      </c>
      <c r="Q26" s="217">
        <v>267</v>
      </c>
      <c r="R26" s="254">
        <f t="shared" si="3"/>
        <v>24</v>
      </c>
      <c r="S26" s="257">
        <v>2479</v>
      </c>
      <c r="T26" s="257">
        <v>1030</v>
      </c>
      <c r="U26" s="257">
        <v>934</v>
      </c>
      <c r="V26" s="258">
        <v>308.7</v>
      </c>
      <c r="W26" s="254">
        <f t="shared" si="4"/>
        <v>25</v>
      </c>
      <c r="X26" s="254">
        <f t="shared" si="5"/>
        <v>-2</v>
      </c>
    </row>
    <row r="27" spans="1:24" s="254" customFormat="1">
      <c r="A27" s="250" t="s">
        <v>1323</v>
      </c>
      <c r="B27" s="259" t="s">
        <v>146</v>
      </c>
      <c r="C27" s="260">
        <v>1174</v>
      </c>
      <c r="D27" s="264">
        <v>128.30000000000001</v>
      </c>
      <c r="E27" s="254">
        <f t="shared" si="0"/>
        <v>40</v>
      </c>
      <c r="F27" s="255">
        <v>1279</v>
      </c>
      <c r="G27" s="255">
        <v>150</v>
      </c>
      <c r="H27" s="254">
        <f t="shared" si="1"/>
        <v>35</v>
      </c>
      <c r="I27" s="255">
        <v>2046</v>
      </c>
      <c r="J27" s="255">
        <v>767</v>
      </c>
      <c r="K27" s="255">
        <v>816</v>
      </c>
      <c r="L27" s="255">
        <v>229</v>
      </c>
      <c r="M27" s="254">
        <f t="shared" si="2"/>
        <v>34</v>
      </c>
      <c r="N27" s="256">
        <v>2258</v>
      </c>
      <c r="O27" s="217">
        <v>823</v>
      </c>
      <c r="P27" s="217">
        <v>863</v>
      </c>
      <c r="Q27" s="217">
        <v>255</v>
      </c>
      <c r="R27" s="254">
        <f t="shared" si="3"/>
        <v>30</v>
      </c>
      <c r="S27" s="257">
        <v>2540</v>
      </c>
      <c r="T27" s="257">
        <v>933</v>
      </c>
      <c r="U27" s="257">
        <v>860</v>
      </c>
      <c r="V27" s="258">
        <v>296.39999999999998</v>
      </c>
      <c r="W27" s="254">
        <f t="shared" si="4"/>
        <v>31</v>
      </c>
      <c r="X27" s="254">
        <f t="shared" si="5"/>
        <v>-4</v>
      </c>
    </row>
    <row r="28" spans="1:24" s="254" customFormat="1">
      <c r="A28" s="250" t="s">
        <v>1325</v>
      </c>
      <c r="B28" s="259" t="s">
        <v>147</v>
      </c>
      <c r="C28" s="260">
        <v>2885</v>
      </c>
      <c r="D28" s="264">
        <v>119.2</v>
      </c>
      <c r="E28" s="254">
        <f t="shared" si="0"/>
        <v>47</v>
      </c>
      <c r="F28" s="255">
        <v>3217</v>
      </c>
      <c r="G28" s="255">
        <v>149</v>
      </c>
      <c r="H28" s="254">
        <f t="shared" si="1"/>
        <v>36</v>
      </c>
      <c r="I28" s="255">
        <v>4893</v>
      </c>
      <c r="J28" s="255">
        <v>1760</v>
      </c>
      <c r="K28" s="255">
        <v>2018</v>
      </c>
      <c r="L28" s="255">
        <v>220</v>
      </c>
      <c r="M28" s="254">
        <f t="shared" si="2"/>
        <v>38</v>
      </c>
      <c r="N28" s="256">
        <v>5297</v>
      </c>
      <c r="O28" s="256">
        <v>1953</v>
      </c>
      <c r="P28" s="256">
        <v>2030</v>
      </c>
      <c r="Q28" s="217">
        <v>241</v>
      </c>
      <c r="R28" s="254">
        <f t="shared" si="3"/>
        <v>39</v>
      </c>
      <c r="S28" s="257">
        <v>6153</v>
      </c>
      <c r="T28" s="257">
        <v>2344</v>
      </c>
      <c r="U28" s="257">
        <v>2151</v>
      </c>
      <c r="V28" s="258">
        <v>287.2</v>
      </c>
      <c r="W28" s="254">
        <f t="shared" si="4"/>
        <v>35</v>
      </c>
      <c r="X28" s="254">
        <f t="shared" si="5"/>
        <v>-1</v>
      </c>
    </row>
    <row r="29" spans="1:24" s="254" customFormat="1">
      <c r="A29" s="250" t="s">
        <v>1348</v>
      </c>
      <c r="B29" s="259" t="s">
        <v>148</v>
      </c>
      <c r="C29" s="260">
        <v>2783</v>
      </c>
      <c r="D29" s="264">
        <v>133.4</v>
      </c>
      <c r="E29" s="254">
        <f t="shared" si="0"/>
        <v>33</v>
      </c>
      <c r="F29" s="255">
        <v>3086</v>
      </c>
      <c r="G29" s="255">
        <v>149</v>
      </c>
      <c r="H29" s="254">
        <f t="shared" si="1"/>
        <v>36</v>
      </c>
      <c r="I29" s="255">
        <v>4865</v>
      </c>
      <c r="J29" s="255">
        <v>1688</v>
      </c>
      <c r="K29" s="255">
        <v>2150</v>
      </c>
      <c r="L29" s="255">
        <v>230</v>
      </c>
      <c r="M29" s="254">
        <f t="shared" si="2"/>
        <v>32</v>
      </c>
      <c r="N29" s="256">
        <v>5281</v>
      </c>
      <c r="O29" s="256">
        <v>1833</v>
      </c>
      <c r="P29" s="256">
        <v>2198</v>
      </c>
      <c r="Q29" s="217">
        <v>251</v>
      </c>
      <c r="R29" s="254">
        <f t="shared" si="3"/>
        <v>32</v>
      </c>
      <c r="S29" s="262">
        <v>6118</v>
      </c>
      <c r="T29" s="262">
        <v>2107</v>
      </c>
      <c r="U29" s="262">
        <v>2329</v>
      </c>
      <c r="V29" s="263">
        <v>295.39999999999998</v>
      </c>
      <c r="W29" s="254">
        <f t="shared" si="4"/>
        <v>32</v>
      </c>
      <c r="X29" s="254">
        <f t="shared" si="5"/>
        <v>-4</v>
      </c>
    </row>
    <row r="30" spans="1:24" s="254" customFormat="1">
      <c r="A30" s="250" t="s">
        <v>1355</v>
      </c>
      <c r="B30" s="259" t="s">
        <v>149</v>
      </c>
      <c r="C30" s="260">
        <v>4623</v>
      </c>
      <c r="D30" s="264">
        <v>127.6</v>
      </c>
      <c r="E30" s="254">
        <f t="shared" si="0"/>
        <v>41</v>
      </c>
      <c r="F30" s="255">
        <v>5366</v>
      </c>
      <c r="G30" s="255">
        <v>146</v>
      </c>
      <c r="H30" s="254">
        <f t="shared" si="1"/>
        <v>40</v>
      </c>
      <c r="I30" s="255">
        <v>8245</v>
      </c>
      <c r="J30" s="255">
        <v>2825</v>
      </c>
      <c r="K30" s="255">
        <v>3611</v>
      </c>
      <c r="L30" s="255">
        <v>218</v>
      </c>
      <c r="M30" s="254">
        <f t="shared" si="2"/>
        <v>40</v>
      </c>
      <c r="N30" s="256">
        <v>8864</v>
      </c>
      <c r="O30" s="256">
        <v>2961</v>
      </c>
      <c r="P30" s="256">
        <v>3683</v>
      </c>
      <c r="Q30" s="217">
        <v>234</v>
      </c>
      <c r="R30" s="254">
        <f t="shared" si="3"/>
        <v>42</v>
      </c>
      <c r="S30" s="257">
        <v>10331</v>
      </c>
      <c r="T30" s="257">
        <v>3476</v>
      </c>
      <c r="U30" s="257">
        <v>3944</v>
      </c>
      <c r="V30" s="258">
        <v>275.60000000000002</v>
      </c>
      <c r="W30" s="254">
        <f t="shared" si="4"/>
        <v>40</v>
      </c>
      <c r="X30" s="254">
        <f t="shared" si="5"/>
        <v>0</v>
      </c>
    </row>
    <row r="31" spans="1:24" s="254" customFormat="1">
      <c r="A31" s="250" t="s">
        <v>1365</v>
      </c>
      <c r="B31" s="259" t="s">
        <v>150</v>
      </c>
      <c r="C31" s="260">
        <v>9292</v>
      </c>
      <c r="D31" s="264">
        <v>153.1</v>
      </c>
      <c r="E31" s="254">
        <f t="shared" si="0"/>
        <v>14</v>
      </c>
      <c r="F31" s="255">
        <v>10753</v>
      </c>
      <c r="G31" s="255">
        <v>161</v>
      </c>
      <c r="H31" s="254">
        <f t="shared" si="1"/>
        <v>31</v>
      </c>
      <c r="I31" s="255">
        <v>15450</v>
      </c>
      <c r="J31" s="255">
        <v>5326</v>
      </c>
      <c r="K31" s="255">
        <v>6917</v>
      </c>
      <c r="L31" s="255">
        <v>220</v>
      </c>
      <c r="M31" s="254">
        <f t="shared" si="2"/>
        <v>38</v>
      </c>
      <c r="N31" s="256">
        <v>17155</v>
      </c>
      <c r="O31" s="256">
        <v>5682</v>
      </c>
      <c r="P31" s="256">
        <v>7465</v>
      </c>
      <c r="Q31" s="217">
        <v>236</v>
      </c>
      <c r="R31" s="254">
        <f t="shared" si="3"/>
        <v>40</v>
      </c>
      <c r="S31" s="257">
        <v>20237</v>
      </c>
      <c r="T31" s="257">
        <v>6703</v>
      </c>
      <c r="U31" s="257">
        <v>7982</v>
      </c>
      <c r="V31" s="258">
        <v>272.89999999999998</v>
      </c>
      <c r="W31" s="254">
        <f t="shared" si="4"/>
        <v>42</v>
      </c>
      <c r="X31" s="254">
        <f t="shared" si="5"/>
        <v>11</v>
      </c>
    </row>
    <row r="32" spans="1:24" s="254" customFormat="1">
      <c r="A32" s="250" t="s">
        <v>1386</v>
      </c>
      <c r="B32" s="259" t="s">
        <v>151</v>
      </c>
      <c r="C32" s="260">
        <v>2592</v>
      </c>
      <c r="D32" s="264">
        <v>138.1</v>
      </c>
      <c r="E32" s="254">
        <f t="shared" si="0"/>
        <v>29</v>
      </c>
      <c r="F32" s="255">
        <v>2928</v>
      </c>
      <c r="G32" s="255">
        <v>163</v>
      </c>
      <c r="H32" s="254">
        <f t="shared" si="1"/>
        <v>28</v>
      </c>
      <c r="I32" s="255">
        <v>4317</v>
      </c>
      <c r="J32" s="255">
        <v>1514</v>
      </c>
      <c r="K32" s="255">
        <v>1932</v>
      </c>
      <c r="L32" s="255">
        <v>231</v>
      </c>
      <c r="M32" s="254">
        <f t="shared" si="2"/>
        <v>31</v>
      </c>
      <c r="N32" s="256">
        <v>4639</v>
      </c>
      <c r="O32" s="256">
        <v>1642</v>
      </c>
      <c r="P32" s="256">
        <v>1955</v>
      </c>
      <c r="Q32" s="217">
        <v>248</v>
      </c>
      <c r="R32" s="254">
        <f t="shared" si="3"/>
        <v>34</v>
      </c>
      <c r="S32" s="257">
        <v>5329</v>
      </c>
      <c r="T32" s="257">
        <v>1898</v>
      </c>
      <c r="U32" s="257">
        <v>2074</v>
      </c>
      <c r="V32" s="258">
        <v>288.5</v>
      </c>
      <c r="W32" s="254">
        <f t="shared" si="4"/>
        <v>33</v>
      </c>
      <c r="X32" s="254">
        <f t="shared" si="5"/>
        <v>5</v>
      </c>
    </row>
    <row r="33" spans="1:24" s="254" customFormat="1">
      <c r="A33" s="250" t="s">
        <v>1391</v>
      </c>
      <c r="B33" s="259" t="s">
        <v>152</v>
      </c>
      <c r="C33" s="260">
        <v>1477</v>
      </c>
      <c r="D33" s="264">
        <v>125.4</v>
      </c>
      <c r="E33" s="254">
        <f t="shared" si="0"/>
        <v>44</v>
      </c>
      <c r="F33" s="255">
        <v>1764</v>
      </c>
      <c r="G33" s="255">
        <v>144</v>
      </c>
      <c r="H33" s="254">
        <f t="shared" si="1"/>
        <v>41</v>
      </c>
      <c r="I33" s="255">
        <v>2741</v>
      </c>
      <c r="J33" s="255">
        <v>1007</v>
      </c>
      <c r="K33" s="255">
        <v>1206</v>
      </c>
      <c r="L33" s="255">
        <v>205</v>
      </c>
      <c r="M33" s="254">
        <f t="shared" si="2"/>
        <v>44</v>
      </c>
      <c r="N33" s="256">
        <v>3143</v>
      </c>
      <c r="O33" s="256">
        <v>1181</v>
      </c>
      <c r="P33" s="256">
        <v>1269</v>
      </c>
      <c r="Q33" s="217">
        <v>228</v>
      </c>
      <c r="R33" s="254">
        <f t="shared" si="3"/>
        <v>44</v>
      </c>
      <c r="S33" s="257">
        <v>3824</v>
      </c>
      <c r="T33" s="257">
        <v>1471</v>
      </c>
      <c r="U33" s="257">
        <v>1331</v>
      </c>
      <c r="V33" s="258">
        <v>270.39999999999998</v>
      </c>
      <c r="W33" s="254">
        <f t="shared" si="4"/>
        <v>43</v>
      </c>
      <c r="X33" s="254">
        <f t="shared" si="5"/>
        <v>2</v>
      </c>
    </row>
    <row r="34" spans="1:24" s="254" customFormat="1">
      <c r="A34" s="250" t="s">
        <v>1396</v>
      </c>
      <c r="B34" s="259" t="s">
        <v>153</v>
      </c>
      <c r="C34" s="260">
        <v>4468</v>
      </c>
      <c r="D34" s="264">
        <v>168.3</v>
      </c>
      <c r="E34" s="254">
        <f t="shared" si="0"/>
        <v>6</v>
      </c>
      <c r="F34" s="255">
        <v>5062</v>
      </c>
      <c r="G34" s="255">
        <v>195</v>
      </c>
      <c r="H34" s="254">
        <f t="shared" si="1"/>
        <v>7</v>
      </c>
      <c r="I34" s="255">
        <v>6635</v>
      </c>
      <c r="J34" s="255">
        <v>2557</v>
      </c>
      <c r="K34" s="255">
        <v>2927</v>
      </c>
      <c r="L34" s="255">
        <v>252</v>
      </c>
      <c r="M34" s="254">
        <f t="shared" si="2"/>
        <v>26</v>
      </c>
      <c r="N34" s="256">
        <v>7039</v>
      </c>
      <c r="O34" s="256">
        <v>2651</v>
      </c>
      <c r="P34" s="256">
        <v>2891</v>
      </c>
      <c r="Q34" s="217">
        <v>266</v>
      </c>
      <c r="R34" s="254">
        <f t="shared" si="3"/>
        <v>25</v>
      </c>
      <c r="S34" s="262">
        <v>8169</v>
      </c>
      <c r="T34" s="262">
        <v>3166</v>
      </c>
      <c r="U34" s="262">
        <v>2964</v>
      </c>
      <c r="V34" s="263">
        <v>310.39999999999998</v>
      </c>
      <c r="W34" s="254">
        <f t="shared" si="4"/>
        <v>24</v>
      </c>
      <c r="X34" s="254">
        <f t="shared" si="5"/>
        <v>17</v>
      </c>
    </row>
    <row r="35" spans="1:24" s="254" customFormat="1">
      <c r="A35" s="250" t="s">
        <v>1403</v>
      </c>
      <c r="B35" s="259" t="s">
        <v>154</v>
      </c>
      <c r="C35" s="260">
        <v>14745</v>
      </c>
      <c r="D35" s="265">
        <v>182</v>
      </c>
      <c r="E35" s="254">
        <f t="shared" si="0"/>
        <v>1</v>
      </c>
      <c r="F35" s="255">
        <v>15910</v>
      </c>
      <c r="G35" s="255">
        <v>182</v>
      </c>
      <c r="H35" s="254">
        <f t="shared" si="1"/>
        <v>23</v>
      </c>
      <c r="I35" s="255">
        <v>22424</v>
      </c>
      <c r="J35" s="255">
        <v>8024</v>
      </c>
      <c r="K35" s="255">
        <v>10036</v>
      </c>
      <c r="L35" s="255">
        <v>255</v>
      </c>
      <c r="M35" s="254">
        <f t="shared" si="2"/>
        <v>25</v>
      </c>
      <c r="N35" s="256">
        <v>24347</v>
      </c>
      <c r="O35" s="256">
        <v>8343</v>
      </c>
      <c r="P35" s="256">
        <v>10225</v>
      </c>
      <c r="Q35" s="217">
        <v>276</v>
      </c>
      <c r="R35" s="254">
        <f t="shared" si="3"/>
        <v>21</v>
      </c>
      <c r="S35" s="257">
        <v>28750</v>
      </c>
      <c r="T35" s="257">
        <v>10417</v>
      </c>
      <c r="U35" s="257">
        <v>10367</v>
      </c>
      <c r="V35" s="258">
        <v>324.5</v>
      </c>
      <c r="W35" s="254">
        <f t="shared" si="4"/>
        <v>19</v>
      </c>
      <c r="X35" s="254">
        <f t="shared" si="5"/>
        <v>-4</v>
      </c>
    </row>
    <row r="36" spans="1:24" s="254" customFormat="1">
      <c r="A36" s="250" t="s">
        <v>1419</v>
      </c>
      <c r="B36" s="259" t="s">
        <v>155</v>
      </c>
      <c r="C36" s="260">
        <v>7842</v>
      </c>
      <c r="D36" s="264">
        <v>147.1</v>
      </c>
      <c r="E36" s="254">
        <f t="shared" si="0"/>
        <v>24</v>
      </c>
      <c r="F36" s="255">
        <v>8771</v>
      </c>
      <c r="G36" s="255">
        <v>162</v>
      </c>
      <c r="H36" s="254">
        <f t="shared" si="1"/>
        <v>29</v>
      </c>
      <c r="I36" s="255">
        <v>13090</v>
      </c>
      <c r="J36" s="255">
        <v>4520</v>
      </c>
      <c r="K36" s="255">
        <v>5744</v>
      </c>
      <c r="L36" s="255">
        <v>239</v>
      </c>
      <c r="M36" s="254">
        <f t="shared" si="2"/>
        <v>29</v>
      </c>
      <c r="N36" s="256">
        <v>14533</v>
      </c>
      <c r="O36" s="256">
        <v>5064</v>
      </c>
      <c r="P36" s="256">
        <v>5900</v>
      </c>
      <c r="Q36" s="217">
        <v>260</v>
      </c>
      <c r="R36" s="254">
        <f t="shared" si="3"/>
        <v>29</v>
      </c>
      <c r="S36" s="257">
        <v>17415</v>
      </c>
      <c r="T36" s="257">
        <v>6270</v>
      </c>
      <c r="U36" s="257">
        <v>6225</v>
      </c>
      <c r="V36" s="258">
        <v>312</v>
      </c>
      <c r="W36" s="254">
        <f t="shared" si="4"/>
        <v>22</v>
      </c>
      <c r="X36" s="254">
        <f t="shared" si="5"/>
        <v>-7</v>
      </c>
    </row>
    <row r="37" spans="1:24" s="254" customFormat="1">
      <c r="A37" s="250" t="s">
        <v>1429</v>
      </c>
      <c r="B37" s="259" t="s">
        <v>156</v>
      </c>
      <c r="C37" s="260">
        <v>1848</v>
      </c>
      <c r="D37" s="264">
        <v>140.6</v>
      </c>
      <c r="E37" s="254">
        <f t="shared" si="0"/>
        <v>28</v>
      </c>
      <c r="F37" s="255">
        <v>2154</v>
      </c>
      <c r="G37" s="255">
        <v>157</v>
      </c>
      <c r="H37" s="254">
        <f t="shared" si="1"/>
        <v>33</v>
      </c>
      <c r="I37" s="255">
        <v>3205</v>
      </c>
      <c r="J37" s="255">
        <v>1109</v>
      </c>
      <c r="K37" s="255">
        <v>1459</v>
      </c>
      <c r="L37" s="255">
        <v>221</v>
      </c>
      <c r="M37" s="254">
        <f t="shared" si="2"/>
        <v>36</v>
      </c>
      <c r="N37" s="256">
        <v>3564</v>
      </c>
      <c r="O37" s="256">
        <v>1274</v>
      </c>
      <c r="P37" s="256">
        <v>1548</v>
      </c>
      <c r="Q37" s="217">
        <v>251</v>
      </c>
      <c r="R37" s="254">
        <f t="shared" si="3"/>
        <v>32</v>
      </c>
      <c r="S37" s="257">
        <v>4229</v>
      </c>
      <c r="T37" s="257">
        <v>1540</v>
      </c>
      <c r="U37" s="257">
        <v>1642</v>
      </c>
      <c r="V37" s="258">
        <v>302.89999999999998</v>
      </c>
      <c r="W37" s="254">
        <f t="shared" si="4"/>
        <v>27</v>
      </c>
      <c r="X37" s="254">
        <f t="shared" si="5"/>
        <v>-6</v>
      </c>
    </row>
    <row r="38" spans="1:24" s="254" customFormat="1">
      <c r="A38" s="250" t="s">
        <v>1433</v>
      </c>
      <c r="B38" s="259" t="s">
        <v>157</v>
      </c>
      <c r="C38" s="260">
        <v>1781</v>
      </c>
      <c r="D38" s="264">
        <v>148.69999999999999</v>
      </c>
      <c r="E38" s="254">
        <f t="shared" si="0"/>
        <v>20</v>
      </c>
      <c r="F38" s="255">
        <v>1961</v>
      </c>
      <c r="G38" s="255">
        <v>183</v>
      </c>
      <c r="H38" s="254">
        <f t="shared" si="1"/>
        <v>20</v>
      </c>
      <c r="I38" s="255">
        <v>2882</v>
      </c>
      <c r="J38" s="255">
        <v>1015</v>
      </c>
      <c r="K38" s="255">
        <v>1352</v>
      </c>
      <c r="L38" s="255">
        <v>268</v>
      </c>
      <c r="M38" s="254">
        <f t="shared" si="2"/>
        <v>19</v>
      </c>
      <c r="N38" s="256">
        <v>3038</v>
      </c>
      <c r="O38" s="256">
        <v>1078</v>
      </c>
      <c r="P38" s="256">
        <v>1374</v>
      </c>
      <c r="Q38" s="217">
        <v>293</v>
      </c>
      <c r="R38" s="254">
        <f t="shared" si="3"/>
        <v>15</v>
      </c>
      <c r="S38" s="257">
        <v>3384</v>
      </c>
      <c r="T38" s="257">
        <v>1274</v>
      </c>
      <c r="U38" s="257">
        <v>1340</v>
      </c>
      <c r="V38" s="258">
        <v>340.1</v>
      </c>
      <c r="W38" s="254">
        <f t="shared" si="4"/>
        <v>14</v>
      </c>
      <c r="X38" s="254">
        <f t="shared" si="5"/>
        <v>-6</v>
      </c>
    </row>
    <row r="39" spans="1:24" s="254" customFormat="1">
      <c r="A39" s="250" t="s">
        <v>1437</v>
      </c>
      <c r="B39" s="259" t="s">
        <v>158</v>
      </c>
      <c r="C39" s="255">
        <v>957</v>
      </c>
      <c r="D39" s="264">
        <v>137.30000000000001</v>
      </c>
      <c r="E39" s="254">
        <f t="shared" si="0"/>
        <v>30</v>
      </c>
      <c r="F39" s="255">
        <v>1095</v>
      </c>
      <c r="G39" s="255">
        <v>178</v>
      </c>
      <c r="H39" s="254">
        <f t="shared" si="1"/>
        <v>24</v>
      </c>
      <c r="I39" s="255">
        <v>1602</v>
      </c>
      <c r="J39" s="255">
        <v>599</v>
      </c>
      <c r="K39" s="255">
        <v>630</v>
      </c>
      <c r="L39" s="255">
        <v>261</v>
      </c>
      <c r="M39" s="254">
        <f t="shared" si="2"/>
        <v>22</v>
      </c>
      <c r="N39" s="256">
        <v>1706</v>
      </c>
      <c r="O39" s="217">
        <v>690</v>
      </c>
      <c r="P39" s="217">
        <v>597</v>
      </c>
      <c r="Q39" s="217">
        <v>281</v>
      </c>
      <c r="R39" s="254">
        <f t="shared" si="3"/>
        <v>19</v>
      </c>
      <c r="S39" s="262">
        <v>1853</v>
      </c>
      <c r="T39" s="262">
        <v>766</v>
      </c>
      <c r="U39" s="262">
        <v>601</v>
      </c>
      <c r="V39" s="263">
        <v>316.8</v>
      </c>
      <c r="W39" s="254">
        <f t="shared" si="4"/>
        <v>21</v>
      </c>
      <c r="X39" s="254">
        <f t="shared" si="5"/>
        <v>-3</v>
      </c>
    </row>
    <row r="40" spans="1:24" s="254" customFormat="1">
      <c r="A40" s="250" t="s">
        <v>1440</v>
      </c>
      <c r="B40" s="259" t="s">
        <v>159</v>
      </c>
      <c r="C40" s="255">
        <v>1247</v>
      </c>
      <c r="D40" s="264">
        <v>131.6</v>
      </c>
      <c r="E40" s="254">
        <f t="shared" si="0"/>
        <v>37</v>
      </c>
      <c r="F40" s="255">
        <v>1436</v>
      </c>
      <c r="G40" s="255">
        <v>184</v>
      </c>
      <c r="H40" s="254">
        <f t="shared" si="1"/>
        <v>19</v>
      </c>
      <c r="I40" s="255">
        <v>2123</v>
      </c>
      <c r="J40" s="255">
        <v>847</v>
      </c>
      <c r="K40" s="255">
        <v>845</v>
      </c>
      <c r="L40" s="255">
        <v>278</v>
      </c>
      <c r="M40" s="254">
        <f t="shared" si="2"/>
        <v>13</v>
      </c>
      <c r="N40" s="256">
        <v>2205</v>
      </c>
      <c r="O40" s="217">
        <v>912</v>
      </c>
      <c r="P40" s="217">
        <v>807</v>
      </c>
      <c r="Q40" s="217">
        <v>297</v>
      </c>
      <c r="R40" s="254">
        <f t="shared" si="3"/>
        <v>12</v>
      </c>
      <c r="S40" s="257">
        <v>2452</v>
      </c>
      <c r="T40" s="257">
        <v>1028</v>
      </c>
      <c r="U40" s="257">
        <v>798</v>
      </c>
      <c r="V40" s="258">
        <v>344.4</v>
      </c>
      <c r="W40" s="254">
        <f t="shared" si="4"/>
        <v>12</v>
      </c>
      <c r="X40" s="254">
        <f t="shared" si="5"/>
        <v>-7</v>
      </c>
    </row>
    <row r="41" spans="1:24" s="254" customFormat="1">
      <c r="A41" s="250" t="s">
        <v>1445</v>
      </c>
      <c r="B41" s="259" t="s">
        <v>160</v>
      </c>
      <c r="C41" s="255">
        <v>3115</v>
      </c>
      <c r="D41" s="264">
        <v>147.4</v>
      </c>
      <c r="E41" s="254">
        <f t="shared" si="0"/>
        <v>23</v>
      </c>
      <c r="F41" s="255">
        <v>3517</v>
      </c>
      <c r="G41" s="255">
        <v>183</v>
      </c>
      <c r="H41" s="254">
        <f t="shared" si="1"/>
        <v>20</v>
      </c>
      <c r="I41" s="254">
        <v>5330</v>
      </c>
      <c r="J41" s="255">
        <v>2021</v>
      </c>
      <c r="K41" s="255">
        <v>2175</v>
      </c>
      <c r="L41" s="255">
        <v>272</v>
      </c>
      <c r="M41" s="254">
        <f t="shared" si="2"/>
        <v>18</v>
      </c>
      <c r="N41" s="256">
        <v>5684</v>
      </c>
      <c r="O41" s="256">
        <v>2249</v>
      </c>
      <c r="P41" s="256">
        <v>2250</v>
      </c>
      <c r="Q41" s="217">
        <v>290</v>
      </c>
      <c r="R41" s="254">
        <f t="shared" si="3"/>
        <v>17</v>
      </c>
      <c r="S41" s="257">
        <v>6463</v>
      </c>
      <c r="T41" s="257">
        <v>2568</v>
      </c>
      <c r="U41" s="257">
        <v>2353</v>
      </c>
      <c r="V41" s="258">
        <v>333</v>
      </c>
      <c r="W41" s="254">
        <f t="shared" si="4"/>
        <v>18</v>
      </c>
      <c r="X41" s="254">
        <f t="shared" si="5"/>
        <v>-2</v>
      </c>
    </row>
    <row r="42" spans="1:24" s="254" customFormat="1">
      <c r="A42" s="250" t="s">
        <v>1451</v>
      </c>
      <c r="B42" s="259" t="s">
        <v>161</v>
      </c>
      <c r="C42" s="260">
        <v>4837</v>
      </c>
      <c r="D42" s="264">
        <v>163.80000000000001</v>
      </c>
      <c r="E42" s="254">
        <f t="shared" si="0"/>
        <v>9</v>
      </c>
      <c r="F42" s="255">
        <v>5394</v>
      </c>
      <c r="G42" s="255">
        <v>189</v>
      </c>
      <c r="H42" s="254">
        <f t="shared" si="1"/>
        <v>14</v>
      </c>
      <c r="I42" s="255">
        <v>8008</v>
      </c>
      <c r="J42" s="255">
        <v>2872</v>
      </c>
      <c r="K42" s="255">
        <v>3325</v>
      </c>
      <c r="L42" s="255">
        <v>278</v>
      </c>
      <c r="M42" s="254">
        <f t="shared" si="2"/>
        <v>13</v>
      </c>
      <c r="N42" s="256">
        <v>8512</v>
      </c>
      <c r="O42" s="256">
        <v>3030</v>
      </c>
      <c r="P42" s="256">
        <v>3399</v>
      </c>
      <c r="Q42" s="217">
        <v>296</v>
      </c>
      <c r="R42" s="254">
        <f t="shared" si="3"/>
        <v>13</v>
      </c>
      <c r="S42" s="257">
        <v>9700</v>
      </c>
      <c r="T42" s="257">
        <v>3579</v>
      </c>
      <c r="U42" s="257">
        <v>3447</v>
      </c>
      <c r="V42" s="258">
        <v>339.7</v>
      </c>
      <c r="W42" s="254">
        <f t="shared" si="4"/>
        <v>15</v>
      </c>
      <c r="X42" s="254">
        <f t="shared" si="5"/>
        <v>1</v>
      </c>
    </row>
    <row r="43" spans="1:24" s="254" customFormat="1">
      <c r="A43" s="250" t="s">
        <v>1458</v>
      </c>
      <c r="B43" s="259" t="s">
        <v>162</v>
      </c>
      <c r="C43" s="260">
        <v>2720</v>
      </c>
      <c r="D43" s="264">
        <v>152.4</v>
      </c>
      <c r="E43" s="254">
        <f t="shared" si="0"/>
        <v>15</v>
      </c>
      <c r="F43" s="255">
        <v>3063</v>
      </c>
      <c r="G43" s="255">
        <v>195</v>
      </c>
      <c r="H43" s="254">
        <f t="shared" si="1"/>
        <v>7</v>
      </c>
      <c r="I43" s="255">
        <v>4523</v>
      </c>
      <c r="J43" s="255">
        <v>1861</v>
      </c>
      <c r="K43" s="255">
        <v>1632</v>
      </c>
      <c r="L43" s="255">
        <v>294</v>
      </c>
      <c r="M43" s="254">
        <f t="shared" si="2"/>
        <v>7</v>
      </c>
      <c r="N43" s="256">
        <v>4615</v>
      </c>
      <c r="O43" s="256">
        <v>1881</v>
      </c>
      <c r="P43" s="256">
        <v>1646</v>
      </c>
      <c r="Q43" s="217">
        <v>309</v>
      </c>
      <c r="R43" s="254">
        <f t="shared" si="3"/>
        <v>7</v>
      </c>
      <c r="S43" s="257">
        <v>5255</v>
      </c>
      <c r="T43" s="257">
        <v>2218</v>
      </c>
      <c r="U43" s="257">
        <v>1653</v>
      </c>
      <c r="V43" s="258">
        <v>364.4</v>
      </c>
      <c r="W43" s="254">
        <f t="shared" si="4"/>
        <v>5</v>
      </c>
      <c r="X43" s="254">
        <f t="shared" si="5"/>
        <v>-2</v>
      </c>
    </row>
    <row r="44" spans="1:24" s="254" customFormat="1">
      <c r="A44" s="250" t="s">
        <v>1464</v>
      </c>
      <c r="B44" s="259" t="s">
        <v>163</v>
      </c>
      <c r="C44" s="260">
        <v>1567</v>
      </c>
      <c r="D44" s="264">
        <v>167.2</v>
      </c>
      <c r="E44" s="254">
        <f t="shared" si="0"/>
        <v>7</v>
      </c>
      <c r="F44" s="255">
        <v>1714</v>
      </c>
      <c r="G44" s="255">
        <v>206</v>
      </c>
      <c r="H44" s="254">
        <f t="shared" si="1"/>
        <v>5</v>
      </c>
      <c r="I44" s="255">
        <v>2564</v>
      </c>
      <c r="J44" s="255">
        <v>1029</v>
      </c>
      <c r="K44" s="255">
        <v>1008</v>
      </c>
      <c r="L44" s="255">
        <v>309</v>
      </c>
      <c r="M44" s="254">
        <f t="shared" si="2"/>
        <v>3</v>
      </c>
      <c r="N44" s="256">
        <v>2508</v>
      </c>
      <c r="O44" s="256">
        <v>1005</v>
      </c>
      <c r="P44" s="217">
        <v>983</v>
      </c>
      <c r="Q44" s="217">
        <v>310</v>
      </c>
      <c r="R44" s="254">
        <f t="shared" si="3"/>
        <v>6</v>
      </c>
      <c r="S44" s="262">
        <v>2801</v>
      </c>
      <c r="T44" s="262">
        <v>1142</v>
      </c>
      <c r="U44" s="262">
        <v>1003</v>
      </c>
      <c r="V44" s="263">
        <v>359.1</v>
      </c>
      <c r="W44" s="254">
        <f t="shared" si="4"/>
        <v>8</v>
      </c>
      <c r="X44" s="254">
        <f t="shared" si="5"/>
        <v>3</v>
      </c>
    </row>
    <row r="45" spans="1:24" s="254" customFormat="1">
      <c r="A45" s="250" t="s">
        <v>1468</v>
      </c>
      <c r="B45" s="259" t="s">
        <v>164</v>
      </c>
      <c r="C45" s="260">
        <v>1684</v>
      </c>
      <c r="D45" s="264">
        <v>148.1</v>
      </c>
      <c r="E45" s="254">
        <f t="shared" si="0"/>
        <v>21</v>
      </c>
      <c r="F45" s="255">
        <v>1947</v>
      </c>
      <c r="G45" s="255">
        <v>190</v>
      </c>
      <c r="H45" s="254">
        <f t="shared" si="1"/>
        <v>13</v>
      </c>
      <c r="I45" s="255">
        <v>2899</v>
      </c>
      <c r="J45" s="255">
        <v>1120</v>
      </c>
      <c r="K45" s="255">
        <v>1191</v>
      </c>
      <c r="L45" s="255">
        <v>282</v>
      </c>
      <c r="M45" s="254">
        <f t="shared" si="2"/>
        <v>11</v>
      </c>
      <c r="N45" s="256">
        <v>3075</v>
      </c>
      <c r="O45" s="256">
        <v>1200</v>
      </c>
      <c r="P45" s="256">
        <v>1159</v>
      </c>
      <c r="Q45" s="217">
        <v>304</v>
      </c>
      <c r="R45" s="254">
        <f t="shared" si="3"/>
        <v>9</v>
      </c>
      <c r="S45" s="257">
        <v>3469</v>
      </c>
      <c r="T45" s="257">
        <v>1339</v>
      </c>
      <c r="U45" s="257">
        <v>1212</v>
      </c>
      <c r="V45" s="258">
        <v>349.7</v>
      </c>
      <c r="W45" s="254">
        <f t="shared" si="4"/>
        <v>11</v>
      </c>
      <c r="X45" s="254">
        <f t="shared" si="5"/>
        <v>-2</v>
      </c>
    </row>
    <row r="46" spans="1:24" s="254" customFormat="1">
      <c r="A46" s="250" t="s">
        <v>1472</v>
      </c>
      <c r="B46" s="259" t="s">
        <v>165</v>
      </c>
      <c r="C46" s="260">
        <v>2558</v>
      </c>
      <c r="D46" s="264">
        <v>151.4</v>
      </c>
      <c r="E46" s="254">
        <f t="shared" si="0"/>
        <v>17</v>
      </c>
      <c r="F46" s="255">
        <v>2898</v>
      </c>
      <c r="G46" s="255">
        <v>191</v>
      </c>
      <c r="H46" s="254">
        <f t="shared" si="1"/>
        <v>12</v>
      </c>
      <c r="I46" s="255">
        <v>4229</v>
      </c>
      <c r="J46" s="255">
        <v>1732</v>
      </c>
      <c r="K46" s="255">
        <v>1709</v>
      </c>
      <c r="L46" s="255">
        <v>282</v>
      </c>
      <c r="M46" s="254">
        <f t="shared" si="2"/>
        <v>11</v>
      </c>
      <c r="N46" s="256">
        <v>4305</v>
      </c>
      <c r="O46" s="256">
        <v>1733</v>
      </c>
      <c r="P46" s="256">
        <v>1699</v>
      </c>
      <c r="Q46" s="217">
        <v>293</v>
      </c>
      <c r="R46" s="254">
        <f t="shared" si="3"/>
        <v>15</v>
      </c>
      <c r="S46" s="257">
        <v>4854</v>
      </c>
      <c r="T46" s="257">
        <v>1967</v>
      </c>
      <c r="U46" s="257">
        <v>1799</v>
      </c>
      <c r="V46" s="258">
        <v>341.1</v>
      </c>
      <c r="W46" s="254">
        <f t="shared" si="4"/>
        <v>13</v>
      </c>
      <c r="X46" s="254">
        <f t="shared" si="5"/>
        <v>1</v>
      </c>
    </row>
    <row r="47" spans="1:24" s="254" customFormat="1">
      <c r="A47" s="250" t="s">
        <v>1476</v>
      </c>
      <c r="B47" s="259" t="s">
        <v>166</v>
      </c>
      <c r="C47" s="260">
        <v>1765</v>
      </c>
      <c r="D47" s="264">
        <v>180.7</v>
      </c>
      <c r="E47" s="254">
        <f t="shared" si="0"/>
        <v>3</v>
      </c>
      <c r="F47" s="255">
        <v>2078</v>
      </c>
      <c r="G47" s="255">
        <v>252</v>
      </c>
      <c r="H47" s="254">
        <f t="shared" si="1"/>
        <v>1</v>
      </c>
      <c r="I47" s="255">
        <v>2730</v>
      </c>
      <c r="J47" s="255">
        <v>1233</v>
      </c>
      <c r="K47" s="255">
        <v>981</v>
      </c>
      <c r="L47" s="255">
        <v>337</v>
      </c>
      <c r="M47" s="254">
        <f t="shared" si="2"/>
        <v>1</v>
      </c>
      <c r="N47" s="256">
        <v>2736</v>
      </c>
      <c r="O47" s="256">
        <v>1241</v>
      </c>
      <c r="P47" s="217">
        <v>913</v>
      </c>
      <c r="Q47" s="217">
        <v>344</v>
      </c>
      <c r="R47" s="254">
        <f t="shared" si="3"/>
        <v>1</v>
      </c>
      <c r="S47" s="257">
        <v>3020</v>
      </c>
      <c r="T47" s="257">
        <v>1388</v>
      </c>
      <c r="U47" s="257">
        <v>899</v>
      </c>
      <c r="V47" s="258">
        <v>398.4</v>
      </c>
      <c r="W47" s="254">
        <f t="shared" si="4"/>
        <v>1</v>
      </c>
      <c r="X47" s="254">
        <f t="shared" si="5"/>
        <v>0</v>
      </c>
    </row>
    <row r="48" spans="1:24" s="254" customFormat="1">
      <c r="A48" s="266" t="s">
        <v>1480</v>
      </c>
      <c r="B48" s="267" t="s">
        <v>167</v>
      </c>
      <c r="C48" s="268">
        <v>8669</v>
      </c>
      <c r="D48" s="269">
        <v>180.3</v>
      </c>
      <c r="E48" s="270">
        <f t="shared" si="0"/>
        <v>4</v>
      </c>
      <c r="F48" s="268">
        <v>9971</v>
      </c>
      <c r="G48" s="268">
        <v>207</v>
      </c>
      <c r="H48" s="270">
        <f t="shared" si="1"/>
        <v>4</v>
      </c>
      <c r="I48" s="268">
        <v>14621</v>
      </c>
      <c r="J48" s="268">
        <v>5911</v>
      </c>
      <c r="K48" s="268">
        <v>5273</v>
      </c>
      <c r="L48" s="268">
        <v>292</v>
      </c>
      <c r="M48" s="270">
        <f t="shared" si="2"/>
        <v>9</v>
      </c>
      <c r="N48" s="271">
        <v>15205</v>
      </c>
      <c r="O48" s="271">
        <v>6253</v>
      </c>
      <c r="P48" s="271">
        <v>5296</v>
      </c>
      <c r="Q48" s="272">
        <v>301</v>
      </c>
      <c r="R48" s="270">
        <f t="shared" si="3"/>
        <v>11</v>
      </c>
      <c r="S48" s="273">
        <v>17877</v>
      </c>
      <c r="T48" s="273">
        <v>7513</v>
      </c>
      <c r="U48" s="273">
        <v>5654</v>
      </c>
      <c r="V48" s="274">
        <v>352</v>
      </c>
      <c r="W48" s="270">
        <f t="shared" si="4"/>
        <v>10</v>
      </c>
      <c r="X48" s="270">
        <f t="shared" si="5"/>
        <v>6</v>
      </c>
    </row>
    <row r="49" spans="1:24" s="254" customFormat="1">
      <c r="A49" s="250" t="s">
        <v>1489</v>
      </c>
      <c r="B49" s="259" t="s">
        <v>168</v>
      </c>
      <c r="C49" s="260">
        <v>1535</v>
      </c>
      <c r="D49" s="264">
        <v>159.6</v>
      </c>
      <c r="E49" s="254">
        <f t="shared" si="0"/>
        <v>10</v>
      </c>
      <c r="F49" s="255">
        <v>1711</v>
      </c>
      <c r="G49" s="255">
        <v>195</v>
      </c>
      <c r="H49" s="254">
        <f t="shared" si="1"/>
        <v>7</v>
      </c>
      <c r="I49" s="255">
        <v>2571</v>
      </c>
      <c r="J49" s="255">
        <v>994</v>
      </c>
      <c r="K49" s="255">
        <v>910</v>
      </c>
      <c r="L49" s="255">
        <v>291</v>
      </c>
      <c r="M49" s="254">
        <f t="shared" si="2"/>
        <v>10</v>
      </c>
      <c r="N49" s="256">
        <v>2657</v>
      </c>
      <c r="O49" s="256">
        <v>1079</v>
      </c>
      <c r="P49" s="217">
        <v>889</v>
      </c>
      <c r="Q49" s="217">
        <v>307</v>
      </c>
      <c r="R49" s="254">
        <f t="shared" si="3"/>
        <v>8</v>
      </c>
      <c r="S49" s="262">
        <v>3047</v>
      </c>
      <c r="T49" s="262">
        <v>1290</v>
      </c>
      <c r="U49" s="262">
        <v>933</v>
      </c>
      <c r="V49" s="263">
        <v>359.7</v>
      </c>
      <c r="W49" s="254">
        <f t="shared" si="4"/>
        <v>7</v>
      </c>
      <c r="X49" s="254">
        <f t="shared" si="5"/>
        <v>0</v>
      </c>
    </row>
    <row r="50" spans="1:24" s="254" customFormat="1">
      <c r="A50" s="250" t="s">
        <v>1494</v>
      </c>
      <c r="B50" s="259" t="s">
        <v>169</v>
      </c>
      <c r="C50" s="260">
        <v>3030</v>
      </c>
      <c r="D50" s="264">
        <v>178.6</v>
      </c>
      <c r="E50" s="254">
        <f t="shared" si="0"/>
        <v>5</v>
      </c>
      <c r="F50" s="255">
        <v>3300</v>
      </c>
      <c r="G50" s="255">
        <v>211</v>
      </c>
      <c r="H50" s="254">
        <f t="shared" si="1"/>
        <v>3</v>
      </c>
      <c r="I50" s="255">
        <v>4764</v>
      </c>
      <c r="J50" s="255">
        <v>1937</v>
      </c>
      <c r="K50" s="255">
        <v>1684</v>
      </c>
      <c r="L50" s="255">
        <v>312</v>
      </c>
      <c r="M50" s="254">
        <f t="shared" si="2"/>
        <v>2</v>
      </c>
      <c r="N50" s="256">
        <v>4756</v>
      </c>
      <c r="O50" s="256">
        <v>1997</v>
      </c>
      <c r="P50" s="256">
        <v>1627</v>
      </c>
      <c r="Q50" s="217">
        <v>322</v>
      </c>
      <c r="R50" s="254">
        <f t="shared" si="3"/>
        <v>2</v>
      </c>
      <c r="S50" s="257">
        <v>5286</v>
      </c>
      <c r="T50" s="257">
        <v>2310</v>
      </c>
      <c r="U50" s="257">
        <v>1600</v>
      </c>
      <c r="V50" s="258">
        <v>373.1</v>
      </c>
      <c r="W50" s="254">
        <f t="shared" si="4"/>
        <v>2</v>
      </c>
      <c r="X50" s="254">
        <f t="shared" si="5"/>
        <v>-1</v>
      </c>
    </row>
    <row r="51" spans="1:24" s="254" customFormat="1">
      <c r="A51" s="250" t="s">
        <v>1498</v>
      </c>
      <c r="B51" s="259" t="s">
        <v>170</v>
      </c>
      <c r="C51" s="260">
        <v>3360</v>
      </c>
      <c r="D51" s="264">
        <v>164.4</v>
      </c>
      <c r="E51" s="254">
        <f t="shared" si="0"/>
        <v>8</v>
      </c>
      <c r="F51" s="255">
        <v>3663</v>
      </c>
      <c r="G51" s="255">
        <v>199</v>
      </c>
      <c r="H51" s="254">
        <f t="shared" si="1"/>
        <v>6</v>
      </c>
      <c r="I51" s="255">
        <v>5567</v>
      </c>
      <c r="J51" s="255">
        <v>2357</v>
      </c>
      <c r="K51" s="255">
        <v>1978</v>
      </c>
      <c r="L51" s="255">
        <v>298</v>
      </c>
      <c r="M51" s="254">
        <f t="shared" si="2"/>
        <v>6</v>
      </c>
      <c r="N51" s="256">
        <v>5561</v>
      </c>
      <c r="O51" s="256">
        <v>2338</v>
      </c>
      <c r="P51" s="256">
        <v>2016</v>
      </c>
      <c r="Q51" s="217">
        <v>302</v>
      </c>
      <c r="R51" s="254">
        <f t="shared" si="3"/>
        <v>10</v>
      </c>
      <c r="S51" s="257">
        <v>6385</v>
      </c>
      <c r="T51" s="257">
        <v>2754</v>
      </c>
      <c r="U51" s="257">
        <v>2108</v>
      </c>
      <c r="V51" s="258">
        <v>352.2</v>
      </c>
      <c r="W51" s="254">
        <f t="shared" si="4"/>
        <v>9</v>
      </c>
      <c r="X51" s="254">
        <f t="shared" si="5"/>
        <v>3</v>
      </c>
    </row>
    <row r="52" spans="1:24" s="254" customFormat="1">
      <c r="A52" s="250" t="s">
        <v>1502</v>
      </c>
      <c r="B52" s="259" t="s">
        <v>171</v>
      </c>
      <c r="C52" s="260">
        <v>2077</v>
      </c>
      <c r="D52" s="264">
        <v>149.9</v>
      </c>
      <c r="E52" s="254">
        <f t="shared" si="0"/>
        <v>18</v>
      </c>
      <c r="F52" s="255">
        <v>2308</v>
      </c>
      <c r="G52" s="255">
        <v>187</v>
      </c>
      <c r="H52" s="254">
        <f t="shared" si="1"/>
        <v>16</v>
      </c>
      <c r="I52" s="255">
        <v>3593</v>
      </c>
      <c r="J52" s="255">
        <v>1513</v>
      </c>
      <c r="K52" s="255">
        <v>1324</v>
      </c>
      <c r="L52" s="255">
        <v>293</v>
      </c>
      <c r="M52" s="254">
        <f t="shared" si="2"/>
        <v>8</v>
      </c>
      <c r="N52" s="256">
        <v>3822</v>
      </c>
      <c r="O52" s="256">
        <v>1606</v>
      </c>
      <c r="P52" s="256">
        <v>1363</v>
      </c>
      <c r="Q52" s="217">
        <v>316</v>
      </c>
      <c r="R52" s="254">
        <f t="shared" si="3"/>
        <v>4</v>
      </c>
      <c r="S52" s="257">
        <v>4345</v>
      </c>
      <c r="T52" s="257">
        <v>1901</v>
      </c>
      <c r="U52" s="257">
        <v>1365</v>
      </c>
      <c r="V52" s="258">
        <v>364.8</v>
      </c>
      <c r="W52" s="254">
        <f t="shared" si="4"/>
        <v>4</v>
      </c>
      <c r="X52" s="254">
        <f t="shared" si="5"/>
        <v>-12</v>
      </c>
    </row>
    <row r="53" spans="1:24" s="254" customFormat="1">
      <c r="A53" s="250" t="s">
        <v>1507</v>
      </c>
      <c r="B53" s="259" t="s">
        <v>172</v>
      </c>
      <c r="C53" s="260">
        <v>1908</v>
      </c>
      <c r="D53" s="264">
        <v>152.1</v>
      </c>
      <c r="E53" s="254">
        <f t="shared" si="0"/>
        <v>16</v>
      </c>
      <c r="F53" s="255">
        <v>2056</v>
      </c>
      <c r="G53" s="255">
        <v>176</v>
      </c>
      <c r="H53" s="254">
        <f t="shared" si="1"/>
        <v>25</v>
      </c>
      <c r="I53" s="255">
        <v>3250</v>
      </c>
      <c r="J53" s="255">
        <v>1301</v>
      </c>
      <c r="K53" s="255">
        <v>1220</v>
      </c>
      <c r="L53" s="255">
        <v>276</v>
      </c>
      <c r="M53" s="254">
        <f t="shared" si="2"/>
        <v>15</v>
      </c>
      <c r="N53" s="256">
        <v>3262</v>
      </c>
      <c r="O53" s="256">
        <v>1312</v>
      </c>
      <c r="P53" s="256">
        <v>1166</v>
      </c>
      <c r="Q53" s="217">
        <v>283</v>
      </c>
      <c r="R53" s="254">
        <f t="shared" si="3"/>
        <v>18</v>
      </c>
      <c r="S53" s="257">
        <v>3803</v>
      </c>
      <c r="T53" s="257">
        <v>1551</v>
      </c>
      <c r="U53" s="257">
        <v>1242</v>
      </c>
      <c r="V53" s="258">
        <v>336.2</v>
      </c>
      <c r="W53" s="254">
        <f t="shared" si="4"/>
        <v>16</v>
      </c>
      <c r="X53" s="254">
        <f t="shared" si="5"/>
        <v>-9</v>
      </c>
    </row>
    <row r="54" spans="1:24" s="254" customFormat="1">
      <c r="A54" s="250" t="s">
        <v>1511</v>
      </c>
      <c r="B54" s="259" t="s">
        <v>173</v>
      </c>
      <c r="C54" s="260">
        <v>3053</v>
      </c>
      <c r="D54" s="264">
        <v>147.6</v>
      </c>
      <c r="E54" s="254">
        <f t="shared" si="0"/>
        <v>22</v>
      </c>
      <c r="F54" s="255">
        <v>3453</v>
      </c>
      <c r="G54" s="255">
        <v>192</v>
      </c>
      <c r="H54" s="254">
        <f t="shared" si="1"/>
        <v>11</v>
      </c>
      <c r="I54" s="255">
        <v>5532</v>
      </c>
      <c r="J54" s="255">
        <v>2318</v>
      </c>
      <c r="K54" s="255">
        <v>1960</v>
      </c>
      <c r="L54" s="255">
        <v>309</v>
      </c>
      <c r="M54" s="254">
        <f t="shared" si="2"/>
        <v>3</v>
      </c>
      <c r="N54" s="256">
        <v>5575</v>
      </c>
      <c r="O54" s="256">
        <v>2504</v>
      </c>
      <c r="P54" s="256">
        <v>1853</v>
      </c>
      <c r="Q54" s="217">
        <v>318</v>
      </c>
      <c r="R54" s="254">
        <f t="shared" si="3"/>
        <v>3</v>
      </c>
      <c r="S54" s="262">
        <v>6287</v>
      </c>
      <c r="T54" s="262">
        <v>2871</v>
      </c>
      <c r="U54" s="262">
        <v>1924</v>
      </c>
      <c r="V54" s="263">
        <v>370</v>
      </c>
      <c r="W54" s="254">
        <f t="shared" si="4"/>
        <v>3</v>
      </c>
      <c r="X54" s="254">
        <f t="shared" si="5"/>
        <v>-8</v>
      </c>
    </row>
    <row r="55" spans="1:24" s="254" customFormat="1">
      <c r="A55" s="266" t="s">
        <v>2</v>
      </c>
      <c r="B55" s="267" t="s">
        <v>174</v>
      </c>
      <c r="C55" s="268">
        <v>1445</v>
      </c>
      <c r="D55" s="269">
        <v>131.80000000000001</v>
      </c>
      <c r="E55" s="270">
        <f t="shared" si="0"/>
        <v>35</v>
      </c>
      <c r="F55" s="268">
        <v>1673</v>
      </c>
      <c r="G55" s="268">
        <v>137</v>
      </c>
      <c r="H55" s="270">
        <f t="shared" si="1"/>
        <v>44</v>
      </c>
      <c r="I55" s="268">
        <v>2986</v>
      </c>
      <c r="J55" s="268">
        <v>1294</v>
      </c>
      <c r="K55" s="268">
        <v>998</v>
      </c>
      <c r="L55" s="268">
        <v>227</v>
      </c>
      <c r="M55" s="270">
        <f t="shared" si="2"/>
        <v>35</v>
      </c>
      <c r="N55" s="271">
        <v>3292</v>
      </c>
      <c r="O55" s="271">
        <v>1455</v>
      </c>
      <c r="P55" s="271">
        <v>1085</v>
      </c>
      <c r="Q55" s="272">
        <v>242</v>
      </c>
      <c r="R55" s="270">
        <f t="shared" si="3"/>
        <v>36</v>
      </c>
      <c r="S55" s="273">
        <v>3984</v>
      </c>
      <c r="T55" s="273">
        <v>1796</v>
      </c>
      <c r="U55" s="273">
        <v>1225</v>
      </c>
      <c r="V55" s="274">
        <v>284.3</v>
      </c>
      <c r="W55" s="270">
        <f t="shared" si="4"/>
        <v>37</v>
      </c>
      <c r="X55" s="270">
        <f t="shared" si="5"/>
        <v>-7</v>
      </c>
    </row>
    <row r="56" spans="1:24" s="254" customFormat="1" ht="14.4" thickBot="1">
      <c r="A56" s="275" t="s">
        <v>175</v>
      </c>
      <c r="B56" s="276"/>
      <c r="C56" s="277"/>
      <c r="D56" s="277"/>
      <c r="E56" s="277"/>
      <c r="F56" s="277"/>
      <c r="G56" s="277"/>
      <c r="H56" s="277"/>
      <c r="N56" s="217"/>
      <c r="O56" s="217"/>
      <c r="P56" s="217"/>
      <c r="Q56" s="217"/>
      <c r="R56" s="217"/>
      <c r="S56" s="278"/>
      <c r="T56" s="278"/>
      <c r="U56" s="278"/>
      <c r="V56" s="279"/>
    </row>
    <row r="57" spans="1:24" s="254" customFormat="1">
      <c r="A57" s="275" t="s">
        <v>176</v>
      </c>
      <c r="B57" s="276"/>
      <c r="C57" s="277"/>
      <c r="D57" s="277"/>
      <c r="E57" s="277"/>
      <c r="F57" s="277"/>
      <c r="G57" s="277"/>
      <c r="H57" s="277"/>
      <c r="N57" s="217"/>
      <c r="O57" s="217"/>
      <c r="P57" s="217"/>
      <c r="Q57" s="217"/>
      <c r="R57" s="217"/>
      <c r="S57" s="218"/>
      <c r="T57" s="218"/>
      <c r="U57" s="218"/>
      <c r="V57" s="218"/>
    </row>
    <row r="58" spans="1:24" s="254" customFormat="1">
      <c r="A58" s="280" t="s">
        <v>177</v>
      </c>
      <c r="B58" s="276"/>
      <c r="C58" s="277"/>
      <c r="D58" s="277"/>
      <c r="E58" s="277"/>
      <c r="F58" s="277"/>
      <c r="G58" s="277"/>
      <c r="H58" s="277"/>
      <c r="N58" s="217"/>
      <c r="O58" s="217"/>
      <c r="P58" s="217"/>
      <c r="Q58" s="217"/>
      <c r="R58" s="217"/>
      <c r="S58" s="218"/>
      <c r="T58" s="218"/>
      <c r="U58" s="218"/>
      <c r="V58" s="218"/>
    </row>
    <row r="59" spans="1:24" s="254" customFormat="1">
      <c r="A59" s="280" t="s">
        <v>178</v>
      </c>
      <c r="B59" s="276"/>
      <c r="C59" s="277"/>
      <c r="D59" s="277"/>
      <c r="E59" s="277"/>
      <c r="F59" s="277"/>
      <c r="G59" s="277"/>
      <c r="H59" s="277"/>
      <c r="N59" s="217"/>
      <c r="O59" s="217"/>
      <c r="P59" s="217"/>
      <c r="Q59" s="217"/>
      <c r="R59" s="217"/>
      <c r="S59" s="218"/>
      <c r="T59" s="218"/>
      <c r="U59" s="218"/>
      <c r="V59" s="218"/>
    </row>
    <row r="60" spans="1:24" s="254" customFormat="1">
      <c r="A60" s="281" t="s">
        <v>179</v>
      </c>
      <c r="B60" s="282"/>
      <c r="N60" s="217"/>
      <c r="O60" s="217"/>
      <c r="P60" s="217"/>
      <c r="Q60" s="217"/>
      <c r="R60" s="217"/>
      <c r="S60" s="218"/>
      <c r="T60" s="218"/>
      <c r="U60" s="218"/>
      <c r="V60" s="218"/>
    </row>
    <row r="61" spans="1:24" s="254" customFormat="1">
      <c r="A61" s="254" t="s">
        <v>118</v>
      </c>
      <c r="B61" s="282"/>
      <c r="N61" s="217"/>
      <c r="O61" s="217"/>
      <c r="P61" s="217"/>
      <c r="Q61" s="217"/>
      <c r="R61" s="217"/>
      <c r="S61" s="218"/>
      <c r="T61" s="218"/>
      <c r="U61" s="218"/>
      <c r="V61" s="218"/>
    </row>
    <row r="62" spans="1:24" s="254" customFormat="1">
      <c r="B62" s="282"/>
      <c r="N62" s="217"/>
      <c r="O62" s="217"/>
      <c r="P62" s="217"/>
      <c r="Q62" s="217"/>
      <c r="R62" s="217"/>
      <c r="S62" s="218"/>
      <c r="T62" s="218"/>
      <c r="U62" s="218"/>
      <c r="V62" s="218"/>
    </row>
    <row r="63" spans="1:24" s="254" customFormat="1">
      <c r="B63" s="282"/>
      <c r="N63" s="217"/>
      <c r="O63" s="217"/>
      <c r="P63" s="217"/>
      <c r="Q63" s="217"/>
      <c r="R63" s="217"/>
      <c r="S63" s="218"/>
      <c r="T63" s="218"/>
      <c r="U63" s="218"/>
      <c r="V63" s="218"/>
    </row>
    <row r="64" spans="1:24" s="254" customFormat="1">
      <c r="B64" s="282"/>
      <c r="N64" s="217"/>
      <c r="O64" s="217"/>
      <c r="P64" s="217"/>
      <c r="Q64" s="217"/>
      <c r="R64" s="217"/>
      <c r="S64" s="218"/>
      <c r="T64" s="218"/>
      <c r="U64" s="218"/>
      <c r="V64" s="218"/>
    </row>
    <row r="65" spans="2:22" s="254" customFormat="1">
      <c r="B65" s="282"/>
      <c r="N65" s="217"/>
      <c r="O65" s="217"/>
      <c r="P65" s="217"/>
      <c r="Q65" s="217"/>
      <c r="R65" s="217"/>
      <c r="S65" s="218"/>
      <c r="T65" s="218"/>
      <c r="U65" s="218"/>
      <c r="V65" s="218"/>
    </row>
    <row r="66" spans="2:22" s="254" customFormat="1">
      <c r="B66" s="282"/>
      <c r="N66" s="217"/>
      <c r="O66" s="217"/>
      <c r="P66" s="217"/>
      <c r="Q66" s="217"/>
      <c r="R66" s="217"/>
      <c r="S66" s="218"/>
      <c r="T66" s="218"/>
      <c r="U66" s="218"/>
      <c r="V66" s="218"/>
    </row>
    <row r="67" spans="2:22" s="254" customFormat="1">
      <c r="B67" s="282"/>
      <c r="N67" s="217"/>
      <c r="O67" s="217"/>
      <c r="P67" s="217"/>
      <c r="Q67" s="217"/>
      <c r="R67" s="217"/>
      <c r="S67" s="218"/>
      <c r="T67" s="218"/>
      <c r="U67" s="218"/>
      <c r="V67" s="218"/>
    </row>
  </sheetData>
  <phoneticPr fontId="5"/>
  <pageMargins left="0.78740157480314998" right="0.78740157480314998" top="0.98425196850393704" bottom="0.98425196850393704" header="0.511811023622047" footer="0.511811023622047"/>
  <pageSetup paperSize="9"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sheetPr>
    <tabColor rgb="FFFFFF00"/>
  </sheetPr>
  <dimension ref="A1:O372"/>
  <sheetViews>
    <sheetView zoomScaleNormal="100" workbookViewId="0">
      <selection activeCell="I2" sqref="I2"/>
    </sheetView>
  </sheetViews>
  <sheetFormatPr defaultColWidth="9" defaultRowHeight="13.2"/>
  <cols>
    <col min="1" max="1" width="9" style="382" customWidth="1"/>
    <col min="2" max="2" width="18.6640625" style="382" customWidth="1"/>
    <col min="3" max="3" width="25" style="382" customWidth="1"/>
    <col min="4" max="14" width="18.77734375" style="382" customWidth="1"/>
    <col min="15" max="16384" width="9" style="382"/>
  </cols>
  <sheetData>
    <row r="1" spans="1:15">
      <c r="A1" s="381"/>
      <c r="B1" s="381"/>
      <c r="C1" s="381"/>
      <c r="D1" s="381"/>
      <c r="E1" s="381"/>
      <c r="F1" s="381"/>
      <c r="G1" s="381"/>
      <c r="H1" s="381"/>
      <c r="I1" s="381"/>
      <c r="J1" s="381"/>
      <c r="K1" s="381"/>
      <c r="L1" s="381"/>
      <c r="M1" s="381"/>
      <c r="N1" s="381"/>
      <c r="O1" s="381"/>
    </row>
    <row r="2" spans="1:15" s="385" customFormat="1" ht="18.75" customHeight="1">
      <c r="A2" s="383"/>
      <c r="B2" s="384" t="s">
        <v>557</v>
      </c>
      <c r="C2" s="383"/>
      <c r="D2" s="384"/>
      <c r="E2" s="383"/>
      <c r="F2" s="383"/>
      <c r="G2" s="383"/>
      <c r="H2" s="383"/>
      <c r="I2" s="171" t="s">
        <v>200</v>
      </c>
      <c r="J2" s="221"/>
      <c r="K2" s="383"/>
      <c r="L2" s="383"/>
      <c r="M2" s="383"/>
      <c r="N2" s="383"/>
      <c r="O2" s="383"/>
    </row>
    <row r="3" spans="1:15" s="385" customFormat="1" ht="18.75" customHeight="1">
      <c r="A3" s="383"/>
      <c r="B3" s="384"/>
      <c r="C3" s="384"/>
      <c r="D3" s="384"/>
      <c r="E3" s="383"/>
      <c r="F3" s="383"/>
      <c r="G3" s="383"/>
      <c r="H3" s="383"/>
      <c r="I3" s="383"/>
      <c r="J3" s="383"/>
      <c r="K3" s="383"/>
      <c r="L3" s="383"/>
      <c r="M3" s="383"/>
      <c r="N3" s="383"/>
      <c r="O3" s="383"/>
    </row>
    <row r="4" spans="1:15" s="385" customFormat="1" ht="17.25" customHeight="1">
      <c r="A4" s="383"/>
      <c r="B4" s="386"/>
      <c r="C4" s="387"/>
      <c r="D4" s="535" t="s">
        <v>558</v>
      </c>
      <c r="E4" s="536"/>
      <c r="F4" s="536"/>
      <c r="G4" s="537"/>
      <c r="H4" s="535" t="s">
        <v>559</v>
      </c>
      <c r="I4" s="536"/>
      <c r="J4" s="536"/>
      <c r="K4" s="537"/>
      <c r="L4" s="535" t="s">
        <v>560</v>
      </c>
      <c r="M4" s="536"/>
      <c r="N4" s="537"/>
      <c r="O4" s="383"/>
    </row>
    <row r="5" spans="1:15" s="394" customFormat="1" ht="17.25" customHeight="1">
      <c r="A5" s="388"/>
      <c r="B5" s="389" t="s">
        <v>561</v>
      </c>
      <c r="C5" s="390" t="s">
        <v>562</v>
      </c>
      <c r="D5" s="391" t="s">
        <v>563</v>
      </c>
      <c r="E5" s="392" t="s">
        <v>564</v>
      </c>
      <c r="F5" s="392" t="s">
        <v>565</v>
      </c>
      <c r="G5" s="393" t="s">
        <v>566</v>
      </c>
      <c r="H5" s="391" t="s">
        <v>563</v>
      </c>
      <c r="I5" s="392" t="s">
        <v>564</v>
      </c>
      <c r="J5" s="392" t="s">
        <v>567</v>
      </c>
      <c r="K5" s="393" t="s">
        <v>566</v>
      </c>
      <c r="L5" s="391" t="s">
        <v>564</v>
      </c>
      <c r="M5" s="392" t="s">
        <v>567</v>
      </c>
      <c r="N5" s="393" t="s">
        <v>566</v>
      </c>
      <c r="O5" s="388"/>
    </row>
    <row r="6" spans="1:15">
      <c r="A6" s="381"/>
      <c r="B6" s="395" t="s">
        <v>568</v>
      </c>
      <c r="C6" s="396" t="s">
        <v>729</v>
      </c>
      <c r="D6" s="397">
        <v>299352.61671092239</v>
      </c>
      <c r="E6" s="398">
        <v>128079.43281071055</v>
      </c>
      <c r="F6" s="398">
        <v>146926.9693698122</v>
      </c>
      <c r="G6" s="399">
        <v>24346.214530399619</v>
      </c>
      <c r="H6" s="400">
        <v>1.0903586282479676</v>
      </c>
      <c r="I6" s="401">
        <v>1.2173839589541557</v>
      </c>
      <c r="J6" s="401">
        <v>0.99386944411850187</v>
      </c>
      <c r="K6" s="402">
        <v>1.1322194302680502</v>
      </c>
      <c r="L6" s="400">
        <v>8.3303954921883555E-2</v>
      </c>
      <c r="M6" s="401">
        <v>-3.3010974355578101E-3</v>
      </c>
      <c r="N6" s="402">
        <v>1.035577076164183E-2</v>
      </c>
      <c r="O6" s="381"/>
    </row>
    <row r="7" spans="1:15">
      <c r="A7" s="381"/>
      <c r="B7" s="395" t="s">
        <v>568</v>
      </c>
      <c r="C7" s="396" t="s">
        <v>730</v>
      </c>
      <c r="D7" s="397">
        <v>318685.62763095909</v>
      </c>
      <c r="E7" s="398">
        <v>142388.91776970655</v>
      </c>
      <c r="F7" s="398">
        <v>150937.09768551585</v>
      </c>
      <c r="G7" s="399">
        <v>25359.612175736667</v>
      </c>
      <c r="H7" s="400">
        <v>1.0815812461563545</v>
      </c>
      <c r="I7" s="401">
        <v>1.2609485616500868</v>
      </c>
      <c r="J7" s="401">
        <v>0.94795170524589911</v>
      </c>
      <c r="K7" s="402">
        <v>1.1270257620968711</v>
      </c>
      <c r="L7" s="400">
        <v>0.10000699930473465</v>
      </c>
      <c r="M7" s="401">
        <v>-2.8126322924276817E-2</v>
      </c>
      <c r="N7" s="402">
        <v>9.7005697758966725E-3</v>
      </c>
      <c r="O7" s="381"/>
    </row>
    <row r="8" spans="1:15">
      <c r="A8" s="381"/>
      <c r="B8" s="395" t="s">
        <v>568</v>
      </c>
      <c r="C8" s="396" t="s">
        <v>731</v>
      </c>
      <c r="D8" s="397">
        <v>334780.71032964782</v>
      </c>
      <c r="E8" s="398">
        <v>147144.94804463553</v>
      </c>
      <c r="F8" s="398">
        <v>161758.29266482391</v>
      </c>
      <c r="G8" s="399">
        <v>25877.469620188371</v>
      </c>
      <c r="H8" s="400">
        <v>1.0384484490113861</v>
      </c>
      <c r="I8" s="401">
        <v>1.1873061622833063</v>
      </c>
      <c r="J8" s="401">
        <v>0.92726184121002564</v>
      </c>
      <c r="K8" s="402">
        <v>1.0779378477073418</v>
      </c>
      <c r="L8" s="400">
        <v>7.2004429758481189E-2</v>
      </c>
      <c r="M8" s="401">
        <v>-3.9359628032583222E-2</v>
      </c>
      <c r="N8" s="402">
        <v>5.8036472854881517E-3</v>
      </c>
      <c r="O8" s="381"/>
    </row>
    <row r="9" spans="1:15">
      <c r="A9" s="381"/>
      <c r="B9" s="395" t="s">
        <v>568</v>
      </c>
      <c r="C9" s="396" t="s">
        <v>732</v>
      </c>
      <c r="D9" s="397">
        <v>303670.65224689461</v>
      </c>
      <c r="E9" s="398">
        <v>124741.75334516331</v>
      </c>
      <c r="F9" s="398">
        <v>154527.29750131888</v>
      </c>
      <c r="G9" s="399">
        <v>24401.601400412452</v>
      </c>
      <c r="H9" s="400">
        <v>1.038370577072121</v>
      </c>
      <c r="I9" s="401">
        <v>1.1124112794482484</v>
      </c>
      <c r="J9" s="401">
        <v>0.97847627117350711</v>
      </c>
      <c r="K9" s="402">
        <v>1.0900198775246386</v>
      </c>
      <c r="L9" s="400">
        <v>4.3102841614027915E-2</v>
      </c>
      <c r="M9" s="401">
        <v>-1.1623100002412432E-2</v>
      </c>
      <c r="N9" s="402">
        <v>6.8908354605056168E-3</v>
      </c>
      <c r="O9" s="381"/>
    </row>
    <row r="10" spans="1:15">
      <c r="A10" s="381"/>
      <c r="B10" s="395" t="s">
        <v>568</v>
      </c>
      <c r="C10" s="396" t="s">
        <v>733</v>
      </c>
      <c r="D10" s="397">
        <v>355372.8204660748</v>
      </c>
      <c r="E10" s="398">
        <v>158755.87563411542</v>
      </c>
      <c r="F10" s="398">
        <v>171320.27591946736</v>
      </c>
      <c r="G10" s="399">
        <v>25296.668912492074</v>
      </c>
      <c r="H10" s="400">
        <v>1.1563640020044537</v>
      </c>
      <c r="I10" s="401">
        <v>1.3401205247357648</v>
      </c>
      <c r="J10" s="401">
        <v>1.0336746418047227</v>
      </c>
      <c r="K10" s="402">
        <v>1.0943257413954468</v>
      </c>
      <c r="L10" s="400">
        <v>0.13110798530320592</v>
      </c>
      <c r="M10" s="401">
        <v>1.8160936592346539E-2</v>
      </c>
      <c r="N10" s="402">
        <v>7.095080108901166E-3</v>
      </c>
      <c r="O10" s="381"/>
    </row>
    <row r="11" spans="1:15">
      <c r="A11" s="381"/>
      <c r="B11" s="395" t="s">
        <v>568</v>
      </c>
      <c r="C11" s="396" t="s">
        <v>734</v>
      </c>
      <c r="D11" s="397">
        <v>340844.2089846232</v>
      </c>
      <c r="E11" s="398">
        <v>151567.533620854</v>
      </c>
      <c r="F11" s="398">
        <v>165365.19573643411</v>
      </c>
      <c r="G11" s="399">
        <v>23911.479627335113</v>
      </c>
      <c r="H11" s="400">
        <v>1.1389291523094551</v>
      </c>
      <c r="I11" s="401">
        <v>1.3182104417764129</v>
      </c>
      <c r="J11" s="401">
        <v>1.0235374931898238</v>
      </c>
      <c r="K11" s="402">
        <v>1.0522070622494244</v>
      </c>
      <c r="L11" s="400">
        <v>0.12225782138124078</v>
      </c>
      <c r="M11" s="401">
        <v>1.2706950861061297E-2</v>
      </c>
      <c r="N11" s="402">
        <v>3.9643800671529082E-3</v>
      </c>
      <c r="O11" s="381"/>
    </row>
    <row r="12" spans="1:15">
      <c r="A12" s="381"/>
      <c r="B12" s="395" t="s">
        <v>568</v>
      </c>
      <c r="C12" s="396" t="s">
        <v>735</v>
      </c>
      <c r="D12" s="397">
        <v>343280.40263679571</v>
      </c>
      <c r="E12" s="398">
        <v>147248.55981752608</v>
      </c>
      <c r="F12" s="398">
        <v>170514.81284482553</v>
      </c>
      <c r="G12" s="399">
        <v>25517.0299744441</v>
      </c>
      <c r="H12" s="400">
        <v>1.149795466830575</v>
      </c>
      <c r="I12" s="401">
        <v>1.28029612998302</v>
      </c>
      <c r="J12" s="401">
        <v>1.0595738814634086</v>
      </c>
      <c r="K12" s="402">
        <v>1.1281364232218727</v>
      </c>
      <c r="L12" s="400">
        <v>0.10797651487836782</v>
      </c>
      <c r="M12" s="401">
        <v>3.2111333896262924E-2</v>
      </c>
      <c r="N12" s="402">
        <v>9.7076180559442591E-3</v>
      </c>
      <c r="O12" s="381"/>
    </row>
    <row r="13" spans="1:15">
      <c r="A13" s="381"/>
      <c r="B13" s="395" t="s">
        <v>568</v>
      </c>
      <c r="C13" s="396" t="s">
        <v>736</v>
      </c>
      <c r="D13" s="397">
        <v>384333.04814071232</v>
      </c>
      <c r="E13" s="398">
        <v>178867.08830889198</v>
      </c>
      <c r="F13" s="398">
        <v>180830.53587639664</v>
      </c>
      <c r="G13" s="399">
        <v>24635.423955423648</v>
      </c>
      <c r="H13" s="400">
        <v>1.2148514413774569</v>
      </c>
      <c r="I13" s="401">
        <v>1.4664174729124861</v>
      </c>
      <c r="J13" s="401">
        <v>1.0588274941639326</v>
      </c>
      <c r="K13" s="402">
        <v>1.0437471654488204</v>
      </c>
      <c r="L13" s="400">
        <v>0.17983038131945323</v>
      </c>
      <c r="M13" s="401">
        <v>3.175721079572718E-2</v>
      </c>
      <c r="N13" s="402">
        <v>3.2638492622766926E-3</v>
      </c>
      <c r="O13" s="381"/>
    </row>
    <row r="14" spans="1:15">
      <c r="A14" s="381"/>
      <c r="B14" s="395" t="s">
        <v>568</v>
      </c>
      <c r="C14" s="396" t="s">
        <v>737</v>
      </c>
      <c r="D14" s="397">
        <v>341263.53679202625</v>
      </c>
      <c r="E14" s="398">
        <v>150362.71517879961</v>
      </c>
      <c r="F14" s="398">
        <v>165506.45703501286</v>
      </c>
      <c r="G14" s="399">
        <v>25394.364578213772</v>
      </c>
      <c r="H14" s="400">
        <v>1.1180489372268669</v>
      </c>
      <c r="I14" s="401">
        <v>1.2790565891660044</v>
      </c>
      <c r="J14" s="401">
        <v>1.0050142328725782</v>
      </c>
      <c r="K14" s="402">
        <v>1.104435090808914</v>
      </c>
      <c r="L14" s="400">
        <v>0.10747652285249791</v>
      </c>
      <c r="M14" s="401">
        <v>2.7053169597806991E-3</v>
      </c>
      <c r="N14" s="402">
        <v>7.8670974145884556E-3</v>
      </c>
      <c r="O14" s="381"/>
    </row>
    <row r="15" spans="1:15">
      <c r="A15" s="381"/>
      <c r="B15" s="395" t="s">
        <v>568</v>
      </c>
      <c r="C15" s="396" t="s">
        <v>738</v>
      </c>
      <c r="D15" s="397">
        <v>356333.74017517013</v>
      </c>
      <c r="E15" s="398">
        <v>153272.19496630091</v>
      </c>
      <c r="F15" s="398">
        <v>175996.63810112982</v>
      </c>
      <c r="G15" s="399">
        <v>27064.907107739393</v>
      </c>
      <c r="H15" s="400">
        <v>1.1282414984555549</v>
      </c>
      <c r="I15" s="401">
        <v>1.2615162260191588</v>
      </c>
      <c r="J15" s="401">
        <v>1.0307499993537286</v>
      </c>
      <c r="K15" s="402">
        <v>1.1474744053792452</v>
      </c>
      <c r="L15" s="400">
        <v>0.10060378016230842</v>
      </c>
      <c r="M15" s="401">
        <v>1.6624219446451472E-2</v>
      </c>
      <c r="N15" s="402">
        <v>1.1013498846794782E-2</v>
      </c>
      <c r="O15" s="381"/>
    </row>
    <row r="16" spans="1:15">
      <c r="A16" s="381"/>
      <c r="B16" s="395" t="s">
        <v>568</v>
      </c>
      <c r="C16" s="396" t="s">
        <v>739</v>
      </c>
      <c r="D16" s="397">
        <v>343945.01017992425</v>
      </c>
      <c r="E16" s="398">
        <v>153025.79179819024</v>
      </c>
      <c r="F16" s="398">
        <v>166670.77577861951</v>
      </c>
      <c r="G16" s="399">
        <v>24248.442603114479</v>
      </c>
      <c r="H16" s="400">
        <v>1.1489366291864405</v>
      </c>
      <c r="I16" s="401">
        <v>1.3300182855882789</v>
      </c>
      <c r="J16" s="401">
        <v>1.0312073693677086</v>
      </c>
      <c r="K16" s="402">
        <v>1.069287603077554</v>
      </c>
      <c r="L16" s="400">
        <v>0.12683878973919507</v>
      </c>
      <c r="M16" s="401">
        <v>1.6849137416293462E-2</v>
      </c>
      <c r="N16" s="402">
        <v>5.2487020309519078E-3</v>
      </c>
      <c r="O16" s="381"/>
    </row>
    <row r="17" spans="1:15">
      <c r="A17" s="381"/>
      <c r="B17" s="395" t="s">
        <v>568</v>
      </c>
      <c r="C17" s="396" t="s">
        <v>740</v>
      </c>
      <c r="D17" s="397">
        <v>361369.15371575294</v>
      </c>
      <c r="E17" s="398">
        <v>154996.96176354931</v>
      </c>
      <c r="F17" s="398">
        <v>177739.4699372474</v>
      </c>
      <c r="G17" s="399">
        <v>28632.722014956198</v>
      </c>
      <c r="H17" s="400">
        <v>1.1540218097633785</v>
      </c>
      <c r="I17" s="401">
        <v>1.2898908158387852</v>
      </c>
      <c r="J17" s="401">
        <v>1.0486852492990943</v>
      </c>
      <c r="K17" s="402">
        <v>1.2190275577189111</v>
      </c>
      <c r="L17" s="400">
        <v>0.11124170307226371</v>
      </c>
      <c r="M17" s="401">
        <v>2.6351118711972207E-2</v>
      </c>
      <c r="N17" s="402">
        <v>1.6428987979142749E-2</v>
      </c>
      <c r="O17" s="381"/>
    </row>
    <row r="18" spans="1:15">
      <c r="A18" s="381"/>
      <c r="B18" s="395" t="s">
        <v>568</v>
      </c>
      <c r="C18" s="396" t="s">
        <v>741</v>
      </c>
      <c r="D18" s="397">
        <v>378387.21955403086</v>
      </c>
      <c r="E18" s="398">
        <v>157287.89340847833</v>
      </c>
      <c r="F18" s="398">
        <v>193544.7617005636</v>
      </c>
      <c r="G18" s="399">
        <v>27554.564444988973</v>
      </c>
      <c r="H18" s="400">
        <v>1.141695143637915</v>
      </c>
      <c r="I18" s="401">
        <v>1.23454065242695</v>
      </c>
      <c r="J18" s="401">
        <v>1.0779442331508282</v>
      </c>
      <c r="K18" s="402">
        <v>1.1260593304136619</v>
      </c>
      <c r="L18" s="400">
        <v>9.0161623618953829E-2</v>
      </c>
      <c r="M18" s="401">
        <v>4.222627884853359E-2</v>
      </c>
      <c r="N18" s="402">
        <v>9.3072411704273987E-3</v>
      </c>
      <c r="O18" s="381"/>
    </row>
    <row r="19" spans="1:15">
      <c r="A19" s="381"/>
      <c r="B19" s="403" t="s">
        <v>569</v>
      </c>
      <c r="C19" s="381"/>
      <c r="D19" s="404"/>
      <c r="E19" s="404"/>
      <c r="F19" s="404"/>
      <c r="G19" s="404"/>
      <c r="H19" s="405"/>
      <c r="I19" s="405"/>
      <c r="J19" s="405"/>
      <c r="K19" s="405"/>
      <c r="L19" s="405"/>
      <c r="M19" s="405"/>
      <c r="N19" s="405"/>
      <c r="O19" s="381"/>
    </row>
    <row r="20" spans="1:15">
      <c r="B20" s="406" t="s">
        <v>570</v>
      </c>
      <c r="D20" s="407"/>
      <c r="E20" s="407"/>
      <c r="F20" s="407"/>
      <c r="G20" s="407"/>
      <c r="H20" s="408"/>
      <c r="I20" s="408"/>
      <c r="J20" s="408"/>
      <c r="K20" s="408"/>
      <c r="L20" s="408"/>
      <c r="M20" s="408"/>
      <c r="N20" s="408"/>
    </row>
    <row r="21" spans="1:15">
      <c r="B21" s="406" t="s">
        <v>571</v>
      </c>
      <c r="D21" s="407"/>
      <c r="E21" s="407"/>
      <c r="F21" s="407"/>
      <c r="G21" s="407"/>
      <c r="H21" s="408"/>
      <c r="I21" s="408"/>
      <c r="J21" s="408"/>
      <c r="K21" s="408"/>
      <c r="L21" s="408"/>
      <c r="M21" s="408"/>
      <c r="N21" s="408"/>
    </row>
    <row r="22" spans="1:15">
      <c r="B22" s="406" t="s">
        <v>572</v>
      </c>
      <c r="D22" s="407"/>
      <c r="E22" s="407"/>
      <c r="F22" s="407"/>
      <c r="G22" s="407"/>
      <c r="H22" s="408"/>
      <c r="I22" s="408"/>
      <c r="J22" s="408"/>
      <c r="K22" s="408"/>
      <c r="L22" s="408"/>
      <c r="M22" s="408"/>
      <c r="N22" s="408"/>
    </row>
    <row r="23" spans="1:15">
      <c r="B23" s="406"/>
      <c r="D23" s="407"/>
      <c r="E23" s="407"/>
      <c r="F23" s="407"/>
      <c r="G23" s="407"/>
      <c r="H23" s="408"/>
      <c r="I23" s="408"/>
      <c r="J23" s="408"/>
      <c r="K23" s="408"/>
      <c r="L23" s="408"/>
      <c r="M23" s="408"/>
      <c r="N23" s="408"/>
    </row>
    <row r="24" spans="1:15">
      <c r="B24" s="406"/>
      <c r="D24" s="407"/>
      <c r="E24" s="407"/>
      <c r="F24" s="407"/>
      <c r="G24" s="407"/>
      <c r="H24" s="408"/>
      <c r="I24" s="408"/>
      <c r="J24" s="408"/>
      <c r="K24" s="408"/>
      <c r="L24" s="408"/>
      <c r="M24" s="408"/>
      <c r="N24" s="408"/>
    </row>
    <row r="25" spans="1:15">
      <c r="B25" s="406"/>
      <c r="D25" s="407"/>
      <c r="E25" s="407"/>
      <c r="F25" s="407"/>
      <c r="G25" s="407"/>
      <c r="H25" s="408"/>
      <c r="I25" s="408"/>
      <c r="J25" s="408"/>
      <c r="K25" s="408"/>
      <c r="L25" s="408"/>
      <c r="M25" s="408"/>
      <c r="N25" s="408"/>
    </row>
    <row r="26" spans="1:15">
      <c r="B26" s="406"/>
      <c r="D26" s="407"/>
      <c r="E26" s="407"/>
      <c r="F26" s="407"/>
      <c r="G26" s="407"/>
      <c r="H26" s="408"/>
      <c r="I26" s="408"/>
      <c r="J26" s="408"/>
      <c r="K26" s="408"/>
      <c r="L26" s="408"/>
      <c r="M26" s="408"/>
      <c r="N26" s="408"/>
    </row>
    <row r="27" spans="1:15">
      <c r="B27" s="406"/>
      <c r="D27" s="407"/>
      <c r="E27" s="407"/>
      <c r="F27" s="407"/>
      <c r="G27" s="407"/>
      <c r="H27" s="408"/>
      <c r="I27" s="408"/>
      <c r="J27" s="408"/>
      <c r="K27" s="408"/>
      <c r="L27" s="408"/>
      <c r="M27" s="408"/>
      <c r="N27" s="408"/>
    </row>
    <row r="28" spans="1:15">
      <c r="B28" s="406"/>
      <c r="D28" s="407"/>
      <c r="E28" s="407"/>
      <c r="F28" s="407"/>
      <c r="G28" s="407"/>
      <c r="H28" s="408"/>
      <c r="I28" s="408"/>
      <c r="J28" s="408"/>
      <c r="K28" s="408"/>
      <c r="L28" s="408"/>
      <c r="M28" s="408"/>
      <c r="N28" s="408"/>
    </row>
    <row r="29" spans="1:15">
      <c r="B29" s="406"/>
      <c r="D29" s="407"/>
      <c r="E29" s="407"/>
      <c r="F29" s="407"/>
      <c r="G29" s="407"/>
      <c r="H29" s="408"/>
      <c r="I29" s="408"/>
      <c r="J29" s="408"/>
      <c r="K29" s="408"/>
      <c r="L29" s="408"/>
      <c r="M29" s="408"/>
      <c r="N29" s="408"/>
    </row>
    <row r="30" spans="1:15">
      <c r="D30" s="407"/>
      <c r="E30" s="407"/>
      <c r="F30" s="407"/>
      <c r="G30" s="407"/>
      <c r="H30" s="408"/>
      <c r="I30" s="408"/>
      <c r="J30" s="408"/>
      <c r="K30" s="408"/>
      <c r="L30" s="408"/>
      <c r="M30" s="408"/>
      <c r="N30" s="408"/>
    </row>
    <row r="31" spans="1:15">
      <c r="D31" s="407"/>
      <c r="E31" s="407"/>
      <c r="F31" s="407"/>
      <c r="G31" s="407"/>
      <c r="H31" s="408"/>
      <c r="I31" s="408"/>
      <c r="J31" s="408"/>
      <c r="K31" s="408"/>
      <c r="L31" s="408"/>
      <c r="M31" s="408"/>
      <c r="N31" s="408"/>
    </row>
    <row r="32" spans="1:15">
      <c r="D32" s="407"/>
      <c r="E32" s="407"/>
      <c r="F32" s="407"/>
      <c r="G32" s="407"/>
      <c r="H32" s="408"/>
      <c r="I32" s="408"/>
      <c r="J32" s="408"/>
      <c r="K32" s="408"/>
      <c r="L32" s="408"/>
      <c r="M32" s="408"/>
      <c r="N32" s="408"/>
    </row>
    <row r="33" spans="4:14">
      <c r="D33" s="407"/>
      <c r="E33" s="407"/>
      <c r="F33" s="407"/>
      <c r="G33" s="407"/>
      <c r="H33" s="408"/>
      <c r="I33" s="408"/>
      <c r="J33" s="408"/>
      <c r="K33" s="408"/>
      <c r="L33" s="408"/>
      <c r="M33" s="408"/>
      <c r="N33" s="408"/>
    </row>
    <row r="34" spans="4:14">
      <c r="D34" s="407"/>
      <c r="E34" s="407"/>
      <c r="F34" s="407"/>
      <c r="G34" s="407"/>
      <c r="H34" s="408"/>
      <c r="I34" s="408"/>
      <c r="J34" s="408"/>
      <c r="K34" s="408"/>
      <c r="L34" s="408"/>
      <c r="M34" s="408"/>
      <c r="N34" s="408"/>
    </row>
    <row r="35" spans="4:14">
      <c r="D35" s="407"/>
      <c r="E35" s="407"/>
      <c r="F35" s="407"/>
      <c r="G35" s="407"/>
      <c r="H35" s="408"/>
      <c r="I35" s="408"/>
      <c r="J35" s="408"/>
      <c r="K35" s="408"/>
      <c r="L35" s="408"/>
      <c r="M35" s="408"/>
      <c r="N35" s="408"/>
    </row>
    <row r="36" spans="4:14">
      <c r="D36" s="407"/>
      <c r="E36" s="407"/>
      <c r="F36" s="407"/>
      <c r="G36" s="407"/>
      <c r="H36" s="408"/>
      <c r="I36" s="408"/>
      <c r="J36" s="408"/>
      <c r="K36" s="408"/>
      <c r="L36" s="408"/>
      <c r="M36" s="408"/>
      <c r="N36" s="408"/>
    </row>
    <row r="37" spans="4:14">
      <c r="D37" s="407"/>
      <c r="E37" s="407"/>
      <c r="F37" s="407"/>
      <c r="G37" s="407"/>
      <c r="H37" s="408"/>
      <c r="I37" s="408"/>
      <c r="J37" s="408"/>
      <c r="K37" s="408"/>
      <c r="L37" s="408"/>
      <c r="M37" s="408"/>
      <c r="N37" s="408"/>
    </row>
    <row r="38" spans="4:14">
      <c r="D38" s="407"/>
      <c r="E38" s="407"/>
      <c r="F38" s="407"/>
      <c r="G38" s="407"/>
      <c r="H38" s="408"/>
      <c r="I38" s="408"/>
      <c r="J38" s="408"/>
      <c r="K38" s="408"/>
      <c r="L38" s="408"/>
      <c r="M38" s="408"/>
      <c r="N38" s="408"/>
    </row>
    <row r="39" spans="4:14">
      <c r="D39" s="407"/>
      <c r="E39" s="407"/>
      <c r="F39" s="407"/>
      <c r="G39" s="407"/>
      <c r="H39" s="408"/>
      <c r="I39" s="408"/>
      <c r="J39" s="408"/>
      <c r="K39" s="408"/>
      <c r="L39" s="408"/>
      <c r="M39" s="408"/>
      <c r="N39" s="408"/>
    </row>
    <row r="40" spans="4:14">
      <c r="D40" s="407"/>
      <c r="E40" s="407"/>
      <c r="F40" s="407"/>
      <c r="G40" s="407"/>
      <c r="H40" s="408"/>
      <c r="I40" s="408"/>
      <c r="J40" s="408"/>
      <c r="K40" s="408"/>
      <c r="L40" s="408"/>
      <c r="M40" s="408"/>
      <c r="N40" s="408"/>
    </row>
    <row r="41" spans="4:14">
      <c r="D41" s="407"/>
      <c r="E41" s="407"/>
      <c r="F41" s="407"/>
      <c r="G41" s="407"/>
      <c r="H41" s="408"/>
      <c r="I41" s="408"/>
      <c r="J41" s="408"/>
      <c r="K41" s="408"/>
      <c r="L41" s="408"/>
      <c r="M41" s="408"/>
      <c r="N41" s="408"/>
    </row>
    <row r="42" spans="4:14">
      <c r="D42" s="407"/>
      <c r="E42" s="407"/>
      <c r="F42" s="407"/>
      <c r="G42" s="407"/>
      <c r="H42" s="408"/>
      <c r="I42" s="408"/>
      <c r="J42" s="408"/>
      <c r="K42" s="408"/>
      <c r="L42" s="408"/>
      <c r="M42" s="408"/>
      <c r="N42" s="408"/>
    </row>
    <row r="43" spans="4:14">
      <c r="D43" s="407"/>
      <c r="E43" s="407"/>
      <c r="F43" s="407"/>
      <c r="G43" s="407"/>
      <c r="H43" s="408"/>
      <c r="I43" s="408"/>
      <c r="J43" s="408"/>
      <c r="K43" s="408"/>
      <c r="L43" s="408"/>
      <c r="M43" s="408"/>
      <c r="N43" s="408"/>
    </row>
    <row r="44" spans="4:14">
      <c r="D44" s="407"/>
      <c r="E44" s="407"/>
      <c r="F44" s="407"/>
      <c r="G44" s="407"/>
      <c r="H44" s="408"/>
      <c r="I44" s="408"/>
      <c r="J44" s="408"/>
      <c r="K44" s="408"/>
      <c r="L44" s="408"/>
      <c r="M44" s="408"/>
      <c r="N44" s="408"/>
    </row>
    <row r="45" spans="4:14">
      <c r="D45" s="407"/>
      <c r="E45" s="407"/>
      <c r="F45" s="407"/>
      <c r="G45" s="407"/>
      <c r="H45" s="408"/>
      <c r="I45" s="408"/>
      <c r="J45" s="408"/>
      <c r="K45" s="408"/>
      <c r="L45" s="408"/>
      <c r="M45" s="408"/>
      <c r="N45" s="408"/>
    </row>
    <row r="46" spans="4:14">
      <c r="D46" s="407"/>
      <c r="E46" s="407"/>
      <c r="F46" s="407"/>
      <c r="G46" s="407"/>
      <c r="H46" s="408"/>
      <c r="I46" s="408"/>
      <c r="J46" s="408"/>
      <c r="K46" s="408"/>
      <c r="L46" s="408"/>
      <c r="M46" s="408"/>
      <c r="N46" s="408"/>
    </row>
    <row r="47" spans="4:14">
      <c r="D47" s="407"/>
      <c r="E47" s="407"/>
      <c r="F47" s="407"/>
      <c r="G47" s="407"/>
      <c r="H47" s="408"/>
      <c r="I47" s="408"/>
      <c r="J47" s="408"/>
      <c r="K47" s="408"/>
      <c r="L47" s="408"/>
      <c r="M47" s="408"/>
      <c r="N47" s="408"/>
    </row>
    <row r="48" spans="4:14">
      <c r="D48" s="407"/>
      <c r="E48" s="407"/>
      <c r="F48" s="407"/>
      <c r="G48" s="407"/>
      <c r="H48" s="408"/>
      <c r="I48" s="408"/>
      <c r="J48" s="408"/>
      <c r="K48" s="408"/>
      <c r="L48" s="408"/>
      <c r="M48" s="408"/>
      <c r="N48" s="408"/>
    </row>
    <row r="49" spans="4:14">
      <c r="D49" s="407"/>
      <c r="E49" s="407"/>
      <c r="F49" s="407"/>
      <c r="G49" s="407"/>
      <c r="H49" s="408"/>
      <c r="I49" s="408"/>
      <c r="J49" s="408"/>
      <c r="K49" s="408"/>
      <c r="L49" s="408"/>
      <c r="M49" s="408"/>
      <c r="N49" s="408"/>
    </row>
    <row r="50" spans="4:14">
      <c r="D50" s="407"/>
      <c r="E50" s="407"/>
      <c r="F50" s="407"/>
      <c r="G50" s="407"/>
      <c r="H50" s="408"/>
      <c r="I50" s="408"/>
      <c r="J50" s="408"/>
      <c r="K50" s="408"/>
      <c r="L50" s="408"/>
      <c r="M50" s="408"/>
      <c r="N50" s="408"/>
    </row>
    <row r="51" spans="4:14">
      <c r="D51" s="407"/>
      <c r="E51" s="407"/>
      <c r="F51" s="407"/>
      <c r="G51" s="407"/>
      <c r="H51" s="408"/>
      <c r="I51" s="408"/>
      <c r="J51" s="408"/>
      <c r="K51" s="408"/>
      <c r="L51" s="408"/>
      <c r="M51" s="408"/>
      <c r="N51" s="408"/>
    </row>
    <row r="52" spans="4:14">
      <c r="D52" s="407"/>
      <c r="E52" s="407"/>
      <c r="F52" s="407"/>
      <c r="G52" s="407"/>
      <c r="H52" s="408"/>
      <c r="I52" s="408"/>
      <c r="J52" s="408"/>
      <c r="K52" s="408"/>
      <c r="L52" s="408"/>
      <c r="M52" s="408"/>
      <c r="N52" s="408"/>
    </row>
    <row r="53" spans="4:14">
      <c r="D53" s="407"/>
      <c r="E53" s="407"/>
      <c r="F53" s="407"/>
      <c r="G53" s="407"/>
      <c r="H53" s="408"/>
      <c r="I53" s="408"/>
      <c r="J53" s="408"/>
      <c r="K53" s="408"/>
      <c r="L53" s="408"/>
      <c r="M53" s="408"/>
      <c r="N53" s="408"/>
    </row>
    <row r="54" spans="4:14">
      <c r="D54" s="407"/>
      <c r="E54" s="407"/>
      <c r="F54" s="407"/>
      <c r="G54" s="407"/>
      <c r="H54" s="408"/>
      <c r="I54" s="408"/>
      <c r="J54" s="408"/>
      <c r="K54" s="408"/>
      <c r="L54" s="408"/>
      <c r="M54" s="408"/>
      <c r="N54" s="408"/>
    </row>
    <row r="55" spans="4:14">
      <c r="D55" s="407"/>
      <c r="E55" s="407"/>
      <c r="F55" s="407"/>
      <c r="G55" s="407"/>
      <c r="H55" s="408"/>
      <c r="I55" s="408"/>
      <c r="J55" s="408"/>
      <c r="K55" s="408"/>
      <c r="L55" s="408"/>
      <c r="M55" s="408"/>
      <c r="N55" s="408"/>
    </row>
    <row r="56" spans="4:14">
      <c r="D56" s="407"/>
      <c r="E56" s="407"/>
      <c r="F56" s="407"/>
      <c r="G56" s="407"/>
      <c r="H56" s="408"/>
      <c r="I56" s="408"/>
      <c r="J56" s="408"/>
      <c r="K56" s="408"/>
      <c r="L56" s="408"/>
      <c r="M56" s="408"/>
      <c r="N56" s="408"/>
    </row>
    <row r="57" spans="4:14">
      <c r="D57" s="407"/>
      <c r="E57" s="407"/>
      <c r="F57" s="407"/>
      <c r="G57" s="407"/>
      <c r="H57" s="408"/>
      <c r="I57" s="408"/>
      <c r="J57" s="408"/>
      <c r="K57" s="408"/>
      <c r="L57" s="408"/>
      <c r="M57" s="408"/>
      <c r="N57" s="408"/>
    </row>
    <row r="58" spans="4:14">
      <c r="D58" s="407"/>
      <c r="E58" s="407"/>
      <c r="F58" s="407"/>
      <c r="G58" s="407"/>
      <c r="H58" s="408"/>
      <c r="I58" s="408"/>
      <c r="J58" s="408"/>
      <c r="K58" s="408"/>
      <c r="L58" s="408"/>
      <c r="M58" s="408"/>
      <c r="N58" s="408"/>
    </row>
    <row r="59" spans="4:14">
      <c r="D59" s="407"/>
      <c r="E59" s="407"/>
      <c r="F59" s="407"/>
      <c r="G59" s="407"/>
      <c r="H59" s="408"/>
      <c r="I59" s="408"/>
      <c r="J59" s="408"/>
      <c r="K59" s="408"/>
      <c r="L59" s="408"/>
      <c r="M59" s="408"/>
      <c r="N59" s="408"/>
    </row>
    <row r="60" spans="4:14">
      <c r="D60" s="407"/>
      <c r="E60" s="407"/>
      <c r="F60" s="407"/>
      <c r="G60" s="407"/>
      <c r="H60" s="408"/>
      <c r="I60" s="408"/>
      <c r="J60" s="408"/>
      <c r="K60" s="408"/>
      <c r="L60" s="408"/>
      <c r="M60" s="408"/>
      <c r="N60" s="408"/>
    </row>
    <row r="61" spans="4:14">
      <c r="D61" s="407"/>
      <c r="E61" s="407"/>
      <c r="F61" s="407"/>
      <c r="G61" s="407"/>
      <c r="H61" s="408"/>
      <c r="I61" s="408"/>
      <c r="J61" s="408"/>
      <c r="K61" s="408"/>
      <c r="L61" s="408"/>
      <c r="M61" s="408"/>
      <c r="N61" s="408"/>
    </row>
    <row r="62" spans="4:14">
      <c r="D62" s="407"/>
      <c r="E62" s="407"/>
      <c r="F62" s="407"/>
      <c r="G62" s="407"/>
      <c r="H62" s="408"/>
      <c r="I62" s="408"/>
      <c r="J62" s="408"/>
      <c r="K62" s="408"/>
      <c r="L62" s="408"/>
      <c r="M62" s="408"/>
      <c r="N62" s="408"/>
    </row>
    <row r="63" spans="4:14">
      <c r="D63" s="407"/>
      <c r="E63" s="407"/>
      <c r="F63" s="407"/>
      <c r="G63" s="407"/>
      <c r="H63" s="408"/>
      <c r="I63" s="408"/>
      <c r="J63" s="408"/>
      <c r="K63" s="408"/>
      <c r="L63" s="408"/>
      <c r="M63" s="408"/>
      <c r="N63" s="408"/>
    </row>
    <row r="64" spans="4:14">
      <c r="D64" s="407"/>
      <c r="E64" s="407"/>
      <c r="F64" s="407"/>
      <c r="G64" s="407"/>
      <c r="H64" s="408"/>
      <c r="I64" s="408"/>
      <c r="J64" s="408"/>
      <c r="K64" s="408"/>
      <c r="L64" s="408"/>
      <c r="M64" s="408"/>
      <c r="N64" s="408"/>
    </row>
    <row r="65" spans="4:14">
      <c r="D65" s="407"/>
      <c r="E65" s="407"/>
      <c r="F65" s="407"/>
      <c r="G65" s="407"/>
      <c r="H65" s="408"/>
      <c r="I65" s="408"/>
      <c r="J65" s="408"/>
      <c r="K65" s="408"/>
      <c r="L65" s="408"/>
      <c r="M65" s="408"/>
      <c r="N65" s="408"/>
    </row>
    <row r="66" spans="4:14">
      <c r="D66" s="407"/>
      <c r="E66" s="407"/>
      <c r="F66" s="407"/>
      <c r="G66" s="407"/>
      <c r="H66" s="408"/>
      <c r="I66" s="408"/>
      <c r="J66" s="408"/>
      <c r="K66" s="408"/>
      <c r="L66" s="408"/>
      <c r="M66" s="408"/>
      <c r="N66" s="408"/>
    </row>
    <row r="67" spans="4:14">
      <c r="D67" s="407"/>
      <c r="E67" s="407"/>
      <c r="F67" s="407"/>
      <c r="G67" s="407"/>
      <c r="H67" s="408"/>
      <c r="I67" s="408"/>
      <c r="J67" s="408"/>
      <c r="K67" s="408"/>
      <c r="L67" s="408"/>
      <c r="M67" s="408"/>
      <c r="N67" s="408"/>
    </row>
    <row r="68" spans="4:14">
      <c r="D68" s="407"/>
      <c r="E68" s="407"/>
      <c r="F68" s="407"/>
      <c r="G68" s="407"/>
      <c r="H68" s="408"/>
      <c r="I68" s="408"/>
      <c r="J68" s="408"/>
      <c r="K68" s="408"/>
      <c r="L68" s="408"/>
      <c r="M68" s="408"/>
      <c r="N68" s="408"/>
    </row>
    <row r="69" spans="4:14">
      <c r="D69" s="407"/>
      <c r="E69" s="407"/>
      <c r="F69" s="407"/>
      <c r="G69" s="407"/>
      <c r="H69" s="408"/>
      <c r="I69" s="408"/>
      <c r="J69" s="408"/>
      <c r="K69" s="408"/>
      <c r="L69" s="408"/>
      <c r="M69" s="408"/>
      <c r="N69" s="408"/>
    </row>
    <row r="70" spans="4:14">
      <c r="D70" s="407"/>
      <c r="E70" s="407"/>
      <c r="F70" s="407"/>
      <c r="G70" s="407"/>
      <c r="H70" s="408"/>
      <c r="I70" s="408"/>
      <c r="J70" s="408"/>
      <c r="K70" s="408"/>
      <c r="L70" s="408"/>
      <c r="M70" s="408"/>
      <c r="N70" s="408"/>
    </row>
    <row r="71" spans="4:14">
      <c r="D71" s="407"/>
      <c r="E71" s="407"/>
      <c r="F71" s="407"/>
      <c r="G71" s="407"/>
      <c r="H71" s="408"/>
      <c r="I71" s="408"/>
      <c r="J71" s="408"/>
      <c r="K71" s="408"/>
      <c r="L71" s="408"/>
      <c r="M71" s="408"/>
      <c r="N71" s="408"/>
    </row>
    <row r="72" spans="4:14">
      <c r="D72" s="407"/>
      <c r="E72" s="407"/>
      <c r="F72" s="407"/>
      <c r="G72" s="407"/>
      <c r="H72" s="408"/>
      <c r="I72" s="408"/>
      <c r="J72" s="408"/>
      <c r="K72" s="408"/>
      <c r="L72" s="408"/>
      <c r="M72" s="408"/>
      <c r="N72" s="408"/>
    </row>
    <row r="73" spans="4:14">
      <c r="D73" s="407"/>
      <c r="E73" s="407"/>
      <c r="F73" s="407"/>
      <c r="G73" s="407"/>
      <c r="H73" s="408"/>
      <c r="I73" s="408"/>
      <c r="J73" s="408"/>
      <c r="K73" s="408"/>
      <c r="L73" s="408"/>
      <c r="M73" s="408"/>
      <c r="N73" s="408"/>
    </row>
    <row r="74" spans="4:14">
      <c r="D74" s="407"/>
      <c r="E74" s="407"/>
      <c r="F74" s="407"/>
      <c r="G74" s="407"/>
      <c r="H74" s="408"/>
      <c r="I74" s="408"/>
      <c r="J74" s="408"/>
      <c r="K74" s="408"/>
      <c r="L74" s="408"/>
      <c r="M74" s="408"/>
      <c r="N74" s="408"/>
    </row>
    <row r="75" spans="4:14">
      <c r="D75" s="407"/>
      <c r="E75" s="407"/>
      <c r="F75" s="407"/>
      <c r="G75" s="407"/>
      <c r="H75" s="408"/>
      <c r="I75" s="408"/>
      <c r="J75" s="408"/>
      <c r="K75" s="408"/>
      <c r="L75" s="408"/>
      <c r="M75" s="408"/>
      <c r="N75" s="408"/>
    </row>
    <row r="76" spans="4:14">
      <c r="D76" s="407"/>
      <c r="E76" s="407"/>
      <c r="F76" s="407"/>
      <c r="G76" s="407"/>
      <c r="H76" s="408"/>
      <c r="I76" s="408"/>
      <c r="J76" s="408"/>
      <c r="K76" s="408"/>
      <c r="L76" s="408"/>
      <c r="M76" s="408"/>
      <c r="N76" s="408"/>
    </row>
    <row r="77" spans="4:14">
      <c r="D77" s="407"/>
      <c r="E77" s="407"/>
      <c r="F77" s="407"/>
      <c r="G77" s="407"/>
      <c r="H77" s="408"/>
      <c r="I77" s="408"/>
      <c r="J77" s="408"/>
      <c r="K77" s="408"/>
      <c r="L77" s="408"/>
      <c r="M77" s="408"/>
      <c r="N77" s="408"/>
    </row>
    <row r="78" spans="4:14">
      <c r="D78" s="407"/>
      <c r="E78" s="407"/>
      <c r="F78" s="407"/>
      <c r="G78" s="407"/>
      <c r="H78" s="408"/>
      <c r="I78" s="408"/>
      <c r="J78" s="408"/>
      <c r="K78" s="408"/>
      <c r="L78" s="408"/>
      <c r="M78" s="408"/>
      <c r="N78" s="408"/>
    </row>
    <row r="79" spans="4:14">
      <c r="D79" s="407"/>
      <c r="E79" s="407"/>
      <c r="F79" s="407"/>
      <c r="G79" s="407"/>
      <c r="H79" s="408"/>
      <c r="I79" s="408"/>
      <c r="J79" s="408"/>
      <c r="K79" s="408"/>
      <c r="L79" s="408"/>
      <c r="M79" s="408"/>
      <c r="N79" s="408"/>
    </row>
    <row r="80" spans="4:14">
      <c r="D80" s="407"/>
      <c r="E80" s="407"/>
      <c r="F80" s="407"/>
      <c r="G80" s="407"/>
      <c r="H80" s="408"/>
      <c r="I80" s="408"/>
      <c r="J80" s="408"/>
      <c r="K80" s="408"/>
      <c r="L80" s="408"/>
      <c r="M80" s="408"/>
      <c r="N80" s="408"/>
    </row>
    <row r="81" spans="4:14">
      <c r="D81" s="407"/>
      <c r="E81" s="407"/>
      <c r="F81" s="407"/>
      <c r="G81" s="407"/>
      <c r="H81" s="408"/>
      <c r="I81" s="408"/>
      <c r="J81" s="408"/>
      <c r="K81" s="408"/>
      <c r="L81" s="408"/>
      <c r="M81" s="408"/>
      <c r="N81" s="408"/>
    </row>
    <row r="82" spans="4:14">
      <c r="D82" s="407"/>
      <c r="E82" s="407"/>
      <c r="F82" s="407"/>
      <c r="G82" s="407"/>
      <c r="H82" s="408"/>
      <c r="I82" s="408"/>
      <c r="J82" s="408"/>
      <c r="K82" s="408"/>
      <c r="L82" s="408"/>
      <c r="M82" s="408"/>
      <c r="N82" s="408"/>
    </row>
    <row r="83" spans="4:14">
      <c r="D83" s="407"/>
      <c r="E83" s="407"/>
      <c r="F83" s="407"/>
      <c r="G83" s="407"/>
      <c r="H83" s="408"/>
      <c r="I83" s="408"/>
      <c r="J83" s="408"/>
      <c r="K83" s="408"/>
      <c r="L83" s="408"/>
      <c r="M83" s="408"/>
      <c r="N83" s="408"/>
    </row>
    <row r="84" spans="4:14">
      <c r="D84" s="407"/>
      <c r="E84" s="407"/>
      <c r="F84" s="407"/>
      <c r="G84" s="407"/>
      <c r="H84" s="408"/>
      <c r="I84" s="408"/>
      <c r="J84" s="408"/>
      <c r="K84" s="408"/>
      <c r="L84" s="408"/>
      <c r="M84" s="408"/>
      <c r="N84" s="408"/>
    </row>
    <row r="85" spans="4:14">
      <c r="D85" s="407"/>
      <c r="E85" s="407"/>
      <c r="F85" s="407"/>
      <c r="G85" s="407"/>
      <c r="H85" s="408"/>
      <c r="I85" s="408"/>
      <c r="J85" s="408"/>
      <c r="K85" s="408"/>
      <c r="L85" s="408"/>
      <c r="M85" s="408"/>
      <c r="N85" s="408"/>
    </row>
    <row r="86" spans="4:14">
      <c r="D86" s="407"/>
      <c r="E86" s="407"/>
      <c r="F86" s="407"/>
      <c r="G86" s="407"/>
      <c r="H86" s="408"/>
      <c r="I86" s="408"/>
      <c r="J86" s="408"/>
      <c r="K86" s="408"/>
      <c r="L86" s="408"/>
      <c r="M86" s="408"/>
      <c r="N86" s="408"/>
    </row>
    <row r="87" spans="4:14">
      <c r="D87" s="407"/>
      <c r="E87" s="407"/>
      <c r="F87" s="407"/>
      <c r="G87" s="407"/>
      <c r="H87" s="408"/>
      <c r="I87" s="408"/>
      <c r="J87" s="408"/>
      <c r="K87" s="408"/>
      <c r="L87" s="408"/>
      <c r="M87" s="408"/>
      <c r="N87" s="408"/>
    </row>
    <row r="88" spans="4:14">
      <c r="D88" s="407"/>
      <c r="E88" s="407"/>
      <c r="F88" s="407"/>
      <c r="G88" s="407"/>
      <c r="H88" s="408"/>
      <c r="I88" s="408"/>
      <c r="J88" s="408"/>
      <c r="K88" s="408"/>
      <c r="L88" s="408"/>
      <c r="M88" s="408"/>
      <c r="N88" s="408"/>
    </row>
    <row r="89" spans="4:14">
      <c r="D89" s="407"/>
      <c r="E89" s="407"/>
      <c r="F89" s="407"/>
      <c r="G89" s="407"/>
      <c r="H89" s="408"/>
      <c r="I89" s="408"/>
      <c r="J89" s="408"/>
      <c r="K89" s="408"/>
      <c r="L89" s="408"/>
      <c r="M89" s="408"/>
      <c r="N89" s="408"/>
    </row>
    <row r="90" spans="4:14">
      <c r="D90" s="407"/>
      <c r="E90" s="407"/>
      <c r="F90" s="407"/>
      <c r="G90" s="407"/>
      <c r="H90" s="408"/>
      <c r="I90" s="408"/>
      <c r="J90" s="408"/>
      <c r="K90" s="408"/>
      <c r="L90" s="408"/>
      <c r="M90" s="408"/>
      <c r="N90" s="408"/>
    </row>
    <row r="91" spans="4:14">
      <c r="D91" s="407"/>
      <c r="E91" s="407"/>
      <c r="F91" s="407"/>
      <c r="G91" s="407"/>
      <c r="H91" s="408"/>
      <c r="I91" s="408"/>
      <c r="J91" s="408"/>
      <c r="K91" s="408"/>
      <c r="L91" s="408"/>
      <c r="M91" s="408"/>
      <c r="N91" s="408"/>
    </row>
    <row r="92" spans="4:14">
      <c r="D92" s="407"/>
      <c r="E92" s="407"/>
      <c r="F92" s="407"/>
      <c r="G92" s="407"/>
      <c r="H92" s="408"/>
      <c r="I92" s="408"/>
      <c r="J92" s="408"/>
      <c r="K92" s="408"/>
      <c r="L92" s="408"/>
      <c r="M92" s="408"/>
      <c r="N92" s="408"/>
    </row>
    <row r="93" spans="4:14">
      <c r="D93" s="407"/>
      <c r="E93" s="407"/>
      <c r="F93" s="407"/>
      <c r="G93" s="407"/>
      <c r="H93" s="408"/>
      <c r="I93" s="408"/>
      <c r="J93" s="408"/>
      <c r="K93" s="408"/>
      <c r="L93" s="408"/>
      <c r="M93" s="408"/>
      <c r="N93" s="408"/>
    </row>
    <row r="94" spans="4:14">
      <c r="D94" s="407"/>
      <c r="E94" s="407"/>
      <c r="F94" s="407"/>
      <c r="G94" s="407"/>
      <c r="H94" s="408"/>
      <c r="I94" s="408"/>
      <c r="J94" s="408"/>
      <c r="K94" s="408"/>
      <c r="L94" s="408"/>
      <c r="M94" s="408"/>
      <c r="N94" s="408"/>
    </row>
    <row r="95" spans="4:14">
      <c r="D95" s="407"/>
      <c r="E95" s="407"/>
      <c r="F95" s="407"/>
      <c r="G95" s="407"/>
      <c r="H95" s="408"/>
      <c r="I95" s="408"/>
      <c r="J95" s="408"/>
      <c r="K95" s="408"/>
      <c r="L95" s="408"/>
      <c r="M95" s="408"/>
      <c r="N95" s="408"/>
    </row>
    <row r="96" spans="4:14">
      <c r="D96" s="407"/>
      <c r="E96" s="407"/>
      <c r="F96" s="407"/>
      <c r="G96" s="407"/>
      <c r="H96" s="408"/>
      <c r="I96" s="408"/>
      <c r="J96" s="408"/>
      <c r="K96" s="408"/>
      <c r="L96" s="408"/>
      <c r="M96" s="408"/>
      <c r="N96" s="408"/>
    </row>
    <row r="97" spans="4:14">
      <c r="D97" s="407"/>
      <c r="E97" s="407"/>
      <c r="F97" s="407"/>
      <c r="G97" s="407"/>
      <c r="H97" s="408"/>
      <c r="I97" s="408"/>
      <c r="J97" s="408"/>
      <c r="K97" s="408"/>
      <c r="L97" s="408"/>
      <c r="M97" s="408"/>
      <c r="N97" s="408"/>
    </row>
    <row r="98" spans="4:14">
      <c r="D98" s="407"/>
      <c r="E98" s="407"/>
      <c r="F98" s="407"/>
      <c r="G98" s="407"/>
      <c r="H98" s="408"/>
      <c r="I98" s="408"/>
      <c r="J98" s="408"/>
      <c r="K98" s="408"/>
      <c r="L98" s="408"/>
      <c r="M98" s="408"/>
      <c r="N98" s="408"/>
    </row>
    <row r="99" spans="4:14">
      <c r="D99" s="407"/>
      <c r="E99" s="407"/>
      <c r="F99" s="407"/>
      <c r="G99" s="407"/>
      <c r="H99" s="408"/>
      <c r="I99" s="408"/>
      <c r="J99" s="408"/>
      <c r="K99" s="408"/>
      <c r="L99" s="408"/>
      <c r="M99" s="408"/>
      <c r="N99" s="408"/>
    </row>
    <row r="100" spans="4:14">
      <c r="D100" s="407"/>
      <c r="E100" s="407"/>
      <c r="F100" s="407"/>
      <c r="G100" s="407"/>
      <c r="H100" s="408"/>
      <c r="I100" s="408"/>
      <c r="J100" s="408"/>
      <c r="K100" s="408"/>
      <c r="L100" s="408"/>
      <c r="M100" s="408"/>
      <c r="N100" s="408"/>
    </row>
    <row r="101" spans="4:14">
      <c r="D101" s="407"/>
      <c r="E101" s="407"/>
      <c r="F101" s="407"/>
      <c r="G101" s="407"/>
      <c r="H101" s="408"/>
      <c r="I101" s="408"/>
      <c r="J101" s="408"/>
      <c r="K101" s="408"/>
      <c r="L101" s="408"/>
      <c r="M101" s="408"/>
      <c r="N101" s="408"/>
    </row>
    <row r="102" spans="4:14">
      <c r="D102" s="407"/>
      <c r="E102" s="407"/>
      <c r="F102" s="407"/>
      <c r="G102" s="407"/>
      <c r="H102" s="408"/>
      <c r="I102" s="408"/>
      <c r="J102" s="408"/>
      <c r="K102" s="408"/>
      <c r="L102" s="408"/>
      <c r="M102" s="408"/>
      <c r="N102" s="408"/>
    </row>
    <row r="103" spans="4:14">
      <c r="D103" s="407"/>
      <c r="E103" s="407"/>
      <c r="F103" s="407"/>
      <c r="G103" s="407"/>
      <c r="H103" s="408"/>
      <c r="I103" s="408"/>
      <c r="J103" s="408"/>
      <c r="K103" s="408"/>
      <c r="L103" s="408"/>
      <c r="M103" s="408"/>
      <c r="N103" s="408"/>
    </row>
    <row r="104" spans="4:14">
      <c r="D104" s="407"/>
      <c r="E104" s="407"/>
      <c r="F104" s="407"/>
      <c r="G104" s="407"/>
      <c r="H104" s="408"/>
      <c r="I104" s="408"/>
      <c r="J104" s="408"/>
      <c r="K104" s="408"/>
      <c r="L104" s="408"/>
      <c r="M104" s="408"/>
      <c r="N104" s="408"/>
    </row>
    <row r="105" spans="4:14">
      <c r="D105" s="407"/>
      <c r="E105" s="407"/>
      <c r="F105" s="407"/>
      <c r="G105" s="407"/>
      <c r="H105" s="408"/>
      <c r="I105" s="408"/>
      <c r="J105" s="408"/>
      <c r="K105" s="408"/>
      <c r="L105" s="408"/>
      <c r="M105" s="408"/>
      <c r="N105" s="408"/>
    </row>
    <row r="106" spans="4:14">
      <c r="D106" s="407"/>
      <c r="E106" s="407"/>
      <c r="F106" s="407"/>
      <c r="G106" s="407"/>
      <c r="H106" s="408"/>
      <c r="I106" s="408"/>
      <c r="J106" s="408"/>
      <c r="K106" s="408"/>
      <c r="L106" s="408"/>
      <c r="M106" s="408"/>
      <c r="N106" s="408"/>
    </row>
    <row r="107" spans="4:14">
      <c r="D107" s="407"/>
      <c r="E107" s="407"/>
      <c r="F107" s="407"/>
      <c r="G107" s="407"/>
      <c r="H107" s="408"/>
      <c r="I107" s="408"/>
      <c r="J107" s="408"/>
      <c r="K107" s="408"/>
      <c r="L107" s="408"/>
      <c r="M107" s="408"/>
      <c r="N107" s="408"/>
    </row>
    <row r="108" spans="4:14">
      <c r="D108" s="407"/>
      <c r="E108" s="407"/>
      <c r="F108" s="407"/>
      <c r="G108" s="407"/>
      <c r="H108" s="408"/>
      <c r="I108" s="408"/>
      <c r="J108" s="408"/>
      <c r="K108" s="408"/>
      <c r="L108" s="408"/>
      <c r="M108" s="408"/>
      <c r="N108" s="408"/>
    </row>
    <row r="109" spans="4:14">
      <c r="D109" s="407"/>
      <c r="E109" s="407"/>
      <c r="F109" s="407"/>
      <c r="G109" s="407"/>
      <c r="H109" s="408"/>
      <c r="I109" s="408"/>
      <c r="J109" s="408"/>
      <c r="K109" s="408"/>
      <c r="L109" s="408"/>
      <c r="M109" s="408"/>
      <c r="N109" s="408"/>
    </row>
    <row r="110" spans="4:14">
      <c r="D110" s="407"/>
      <c r="E110" s="407"/>
      <c r="F110" s="407"/>
      <c r="G110" s="407"/>
      <c r="H110" s="408"/>
      <c r="I110" s="408"/>
      <c r="J110" s="408"/>
      <c r="K110" s="408"/>
      <c r="L110" s="408"/>
      <c r="M110" s="408"/>
      <c r="N110" s="408"/>
    </row>
    <row r="111" spans="4:14">
      <c r="D111" s="407"/>
      <c r="E111" s="407"/>
      <c r="F111" s="407"/>
      <c r="G111" s="407"/>
      <c r="H111" s="408"/>
      <c r="I111" s="408"/>
      <c r="J111" s="408"/>
      <c r="K111" s="408"/>
      <c r="L111" s="408"/>
      <c r="M111" s="408"/>
      <c r="N111" s="408"/>
    </row>
    <row r="112" spans="4:14">
      <c r="D112" s="407"/>
      <c r="E112" s="407"/>
      <c r="F112" s="407"/>
      <c r="G112" s="407"/>
      <c r="H112" s="408"/>
      <c r="I112" s="408"/>
      <c r="J112" s="408"/>
      <c r="K112" s="408"/>
      <c r="L112" s="408"/>
      <c r="M112" s="408"/>
      <c r="N112" s="408"/>
    </row>
    <row r="113" spans="4:14">
      <c r="D113" s="407"/>
      <c r="E113" s="407"/>
      <c r="F113" s="407"/>
      <c r="G113" s="407"/>
      <c r="H113" s="408"/>
      <c r="I113" s="408"/>
      <c r="J113" s="408"/>
      <c r="K113" s="408"/>
      <c r="L113" s="408"/>
      <c r="M113" s="408"/>
      <c r="N113" s="408"/>
    </row>
    <row r="114" spans="4:14">
      <c r="D114" s="407"/>
      <c r="E114" s="407"/>
      <c r="F114" s="407"/>
      <c r="G114" s="407"/>
      <c r="H114" s="408"/>
      <c r="I114" s="408"/>
      <c r="J114" s="408"/>
      <c r="K114" s="408"/>
      <c r="L114" s="408"/>
      <c r="M114" s="408"/>
      <c r="N114" s="408"/>
    </row>
    <row r="115" spans="4:14">
      <c r="D115" s="407"/>
      <c r="E115" s="407"/>
      <c r="F115" s="407"/>
      <c r="G115" s="407"/>
      <c r="H115" s="408"/>
      <c r="I115" s="408"/>
      <c r="J115" s="408"/>
      <c r="K115" s="408"/>
      <c r="L115" s="408"/>
      <c r="M115" s="408"/>
      <c r="N115" s="408"/>
    </row>
    <row r="116" spans="4:14">
      <c r="D116" s="407"/>
      <c r="E116" s="407"/>
      <c r="F116" s="407"/>
      <c r="G116" s="407"/>
      <c r="H116" s="408"/>
      <c r="I116" s="408"/>
      <c r="J116" s="408"/>
      <c r="K116" s="408"/>
      <c r="L116" s="408"/>
      <c r="M116" s="408"/>
      <c r="N116" s="408"/>
    </row>
    <row r="117" spans="4:14">
      <c r="D117" s="407"/>
      <c r="E117" s="407"/>
      <c r="F117" s="407"/>
      <c r="G117" s="407"/>
      <c r="H117" s="408"/>
      <c r="I117" s="408"/>
      <c r="J117" s="408"/>
      <c r="K117" s="408"/>
      <c r="L117" s="408"/>
      <c r="M117" s="408"/>
      <c r="N117" s="408"/>
    </row>
    <row r="118" spans="4:14">
      <c r="D118" s="407"/>
      <c r="E118" s="407"/>
      <c r="F118" s="407"/>
      <c r="G118" s="407"/>
      <c r="H118" s="408"/>
      <c r="I118" s="408"/>
      <c r="J118" s="408"/>
      <c r="K118" s="408"/>
      <c r="L118" s="408"/>
      <c r="M118" s="408"/>
      <c r="N118" s="408"/>
    </row>
    <row r="119" spans="4:14">
      <c r="D119" s="407"/>
      <c r="E119" s="407"/>
      <c r="F119" s="407"/>
      <c r="G119" s="407"/>
      <c r="H119" s="408"/>
      <c r="I119" s="408"/>
      <c r="J119" s="408"/>
      <c r="K119" s="408"/>
      <c r="L119" s="408"/>
      <c r="M119" s="408"/>
      <c r="N119" s="408"/>
    </row>
    <row r="120" spans="4:14">
      <c r="D120" s="407"/>
      <c r="E120" s="407"/>
      <c r="F120" s="407"/>
      <c r="G120" s="407"/>
      <c r="H120" s="408"/>
      <c r="I120" s="408"/>
      <c r="J120" s="408"/>
      <c r="K120" s="408"/>
      <c r="L120" s="408"/>
      <c r="M120" s="408"/>
      <c r="N120" s="408"/>
    </row>
    <row r="121" spans="4:14">
      <c r="D121" s="407"/>
      <c r="E121" s="407"/>
      <c r="F121" s="407"/>
      <c r="G121" s="407"/>
      <c r="H121" s="408"/>
      <c r="I121" s="408"/>
      <c r="J121" s="408"/>
      <c r="K121" s="408"/>
      <c r="L121" s="408"/>
      <c r="M121" s="408"/>
      <c r="N121" s="408"/>
    </row>
    <row r="122" spans="4:14">
      <c r="D122" s="407"/>
      <c r="E122" s="407"/>
      <c r="F122" s="407"/>
      <c r="G122" s="407"/>
      <c r="H122" s="408"/>
      <c r="I122" s="408"/>
      <c r="J122" s="408"/>
      <c r="K122" s="408"/>
      <c r="L122" s="408"/>
      <c r="M122" s="408"/>
      <c r="N122" s="408"/>
    </row>
    <row r="123" spans="4:14">
      <c r="D123" s="407"/>
      <c r="E123" s="407"/>
      <c r="F123" s="407"/>
      <c r="G123" s="407"/>
      <c r="H123" s="408"/>
      <c r="I123" s="408"/>
      <c r="J123" s="408"/>
      <c r="K123" s="408"/>
      <c r="L123" s="408"/>
      <c r="M123" s="408"/>
      <c r="N123" s="408"/>
    </row>
    <row r="124" spans="4:14">
      <c r="D124" s="407"/>
      <c r="E124" s="407"/>
      <c r="F124" s="407"/>
      <c r="G124" s="407"/>
      <c r="H124" s="408"/>
      <c r="I124" s="408"/>
      <c r="J124" s="408"/>
      <c r="K124" s="408"/>
      <c r="L124" s="408"/>
      <c r="M124" s="408"/>
      <c r="N124" s="408"/>
    </row>
    <row r="125" spans="4:14">
      <c r="D125" s="407"/>
      <c r="E125" s="407"/>
      <c r="F125" s="407"/>
      <c r="G125" s="407"/>
      <c r="H125" s="408"/>
      <c r="I125" s="408"/>
      <c r="J125" s="408"/>
      <c r="K125" s="408"/>
      <c r="L125" s="408"/>
      <c r="M125" s="408"/>
      <c r="N125" s="408"/>
    </row>
    <row r="126" spans="4:14">
      <c r="D126" s="407"/>
      <c r="E126" s="407"/>
      <c r="F126" s="407"/>
      <c r="G126" s="407"/>
      <c r="H126" s="408"/>
      <c r="I126" s="408"/>
      <c r="J126" s="408"/>
      <c r="K126" s="408"/>
      <c r="L126" s="408"/>
      <c r="M126" s="408"/>
      <c r="N126" s="408"/>
    </row>
    <row r="127" spans="4:14">
      <c r="D127" s="407"/>
      <c r="E127" s="407"/>
      <c r="F127" s="407"/>
      <c r="G127" s="407"/>
      <c r="H127" s="408"/>
      <c r="I127" s="408"/>
      <c r="J127" s="408"/>
      <c r="K127" s="408"/>
      <c r="L127" s="408"/>
      <c r="M127" s="408"/>
      <c r="N127" s="408"/>
    </row>
    <row r="128" spans="4:14">
      <c r="D128" s="407"/>
      <c r="E128" s="407"/>
      <c r="F128" s="407"/>
      <c r="G128" s="407"/>
      <c r="H128" s="408"/>
      <c r="I128" s="408"/>
      <c r="J128" s="408"/>
      <c r="K128" s="408"/>
      <c r="L128" s="408"/>
      <c r="M128" s="408"/>
      <c r="N128" s="408"/>
    </row>
    <row r="129" spans="4:14">
      <c r="D129" s="407"/>
      <c r="E129" s="407"/>
      <c r="F129" s="407"/>
      <c r="G129" s="407"/>
      <c r="H129" s="408"/>
      <c r="I129" s="408"/>
      <c r="J129" s="408"/>
      <c r="K129" s="408"/>
      <c r="L129" s="408"/>
      <c r="M129" s="408"/>
      <c r="N129" s="408"/>
    </row>
    <row r="130" spans="4:14">
      <c r="D130" s="407"/>
      <c r="E130" s="407"/>
      <c r="F130" s="407"/>
      <c r="G130" s="407"/>
      <c r="H130" s="408"/>
      <c r="I130" s="408"/>
      <c r="J130" s="408"/>
      <c r="K130" s="408"/>
      <c r="L130" s="408"/>
      <c r="M130" s="408"/>
      <c r="N130" s="408"/>
    </row>
    <row r="131" spans="4:14">
      <c r="D131" s="407"/>
      <c r="E131" s="407"/>
      <c r="F131" s="407"/>
      <c r="G131" s="407"/>
      <c r="H131" s="408"/>
      <c r="I131" s="408"/>
      <c r="J131" s="408"/>
      <c r="K131" s="408"/>
      <c r="L131" s="408"/>
      <c r="M131" s="408"/>
      <c r="N131" s="408"/>
    </row>
    <row r="132" spans="4:14">
      <c r="D132" s="407"/>
      <c r="E132" s="407"/>
      <c r="F132" s="407"/>
      <c r="G132" s="407"/>
      <c r="H132" s="408"/>
      <c r="I132" s="408"/>
      <c r="J132" s="408"/>
      <c r="K132" s="408"/>
      <c r="L132" s="408"/>
      <c r="M132" s="408"/>
      <c r="N132" s="408"/>
    </row>
    <row r="133" spans="4:14">
      <c r="D133" s="407"/>
      <c r="E133" s="407"/>
      <c r="F133" s="407"/>
      <c r="G133" s="407"/>
      <c r="H133" s="408"/>
      <c r="I133" s="408"/>
      <c r="J133" s="408"/>
      <c r="K133" s="408"/>
      <c r="L133" s="408"/>
      <c r="M133" s="408"/>
      <c r="N133" s="408"/>
    </row>
    <row r="134" spans="4:14">
      <c r="D134" s="407"/>
      <c r="E134" s="407"/>
      <c r="F134" s="407"/>
      <c r="G134" s="407"/>
      <c r="H134" s="408"/>
      <c r="I134" s="408"/>
      <c r="J134" s="408"/>
      <c r="K134" s="408"/>
      <c r="L134" s="408"/>
      <c r="M134" s="408"/>
      <c r="N134" s="408"/>
    </row>
    <row r="135" spans="4:14">
      <c r="D135" s="407"/>
      <c r="E135" s="407"/>
      <c r="F135" s="407"/>
      <c r="G135" s="407"/>
      <c r="H135" s="408"/>
      <c r="I135" s="408"/>
      <c r="J135" s="408"/>
      <c r="K135" s="408"/>
      <c r="L135" s="408"/>
      <c r="M135" s="408"/>
      <c r="N135" s="408"/>
    </row>
    <row r="136" spans="4:14">
      <c r="D136" s="407"/>
      <c r="E136" s="407"/>
      <c r="F136" s="407"/>
      <c r="G136" s="407"/>
      <c r="H136" s="408"/>
      <c r="I136" s="408"/>
      <c r="J136" s="408"/>
      <c r="K136" s="408"/>
      <c r="L136" s="408"/>
      <c r="M136" s="408"/>
      <c r="N136" s="408"/>
    </row>
    <row r="137" spans="4:14">
      <c r="D137" s="407"/>
      <c r="E137" s="407"/>
      <c r="F137" s="407"/>
      <c r="G137" s="407"/>
      <c r="H137" s="408"/>
      <c r="I137" s="408"/>
      <c r="J137" s="408"/>
      <c r="K137" s="408"/>
      <c r="L137" s="408"/>
      <c r="M137" s="408"/>
      <c r="N137" s="408"/>
    </row>
    <row r="138" spans="4:14">
      <c r="D138" s="407"/>
      <c r="E138" s="407"/>
      <c r="F138" s="407"/>
      <c r="G138" s="407"/>
      <c r="H138" s="408"/>
      <c r="I138" s="408"/>
      <c r="J138" s="408"/>
      <c r="K138" s="408"/>
      <c r="L138" s="408"/>
      <c r="M138" s="408"/>
      <c r="N138" s="408"/>
    </row>
    <row r="139" spans="4:14">
      <c r="D139" s="407"/>
      <c r="E139" s="407"/>
      <c r="F139" s="407"/>
      <c r="G139" s="407"/>
      <c r="H139" s="408"/>
      <c r="I139" s="408"/>
      <c r="J139" s="408"/>
      <c r="K139" s="408"/>
      <c r="L139" s="408"/>
      <c r="M139" s="408"/>
      <c r="N139" s="408"/>
    </row>
    <row r="140" spans="4:14">
      <c r="D140" s="407"/>
      <c r="E140" s="407"/>
      <c r="F140" s="407"/>
      <c r="G140" s="407"/>
      <c r="H140" s="408"/>
      <c r="I140" s="408"/>
      <c r="J140" s="408"/>
      <c r="K140" s="408"/>
      <c r="L140" s="408"/>
      <c r="M140" s="408"/>
      <c r="N140" s="408"/>
    </row>
    <row r="141" spans="4:14">
      <c r="D141" s="407"/>
      <c r="E141" s="407"/>
      <c r="F141" s="407"/>
      <c r="G141" s="407"/>
      <c r="H141" s="408"/>
      <c r="I141" s="408"/>
      <c r="J141" s="408"/>
      <c r="K141" s="408"/>
      <c r="L141" s="408"/>
      <c r="M141" s="408"/>
      <c r="N141" s="408"/>
    </row>
    <row r="142" spans="4:14">
      <c r="D142" s="407"/>
      <c r="E142" s="407"/>
      <c r="F142" s="407"/>
      <c r="G142" s="407"/>
      <c r="H142" s="408"/>
      <c r="I142" s="408"/>
      <c r="J142" s="408"/>
      <c r="K142" s="408"/>
      <c r="L142" s="408"/>
      <c r="M142" s="408"/>
      <c r="N142" s="408"/>
    </row>
    <row r="143" spans="4:14">
      <c r="D143" s="407"/>
      <c r="E143" s="407"/>
      <c r="F143" s="407"/>
      <c r="G143" s="407"/>
      <c r="H143" s="408"/>
      <c r="I143" s="408"/>
      <c r="J143" s="408"/>
      <c r="K143" s="408"/>
      <c r="L143" s="408"/>
      <c r="M143" s="408"/>
      <c r="N143" s="408"/>
    </row>
    <row r="144" spans="4:14">
      <c r="D144" s="407"/>
      <c r="E144" s="407"/>
      <c r="F144" s="407"/>
      <c r="G144" s="407"/>
      <c r="H144" s="408"/>
      <c r="I144" s="408"/>
      <c r="J144" s="408"/>
      <c r="K144" s="408"/>
      <c r="L144" s="408"/>
      <c r="M144" s="408"/>
      <c r="N144" s="408"/>
    </row>
    <row r="145" spans="4:14">
      <c r="D145" s="407"/>
      <c r="E145" s="407"/>
      <c r="F145" s="407"/>
      <c r="G145" s="407"/>
      <c r="H145" s="408"/>
      <c r="I145" s="408"/>
      <c r="J145" s="408"/>
      <c r="K145" s="408"/>
      <c r="L145" s="408"/>
      <c r="M145" s="408"/>
      <c r="N145" s="408"/>
    </row>
    <row r="146" spans="4:14">
      <c r="D146" s="407"/>
      <c r="E146" s="407"/>
      <c r="F146" s="407"/>
      <c r="G146" s="407"/>
      <c r="H146" s="408"/>
      <c r="I146" s="408"/>
      <c r="J146" s="408"/>
      <c r="K146" s="408"/>
      <c r="L146" s="408"/>
      <c r="M146" s="408"/>
      <c r="N146" s="408"/>
    </row>
    <row r="147" spans="4:14">
      <c r="D147" s="407"/>
      <c r="E147" s="407"/>
      <c r="F147" s="407"/>
      <c r="G147" s="407"/>
      <c r="H147" s="408"/>
      <c r="I147" s="408"/>
      <c r="J147" s="408"/>
      <c r="K147" s="408"/>
      <c r="L147" s="408"/>
      <c r="M147" s="408"/>
      <c r="N147" s="408"/>
    </row>
    <row r="148" spans="4:14">
      <c r="D148" s="407"/>
      <c r="E148" s="407"/>
      <c r="F148" s="407"/>
      <c r="G148" s="407"/>
      <c r="H148" s="408"/>
      <c r="I148" s="408"/>
      <c r="J148" s="408"/>
      <c r="K148" s="408"/>
      <c r="L148" s="408"/>
      <c r="M148" s="408"/>
      <c r="N148" s="408"/>
    </row>
    <row r="149" spans="4:14">
      <c r="D149" s="407"/>
      <c r="E149" s="407"/>
      <c r="F149" s="407"/>
      <c r="G149" s="407"/>
      <c r="H149" s="408"/>
      <c r="I149" s="408"/>
      <c r="J149" s="408"/>
      <c r="K149" s="408"/>
      <c r="L149" s="408"/>
      <c r="M149" s="408"/>
      <c r="N149" s="408"/>
    </row>
    <row r="150" spans="4:14">
      <c r="D150" s="407"/>
      <c r="E150" s="407"/>
      <c r="F150" s="407"/>
      <c r="G150" s="407"/>
      <c r="H150" s="408"/>
      <c r="I150" s="408"/>
      <c r="J150" s="408"/>
      <c r="K150" s="408"/>
      <c r="L150" s="408"/>
      <c r="M150" s="408"/>
      <c r="N150" s="408"/>
    </row>
    <row r="151" spans="4:14">
      <c r="D151" s="407"/>
      <c r="E151" s="407"/>
      <c r="F151" s="407"/>
      <c r="G151" s="407"/>
      <c r="H151" s="408"/>
      <c r="I151" s="408"/>
      <c r="J151" s="408"/>
      <c r="K151" s="408"/>
      <c r="L151" s="408"/>
      <c r="M151" s="408"/>
      <c r="N151" s="408"/>
    </row>
    <row r="152" spans="4:14">
      <c r="D152" s="407"/>
      <c r="E152" s="407"/>
      <c r="F152" s="407"/>
      <c r="G152" s="407"/>
      <c r="H152" s="408"/>
      <c r="I152" s="408"/>
      <c r="J152" s="408"/>
      <c r="K152" s="408"/>
      <c r="L152" s="408"/>
      <c r="M152" s="408"/>
      <c r="N152" s="408"/>
    </row>
    <row r="153" spans="4:14">
      <c r="D153" s="407"/>
      <c r="E153" s="407"/>
      <c r="F153" s="407"/>
      <c r="G153" s="407"/>
      <c r="H153" s="408"/>
      <c r="I153" s="408"/>
      <c r="J153" s="408"/>
      <c r="K153" s="408"/>
      <c r="L153" s="408"/>
      <c r="M153" s="408"/>
      <c r="N153" s="408"/>
    </row>
    <row r="154" spans="4:14">
      <c r="D154" s="407"/>
      <c r="E154" s="407"/>
      <c r="F154" s="407"/>
      <c r="G154" s="407"/>
      <c r="H154" s="408"/>
      <c r="I154" s="408"/>
      <c r="J154" s="408"/>
      <c r="K154" s="408"/>
      <c r="L154" s="408"/>
      <c r="M154" s="408"/>
      <c r="N154" s="408"/>
    </row>
    <row r="155" spans="4:14">
      <c r="D155" s="407"/>
      <c r="E155" s="407"/>
      <c r="F155" s="407"/>
      <c r="G155" s="407"/>
      <c r="H155" s="408"/>
      <c r="I155" s="408"/>
      <c r="J155" s="408"/>
      <c r="K155" s="408"/>
      <c r="L155" s="408"/>
      <c r="M155" s="408"/>
      <c r="N155" s="408"/>
    </row>
    <row r="156" spans="4:14">
      <c r="D156" s="407"/>
      <c r="E156" s="407"/>
      <c r="F156" s="407"/>
      <c r="G156" s="407"/>
      <c r="H156" s="408"/>
      <c r="I156" s="408"/>
      <c r="J156" s="408"/>
      <c r="K156" s="408"/>
      <c r="L156" s="408"/>
      <c r="M156" s="408"/>
      <c r="N156" s="408"/>
    </row>
    <row r="157" spans="4:14">
      <c r="D157" s="407"/>
      <c r="E157" s="407"/>
      <c r="F157" s="407"/>
      <c r="G157" s="407"/>
      <c r="H157" s="408"/>
      <c r="I157" s="408"/>
      <c r="J157" s="408"/>
      <c r="K157" s="408"/>
      <c r="L157" s="408"/>
      <c r="M157" s="408"/>
      <c r="N157" s="408"/>
    </row>
    <row r="158" spans="4:14">
      <c r="D158" s="407"/>
      <c r="E158" s="407"/>
      <c r="F158" s="407"/>
      <c r="G158" s="407"/>
      <c r="H158" s="408"/>
      <c r="I158" s="408"/>
      <c r="J158" s="408"/>
      <c r="K158" s="408"/>
      <c r="L158" s="408"/>
      <c r="M158" s="408"/>
      <c r="N158" s="408"/>
    </row>
    <row r="159" spans="4:14">
      <c r="D159" s="407"/>
      <c r="E159" s="407"/>
      <c r="F159" s="407"/>
      <c r="G159" s="407"/>
      <c r="H159" s="408"/>
      <c r="I159" s="408"/>
      <c r="J159" s="408"/>
      <c r="K159" s="408"/>
      <c r="L159" s="408"/>
      <c r="M159" s="408"/>
      <c r="N159" s="408"/>
    </row>
    <row r="160" spans="4:14">
      <c r="D160" s="407"/>
      <c r="E160" s="407"/>
      <c r="F160" s="407"/>
      <c r="G160" s="407"/>
      <c r="H160" s="408"/>
      <c r="I160" s="408"/>
      <c r="J160" s="408"/>
      <c r="K160" s="408"/>
      <c r="L160" s="408"/>
      <c r="M160" s="408"/>
      <c r="N160" s="408"/>
    </row>
    <row r="161" spans="4:14">
      <c r="D161" s="407"/>
      <c r="E161" s="407"/>
      <c r="F161" s="407"/>
      <c r="G161" s="407"/>
      <c r="H161" s="408"/>
      <c r="I161" s="408"/>
      <c r="J161" s="408"/>
      <c r="K161" s="408"/>
      <c r="L161" s="408"/>
      <c r="M161" s="408"/>
      <c r="N161" s="408"/>
    </row>
    <row r="162" spans="4:14">
      <c r="D162" s="407"/>
      <c r="E162" s="407"/>
      <c r="F162" s="407"/>
      <c r="G162" s="407"/>
      <c r="H162" s="408"/>
      <c r="I162" s="408"/>
      <c r="J162" s="408"/>
      <c r="K162" s="408"/>
      <c r="L162" s="408"/>
      <c r="M162" s="408"/>
      <c r="N162" s="408"/>
    </row>
    <row r="163" spans="4:14">
      <c r="D163" s="407"/>
      <c r="E163" s="407"/>
      <c r="F163" s="407"/>
      <c r="G163" s="407"/>
      <c r="H163" s="408"/>
      <c r="I163" s="408"/>
      <c r="J163" s="408"/>
      <c r="K163" s="408"/>
      <c r="L163" s="408"/>
      <c r="M163" s="408"/>
      <c r="N163" s="408"/>
    </row>
    <row r="164" spans="4:14">
      <c r="D164" s="407"/>
      <c r="E164" s="407"/>
      <c r="F164" s="407"/>
      <c r="G164" s="407"/>
      <c r="H164" s="408"/>
      <c r="I164" s="408"/>
      <c r="J164" s="408"/>
      <c r="K164" s="408"/>
      <c r="L164" s="408"/>
      <c r="M164" s="408"/>
      <c r="N164" s="408"/>
    </row>
    <row r="165" spans="4:14">
      <c r="D165" s="407"/>
      <c r="E165" s="407"/>
      <c r="F165" s="407"/>
      <c r="G165" s="407"/>
      <c r="H165" s="408"/>
      <c r="I165" s="408"/>
      <c r="J165" s="408"/>
      <c r="K165" s="408"/>
      <c r="L165" s="408"/>
      <c r="M165" s="408"/>
      <c r="N165" s="408"/>
    </row>
    <row r="166" spans="4:14">
      <c r="D166" s="407"/>
      <c r="E166" s="407"/>
      <c r="F166" s="407"/>
      <c r="G166" s="407"/>
      <c r="H166" s="408"/>
      <c r="I166" s="408"/>
      <c r="J166" s="408"/>
      <c r="K166" s="408"/>
      <c r="L166" s="408"/>
      <c r="M166" s="408"/>
      <c r="N166" s="408"/>
    </row>
    <row r="167" spans="4:14">
      <c r="D167" s="407"/>
      <c r="E167" s="407"/>
      <c r="F167" s="407"/>
      <c r="G167" s="407"/>
      <c r="H167" s="408"/>
      <c r="I167" s="408"/>
      <c r="J167" s="408"/>
      <c r="K167" s="408"/>
      <c r="L167" s="408"/>
      <c r="M167" s="408"/>
      <c r="N167" s="408"/>
    </row>
    <row r="168" spans="4:14">
      <c r="D168" s="407"/>
      <c r="E168" s="407"/>
      <c r="F168" s="407"/>
      <c r="G168" s="407"/>
      <c r="H168" s="408"/>
      <c r="I168" s="408"/>
      <c r="J168" s="408"/>
      <c r="K168" s="408"/>
      <c r="L168" s="408"/>
      <c r="M168" s="408"/>
      <c r="N168" s="408"/>
    </row>
    <row r="169" spans="4:14">
      <c r="D169" s="407"/>
      <c r="E169" s="407"/>
      <c r="F169" s="407"/>
      <c r="G169" s="407"/>
      <c r="H169" s="408"/>
      <c r="I169" s="408"/>
      <c r="J169" s="408"/>
      <c r="K169" s="408"/>
      <c r="L169" s="408"/>
      <c r="M169" s="408"/>
      <c r="N169" s="408"/>
    </row>
    <row r="170" spans="4:14">
      <c r="D170" s="407"/>
      <c r="E170" s="407"/>
      <c r="F170" s="407"/>
      <c r="G170" s="407"/>
      <c r="H170" s="408"/>
      <c r="I170" s="408"/>
      <c r="J170" s="408"/>
      <c r="K170" s="408"/>
      <c r="L170" s="408"/>
      <c r="M170" s="408"/>
      <c r="N170" s="408"/>
    </row>
    <row r="171" spans="4:14">
      <c r="D171" s="407"/>
      <c r="E171" s="407"/>
      <c r="F171" s="407"/>
      <c r="G171" s="407"/>
      <c r="H171" s="408"/>
      <c r="I171" s="408"/>
      <c r="J171" s="408"/>
      <c r="K171" s="408"/>
      <c r="L171" s="408"/>
      <c r="M171" s="408"/>
      <c r="N171" s="408"/>
    </row>
    <row r="172" spans="4:14">
      <c r="D172" s="407"/>
      <c r="E172" s="407"/>
      <c r="F172" s="407"/>
      <c r="G172" s="407"/>
      <c r="H172" s="408"/>
      <c r="I172" s="408"/>
      <c r="J172" s="408"/>
      <c r="K172" s="408"/>
      <c r="L172" s="408"/>
      <c r="M172" s="408"/>
      <c r="N172" s="408"/>
    </row>
    <row r="173" spans="4:14">
      <c r="D173" s="407"/>
      <c r="E173" s="407"/>
      <c r="F173" s="407"/>
      <c r="G173" s="407"/>
      <c r="H173" s="408"/>
      <c r="I173" s="408"/>
      <c r="J173" s="408"/>
      <c r="K173" s="408"/>
      <c r="L173" s="408"/>
      <c r="M173" s="408"/>
      <c r="N173" s="408"/>
    </row>
    <row r="174" spans="4:14">
      <c r="D174" s="407"/>
      <c r="E174" s="407"/>
      <c r="F174" s="407"/>
      <c r="G174" s="407"/>
      <c r="H174" s="408"/>
      <c r="I174" s="408"/>
      <c r="J174" s="408"/>
      <c r="K174" s="408"/>
      <c r="L174" s="408"/>
      <c r="M174" s="408"/>
      <c r="N174" s="408"/>
    </row>
    <row r="175" spans="4:14">
      <c r="D175" s="407"/>
      <c r="E175" s="407"/>
      <c r="F175" s="407"/>
      <c r="G175" s="407"/>
      <c r="H175" s="408"/>
      <c r="I175" s="408"/>
      <c r="J175" s="408"/>
      <c r="K175" s="408"/>
      <c r="L175" s="408"/>
      <c r="M175" s="408"/>
      <c r="N175" s="408"/>
    </row>
    <row r="176" spans="4:14">
      <c r="D176" s="407"/>
      <c r="E176" s="407"/>
      <c r="F176" s="407"/>
      <c r="G176" s="407"/>
      <c r="H176" s="408"/>
      <c r="I176" s="408"/>
      <c r="J176" s="408"/>
      <c r="K176" s="408"/>
      <c r="L176" s="408"/>
      <c r="M176" s="408"/>
      <c r="N176" s="408"/>
    </row>
    <row r="177" spans="4:14">
      <c r="D177" s="407"/>
      <c r="E177" s="407"/>
      <c r="F177" s="407"/>
      <c r="G177" s="407"/>
      <c r="H177" s="408"/>
      <c r="I177" s="408"/>
      <c r="J177" s="408"/>
      <c r="K177" s="408"/>
      <c r="L177" s="408"/>
      <c r="M177" s="408"/>
      <c r="N177" s="408"/>
    </row>
    <row r="178" spans="4:14">
      <c r="D178" s="407"/>
      <c r="E178" s="407"/>
      <c r="F178" s="407"/>
      <c r="G178" s="407"/>
      <c r="H178" s="408"/>
      <c r="I178" s="408"/>
      <c r="J178" s="408"/>
      <c r="K178" s="408"/>
      <c r="L178" s="408"/>
      <c r="M178" s="408"/>
      <c r="N178" s="408"/>
    </row>
    <row r="179" spans="4:14">
      <c r="D179" s="407"/>
      <c r="E179" s="407"/>
      <c r="F179" s="407"/>
      <c r="G179" s="407"/>
      <c r="H179" s="408"/>
      <c r="I179" s="408"/>
      <c r="J179" s="408"/>
      <c r="K179" s="408"/>
      <c r="L179" s="408"/>
      <c r="M179" s="408"/>
      <c r="N179" s="408"/>
    </row>
    <row r="180" spans="4:14">
      <c r="D180" s="407"/>
      <c r="E180" s="407"/>
      <c r="F180" s="407"/>
      <c r="G180" s="407"/>
      <c r="H180" s="408"/>
      <c r="I180" s="408"/>
      <c r="J180" s="408"/>
      <c r="K180" s="408"/>
      <c r="L180" s="408"/>
      <c r="M180" s="408"/>
      <c r="N180" s="408"/>
    </row>
    <row r="181" spans="4:14">
      <c r="D181" s="407"/>
      <c r="E181" s="407"/>
      <c r="F181" s="407"/>
      <c r="G181" s="407"/>
      <c r="H181" s="408"/>
      <c r="I181" s="408"/>
      <c r="J181" s="408"/>
      <c r="K181" s="408"/>
      <c r="L181" s="408"/>
      <c r="M181" s="408"/>
      <c r="N181" s="408"/>
    </row>
    <row r="182" spans="4:14">
      <c r="D182" s="407"/>
      <c r="E182" s="407"/>
      <c r="F182" s="407"/>
      <c r="G182" s="407"/>
      <c r="H182" s="408"/>
      <c r="I182" s="408"/>
      <c r="J182" s="408"/>
      <c r="K182" s="408"/>
      <c r="L182" s="408"/>
      <c r="M182" s="408"/>
      <c r="N182" s="408"/>
    </row>
    <row r="183" spans="4:14">
      <c r="D183" s="407"/>
      <c r="E183" s="407"/>
      <c r="F183" s="407"/>
      <c r="G183" s="407"/>
      <c r="H183" s="408"/>
      <c r="I183" s="408"/>
      <c r="J183" s="408"/>
      <c r="K183" s="408"/>
      <c r="L183" s="408"/>
      <c r="M183" s="408"/>
      <c r="N183" s="408"/>
    </row>
    <row r="184" spans="4:14">
      <c r="D184" s="407"/>
      <c r="E184" s="407"/>
      <c r="F184" s="407"/>
      <c r="G184" s="407"/>
      <c r="H184" s="408"/>
      <c r="I184" s="408"/>
      <c r="J184" s="408"/>
      <c r="K184" s="408"/>
      <c r="L184" s="408"/>
      <c r="M184" s="408"/>
      <c r="N184" s="408"/>
    </row>
    <row r="185" spans="4:14">
      <c r="D185" s="407"/>
      <c r="E185" s="407"/>
      <c r="F185" s="407"/>
      <c r="G185" s="407"/>
      <c r="H185" s="408"/>
      <c r="I185" s="408"/>
      <c r="J185" s="408"/>
      <c r="K185" s="408"/>
      <c r="L185" s="408"/>
      <c r="M185" s="408"/>
      <c r="N185" s="408"/>
    </row>
    <row r="186" spans="4:14">
      <c r="D186" s="407"/>
      <c r="E186" s="407"/>
      <c r="F186" s="407"/>
      <c r="G186" s="407"/>
      <c r="H186" s="408"/>
      <c r="I186" s="408"/>
      <c r="J186" s="408"/>
      <c r="K186" s="408"/>
      <c r="L186" s="408"/>
      <c r="M186" s="408"/>
      <c r="N186" s="408"/>
    </row>
    <row r="187" spans="4:14">
      <c r="D187" s="407"/>
      <c r="E187" s="407"/>
      <c r="F187" s="407"/>
      <c r="G187" s="407"/>
      <c r="H187" s="408"/>
      <c r="I187" s="408"/>
      <c r="J187" s="408"/>
      <c r="K187" s="408"/>
      <c r="L187" s="408"/>
      <c r="M187" s="408"/>
      <c r="N187" s="408"/>
    </row>
    <row r="188" spans="4:14">
      <c r="D188" s="407"/>
      <c r="E188" s="407"/>
      <c r="F188" s="407"/>
      <c r="G188" s="407"/>
      <c r="H188" s="408"/>
      <c r="I188" s="408"/>
      <c r="J188" s="408"/>
      <c r="K188" s="408"/>
      <c r="L188" s="408"/>
      <c r="M188" s="408"/>
      <c r="N188" s="408"/>
    </row>
    <row r="189" spans="4:14">
      <c r="D189" s="407"/>
      <c r="E189" s="407"/>
      <c r="F189" s="407"/>
      <c r="G189" s="407"/>
      <c r="H189" s="408"/>
      <c r="I189" s="408"/>
      <c r="J189" s="408"/>
      <c r="K189" s="408"/>
      <c r="L189" s="408"/>
      <c r="M189" s="408"/>
      <c r="N189" s="408"/>
    </row>
    <row r="190" spans="4:14">
      <c r="D190" s="407"/>
      <c r="E190" s="407"/>
      <c r="F190" s="407"/>
      <c r="G190" s="407"/>
      <c r="H190" s="408"/>
      <c r="I190" s="408"/>
      <c r="J190" s="408"/>
      <c r="K190" s="408"/>
      <c r="L190" s="408"/>
      <c r="M190" s="408"/>
      <c r="N190" s="408"/>
    </row>
    <row r="191" spans="4:14">
      <c r="D191" s="407"/>
      <c r="E191" s="407"/>
      <c r="F191" s="407"/>
      <c r="G191" s="407"/>
      <c r="H191" s="408"/>
      <c r="I191" s="408"/>
      <c r="J191" s="408"/>
      <c r="K191" s="408"/>
      <c r="L191" s="408"/>
      <c r="M191" s="408"/>
      <c r="N191" s="408"/>
    </row>
    <row r="192" spans="4:14">
      <c r="D192" s="407"/>
      <c r="E192" s="407"/>
      <c r="F192" s="407"/>
      <c r="G192" s="407"/>
      <c r="H192" s="408"/>
      <c r="I192" s="408"/>
      <c r="J192" s="408"/>
      <c r="K192" s="408"/>
      <c r="L192" s="408"/>
      <c r="M192" s="408"/>
      <c r="N192" s="408"/>
    </row>
    <row r="193" spans="4:14">
      <c r="D193" s="407"/>
      <c r="E193" s="407"/>
      <c r="F193" s="407"/>
      <c r="G193" s="407"/>
      <c r="H193" s="408"/>
      <c r="I193" s="408"/>
      <c r="J193" s="408"/>
      <c r="K193" s="408"/>
      <c r="L193" s="408"/>
      <c r="M193" s="408"/>
      <c r="N193" s="408"/>
    </row>
    <row r="194" spans="4:14">
      <c r="D194" s="407"/>
      <c r="E194" s="407"/>
      <c r="F194" s="407"/>
      <c r="G194" s="407"/>
      <c r="H194" s="408"/>
      <c r="I194" s="408"/>
      <c r="J194" s="408"/>
      <c r="K194" s="408"/>
      <c r="L194" s="408"/>
      <c r="M194" s="408"/>
      <c r="N194" s="408"/>
    </row>
    <row r="195" spans="4:14">
      <c r="D195" s="407"/>
      <c r="E195" s="407"/>
      <c r="F195" s="407"/>
      <c r="G195" s="407"/>
      <c r="H195" s="408"/>
      <c r="I195" s="408"/>
      <c r="J195" s="408"/>
      <c r="K195" s="408"/>
      <c r="L195" s="408"/>
      <c r="M195" s="408"/>
      <c r="N195" s="408"/>
    </row>
    <row r="196" spans="4:14">
      <c r="D196" s="407"/>
      <c r="E196" s="407"/>
      <c r="F196" s="407"/>
      <c r="G196" s="407"/>
      <c r="H196" s="408"/>
      <c r="I196" s="408"/>
      <c r="J196" s="408"/>
      <c r="K196" s="408"/>
      <c r="L196" s="408"/>
      <c r="M196" s="408"/>
      <c r="N196" s="408"/>
    </row>
    <row r="197" spans="4:14">
      <c r="D197" s="407"/>
      <c r="E197" s="407"/>
      <c r="F197" s="407"/>
      <c r="G197" s="407"/>
      <c r="H197" s="408"/>
      <c r="I197" s="408"/>
      <c r="J197" s="408"/>
      <c r="K197" s="408"/>
      <c r="L197" s="408"/>
      <c r="M197" s="408"/>
      <c r="N197" s="408"/>
    </row>
    <row r="198" spans="4:14">
      <c r="D198" s="407"/>
      <c r="E198" s="407"/>
      <c r="F198" s="407"/>
      <c r="G198" s="407"/>
      <c r="H198" s="408"/>
      <c r="I198" s="408"/>
      <c r="J198" s="408"/>
      <c r="K198" s="408"/>
      <c r="L198" s="408"/>
      <c r="M198" s="408"/>
      <c r="N198" s="408"/>
    </row>
    <row r="199" spans="4:14">
      <c r="D199" s="407"/>
      <c r="E199" s="407"/>
      <c r="F199" s="407"/>
      <c r="G199" s="407"/>
      <c r="H199" s="408"/>
      <c r="I199" s="408"/>
      <c r="J199" s="408"/>
      <c r="K199" s="408"/>
      <c r="L199" s="408"/>
      <c r="M199" s="408"/>
      <c r="N199" s="408"/>
    </row>
    <row r="200" spans="4:14">
      <c r="D200" s="407"/>
      <c r="E200" s="407"/>
      <c r="F200" s="407"/>
      <c r="G200" s="407"/>
      <c r="H200" s="408"/>
      <c r="I200" s="408"/>
      <c r="J200" s="408"/>
      <c r="K200" s="408"/>
      <c r="L200" s="408"/>
      <c r="M200" s="408"/>
      <c r="N200" s="408"/>
    </row>
    <row r="201" spans="4:14">
      <c r="D201" s="407"/>
      <c r="E201" s="407"/>
      <c r="F201" s="407"/>
      <c r="G201" s="407"/>
      <c r="H201" s="408"/>
      <c r="I201" s="408"/>
      <c r="J201" s="408"/>
      <c r="K201" s="408"/>
      <c r="L201" s="408"/>
      <c r="M201" s="408"/>
      <c r="N201" s="408"/>
    </row>
    <row r="202" spans="4:14">
      <c r="D202" s="407"/>
      <c r="E202" s="407"/>
      <c r="F202" s="407"/>
      <c r="G202" s="407"/>
      <c r="H202" s="408"/>
      <c r="I202" s="408"/>
      <c r="J202" s="408"/>
      <c r="K202" s="408"/>
      <c r="L202" s="408"/>
      <c r="M202" s="408"/>
      <c r="N202" s="408"/>
    </row>
    <row r="203" spans="4:14">
      <c r="D203" s="407"/>
      <c r="E203" s="407"/>
      <c r="F203" s="407"/>
      <c r="G203" s="407"/>
      <c r="H203" s="408"/>
      <c r="I203" s="408"/>
      <c r="J203" s="408"/>
      <c r="K203" s="408"/>
      <c r="L203" s="408"/>
      <c r="M203" s="408"/>
      <c r="N203" s="408"/>
    </row>
    <row r="204" spans="4:14">
      <c r="D204" s="407"/>
      <c r="E204" s="407"/>
      <c r="F204" s="407"/>
      <c r="G204" s="407"/>
      <c r="H204" s="408"/>
      <c r="I204" s="408"/>
      <c r="J204" s="408"/>
      <c r="K204" s="408"/>
      <c r="L204" s="408"/>
      <c r="M204" s="408"/>
      <c r="N204" s="408"/>
    </row>
    <row r="205" spans="4:14">
      <c r="D205" s="407"/>
      <c r="E205" s="407"/>
      <c r="F205" s="407"/>
      <c r="G205" s="407"/>
      <c r="H205" s="408"/>
      <c r="I205" s="408"/>
      <c r="J205" s="408"/>
      <c r="K205" s="408"/>
      <c r="L205" s="408"/>
      <c r="M205" s="408"/>
      <c r="N205" s="408"/>
    </row>
    <row r="206" spans="4:14">
      <c r="D206" s="407"/>
      <c r="E206" s="407"/>
      <c r="F206" s="407"/>
      <c r="G206" s="407"/>
      <c r="H206" s="408"/>
      <c r="I206" s="408"/>
      <c r="J206" s="408"/>
      <c r="K206" s="408"/>
      <c r="L206" s="408"/>
      <c r="M206" s="408"/>
      <c r="N206" s="408"/>
    </row>
    <row r="207" spans="4:14">
      <c r="D207" s="407"/>
      <c r="E207" s="407"/>
      <c r="F207" s="407"/>
      <c r="G207" s="407"/>
      <c r="H207" s="408"/>
      <c r="I207" s="408"/>
      <c r="J207" s="408"/>
      <c r="K207" s="408"/>
      <c r="L207" s="408"/>
      <c r="M207" s="408"/>
      <c r="N207" s="408"/>
    </row>
    <row r="208" spans="4:14">
      <c r="D208" s="407"/>
      <c r="E208" s="407"/>
      <c r="F208" s="407"/>
      <c r="G208" s="407"/>
      <c r="H208" s="408"/>
      <c r="I208" s="408"/>
      <c r="J208" s="408"/>
      <c r="K208" s="408"/>
      <c r="L208" s="408"/>
      <c r="M208" s="408"/>
      <c r="N208" s="408"/>
    </row>
    <row r="209" spans="4:14">
      <c r="D209" s="407"/>
      <c r="E209" s="407"/>
      <c r="F209" s="407"/>
      <c r="G209" s="407"/>
      <c r="H209" s="408"/>
      <c r="I209" s="408"/>
      <c r="J209" s="408"/>
      <c r="K209" s="408"/>
      <c r="L209" s="408"/>
      <c r="M209" s="408"/>
      <c r="N209" s="408"/>
    </row>
    <row r="210" spans="4:14">
      <c r="D210" s="407"/>
      <c r="E210" s="407"/>
      <c r="F210" s="407"/>
      <c r="G210" s="407"/>
      <c r="H210" s="408"/>
      <c r="I210" s="408"/>
      <c r="J210" s="408"/>
      <c r="K210" s="408"/>
      <c r="L210" s="408"/>
      <c r="M210" s="408"/>
      <c r="N210" s="408"/>
    </row>
    <row r="211" spans="4:14">
      <c r="D211" s="407"/>
      <c r="E211" s="407"/>
      <c r="F211" s="407"/>
      <c r="G211" s="407"/>
      <c r="H211" s="408"/>
      <c r="I211" s="408"/>
      <c r="J211" s="408"/>
      <c r="K211" s="408"/>
      <c r="L211" s="408"/>
      <c r="M211" s="408"/>
      <c r="N211" s="408"/>
    </row>
    <row r="212" spans="4:14">
      <c r="D212" s="407"/>
      <c r="E212" s="407"/>
      <c r="F212" s="407"/>
      <c r="G212" s="407"/>
      <c r="H212" s="408"/>
      <c r="I212" s="408"/>
      <c r="J212" s="408"/>
      <c r="K212" s="408"/>
      <c r="L212" s="408"/>
      <c r="M212" s="408"/>
      <c r="N212" s="408"/>
    </row>
    <row r="213" spans="4:14">
      <c r="D213" s="407"/>
      <c r="E213" s="407"/>
      <c r="F213" s="407"/>
      <c r="G213" s="407"/>
      <c r="H213" s="408"/>
      <c r="I213" s="408"/>
      <c r="J213" s="408"/>
      <c r="K213" s="408"/>
      <c r="L213" s="408"/>
      <c r="M213" s="408"/>
      <c r="N213" s="408"/>
    </row>
    <row r="214" spans="4:14">
      <c r="D214" s="407"/>
      <c r="E214" s="407"/>
      <c r="F214" s="407"/>
      <c r="G214" s="407"/>
      <c r="H214" s="408"/>
      <c r="I214" s="408"/>
      <c r="J214" s="408"/>
      <c r="K214" s="408"/>
      <c r="L214" s="408"/>
      <c r="M214" s="408"/>
      <c r="N214" s="408"/>
    </row>
    <row r="215" spans="4:14">
      <c r="D215" s="407"/>
      <c r="E215" s="407"/>
      <c r="F215" s="407"/>
      <c r="G215" s="407"/>
      <c r="H215" s="408"/>
      <c r="I215" s="408"/>
      <c r="J215" s="408"/>
      <c r="K215" s="408"/>
      <c r="L215" s="408"/>
      <c r="M215" s="408"/>
      <c r="N215" s="408"/>
    </row>
    <row r="216" spans="4:14">
      <c r="D216" s="407"/>
      <c r="E216" s="407"/>
      <c r="F216" s="407"/>
      <c r="G216" s="407"/>
      <c r="H216" s="408"/>
      <c r="I216" s="408"/>
      <c r="J216" s="408"/>
      <c r="K216" s="408"/>
      <c r="L216" s="408"/>
      <c r="M216" s="408"/>
      <c r="N216" s="408"/>
    </row>
    <row r="217" spans="4:14">
      <c r="D217" s="407"/>
      <c r="E217" s="407"/>
      <c r="F217" s="407"/>
      <c r="G217" s="407"/>
      <c r="H217" s="408"/>
      <c r="I217" s="408"/>
      <c r="J217" s="408"/>
      <c r="K217" s="408"/>
      <c r="L217" s="408"/>
      <c r="M217" s="408"/>
      <c r="N217" s="408"/>
    </row>
    <row r="218" spans="4:14">
      <c r="D218" s="407"/>
      <c r="E218" s="407"/>
      <c r="F218" s="407"/>
      <c r="G218" s="407"/>
      <c r="H218" s="408"/>
      <c r="I218" s="408"/>
      <c r="J218" s="408"/>
      <c r="K218" s="408"/>
      <c r="L218" s="408"/>
      <c r="M218" s="408"/>
      <c r="N218" s="408"/>
    </row>
    <row r="219" spans="4:14">
      <c r="D219" s="407"/>
      <c r="E219" s="407"/>
      <c r="F219" s="407"/>
      <c r="G219" s="407"/>
      <c r="H219" s="408"/>
      <c r="I219" s="408"/>
      <c r="J219" s="408"/>
      <c r="K219" s="408"/>
      <c r="L219" s="408"/>
      <c r="M219" s="408"/>
      <c r="N219" s="408"/>
    </row>
    <row r="220" spans="4:14">
      <c r="D220" s="407"/>
      <c r="E220" s="407"/>
      <c r="F220" s="407"/>
      <c r="G220" s="407"/>
      <c r="H220" s="408"/>
      <c r="I220" s="408"/>
      <c r="J220" s="408"/>
      <c r="K220" s="408"/>
      <c r="L220" s="408"/>
      <c r="M220" s="408"/>
      <c r="N220" s="408"/>
    </row>
    <row r="221" spans="4:14">
      <c r="D221" s="407"/>
      <c r="E221" s="407"/>
      <c r="F221" s="407"/>
      <c r="G221" s="407"/>
      <c r="H221" s="408"/>
      <c r="I221" s="408"/>
      <c r="J221" s="408"/>
      <c r="K221" s="408"/>
      <c r="L221" s="408"/>
      <c r="M221" s="408"/>
      <c r="N221" s="408"/>
    </row>
    <row r="222" spans="4:14">
      <c r="D222" s="407"/>
      <c r="E222" s="407"/>
      <c r="F222" s="407"/>
      <c r="G222" s="407"/>
      <c r="H222" s="408"/>
      <c r="I222" s="408"/>
      <c r="J222" s="408"/>
      <c r="K222" s="408"/>
      <c r="L222" s="408"/>
      <c r="M222" s="408"/>
      <c r="N222" s="408"/>
    </row>
    <row r="223" spans="4:14">
      <c r="D223" s="407"/>
      <c r="E223" s="407"/>
      <c r="F223" s="407"/>
      <c r="G223" s="407"/>
      <c r="H223" s="408"/>
      <c r="I223" s="408"/>
      <c r="J223" s="408"/>
      <c r="K223" s="408"/>
      <c r="L223" s="408"/>
      <c r="M223" s="408"/>
      <c r="N223" s="408"/>
    </row>
    <row r="224" spans="4:14">
      <c r="D224" s="407"/>
      <c r="E224" s="407"/>
      <c r="F224" s="407"/>
      <c r="G224" s="407"/>
      <c r="H224" s="408"/>
      <c r="I224" s="408"/>
      <c r="J224" s="408"/>
      <c r="K224" s="408"/>
      <c r="L224" s="408"/>
      <c r="M224" s="408"/>
      <c r="N224" s="408"/>
    </row>
    <row r="225" spans="4:14">
      <c r="D225" s="407"/>
      <c r="E225" s="407"/>
      <c r="F225" s="407"/>
      <c r="G225" s="407"/>
      <c r="H225" s="408"/>
      <c r="I225" s="408"/>
      <c r="J225" s="408"/>
      <c r="K225" s="408"/>
      <c r="L225" s="408"/>
      <c r="M225" s="408"/>
      <c r="N225" s="408"/>
    </row>
    <row r="226" spans="4:14">
      <c r="D226" s="407"/>
      <c r="E226" s="407"/>
      <c r="F226" s="407"/>
      <c r="G226" s="407"/>
      <c r="H226" s="408"/>
      <c r="I226" s="408"/>
      <c r="J226" s="408"/>
      <c r="K226" s="408"/>
      <c r="L226" s="408"/>
      <c r="M226" s="408"/>
      <c r="N226" s="408"/>
    </row>
    <row r="227" spans="4:14">
      <c r="D227" s="407"/>
      <c r="E227" s="407"/>
      <c r="F227" s="407"/>
      <c r="G227" s="407"/>
      <c r="H227" s="408"/>
      <c r="I227" s="408"/>
      <c r="J227" s="408"/>
      <c r="K227" s="408"/>
      <c r="L227" s="408"/>
      <c r="M227" s="408"/>
      <c r="N227" s="408"/>
    </row>
    <row r="228" spans="4:14">
      <c r="D228" s="407"/>
      <c r="E228" s="407"/>
      <c r="F228" s="407"/>
      <c r="G228" s="407"/>
      <c r="H228" s="408"/>
      <c r="I228" s="408"/>
      <c r="J228" s="408"/>
      <c r="K228" s="408"/>
      <c r="L228" s="408"/>
      <c r="M228" s="408"/>
      <c r="N228" s="408"/>
    </row>
    <row r="229" spans="4:14">
      <c r="D229" s="407"/>
      <c r="E229" s="407"/>
      <c r="F229" s="407"/>
      <c r="G229" s="407"/>
      <c r="H229" s="408"/>
      <c r="I229" s="408"/>
      <c r="J229" s="408"/>
      <c r="K229" s="408"/>
      <c r="L229" s="408"/>
      <c r="M229" s="408"/>
      <c r="N229" s="408"/>
    </row>
    <row r="230" spans="4:14">
      <c r="D230" s="407"/>
      <c r="E230" s="407"/>
      <c r="F230" s="407"/>
      <c r="G230" s="407"/>
      <c r="H230" s="408"/>
      <c r="I230" s="408"/>
      <c r="J230" s="408"/>
      <c r="K230" s="408"/>
      <c r="L230" s="408"/>
      <c r="M230" s="408"/>
      <c r="N230" s="408"/>
    </row>
    <row r="231" spans="4:14">
      <c r="D231" s="407"/>
      <c r="E231" s="407"/>
      <c r="F231" s="407"/>
      <c r="G231" s="407"/>
      <c r="H231" s="408"/>
      <c r="I231" s="408"/>
      <c r="J231" s="408"/>
      <c r="K231" s="408"/>
      <c r="L231" s="408"/>
      <c r="M231" s="408"/>
      <c r="N231" s="408"/>
    </row>
    <row r="232" spans="4:14">
      <c r="D232" s="407"/>
      <c r="E232" s="407"/>
      <c r="F232" s="407"/>
      <c r="G232" s="407"/>
      <c r="H232" s="408"/>
      <c r="I232" s="408"/>
      <c r="J232" s="408"/>
      <c r="K232" s="408"/>
      <c r="L232" s="408"/>
      <c r="M232" s="408"/>
      <c r="N232" s="408"/>
    </row>
    <row r="233" spans="4:14">
      <c r="D233" s="407"/>
      <c r="E233" s="407"/>
      <c r="F233" s="407"/>
      <c r="G233" s="407"/>
      <c r="H233" s="408"/>
      <c r="I233" s="408"/>
      <c r="J233" s="408"/>
      <c r="K233" s="408"/>
      <c r="L233" s="408"/>
      <c r="M233" s="408"/>
      <c r="N233" s="408"/>
    </row>
    <row r="234" spans="4:14">
      <c r="D234" s="407"/>
      <c r="E234" s="407"/>
      <c r="F234" s="407"/>
      <c r="G234" s="407"/>
      <c r="H234" s="408"/>
      <c r="I234" s="408"/>
      <c r="J234" s="408"/>
      <c r="K234" s="408"/>
      <c r="L234" s="408"/>
      <c r="M234" s="408"/>
      <c r="N234" s="408"/>
    </row>
    <row r="235" spans="4:14">
      <c r="D235" s="407"/>
      <c r="E235" s="407"/>
      <c r="F235" s="407"/>
      <c r="G235" s="407"/>
      <c r="H235" s="408"/>
      <c r="I235" s="408"/>
      <c r="J235" s="408"/>
      <c r="K235" s="408"/>
      <c r="L235" s="408"/>
      <c r="M235" s="408"/>
      <c r="N235" s="408"/>
    </row>
    <row r="236" spans="4:14">
      <c r="D236" s="407"/>
      <c r="E236" s="407"/>
      <c r="F236" s="407"/>
      <c r="G236" s="407"/>
      <c r="H236" s="408"/>
      <c r="I236" s="408"/>
      <c r="J236" s="408"/>
      <c r="K236" s="408"/>
      <c r="L236" s="408"/>
      <c r="M236" s="408"/>
      <c r="N236" s="408"/>
    </row>
    <row r="237" spans="4:14">
      <c r="D237" s="407"/>
      <c r="E237" s="407"/>
      <c r="F237" s="407"/>
      <c r="G237" s="407"/>
      <c r="H237" s="408"/>
      <c r="I237" s="408"/>
      <c r="J237" s="408"/>
      <c r="K237" s="408"/>
      <c r="L237" s="408"/>
      <c r="M237" s="408"/>
      <c r="N237" s="408"/>
    </row>
    <row r="238" spans="4:14">
      <c r="D238" s="407"/>
      <c r="E238" s="407"/>
      <c r="F238" s="407"/>
      <c r="G238" s="407"/>
      <c r="H238" s="408"/>
      <c r="I238" s="408"/>
      <c r="J238" s="408"/>
      <c r="K238" s="408"/>
      <c r="L238" s="408"/>
      <c r="M238" s="408"/>
      <c r="N238" s="408"/>
    </row>
    <row r="239" spans="4:14">
      <c r="D239" s="407"/>
      <c r="E239" s="407"/>
      <c r="F239" s="407"/>
      <c r="G239" s="407"/>
      <c r="H239" s="408"/>
      <c r="I239" s="408"/>
      <c r="J239" s="408"/>
      <c r="K239" s="408"/>
      <c r="L239" s="408"/>
      <c r="M239" s="408"/>
      <c r="N239" s="408"/>
    </row>
    <row r="240" spans="4:14">
      <c r="D240" s="407"/>
      <c r="E240" s="407"/>
      <c r="F240" s="407"/>
      <c r="G240" s="407"/>
      <c r="H240" s="408"/>
      <c r="I240" s="408"/>
      <c r="J240" s="408"/>
      <c r="K240" s="408"/>
      <c r="L240" s="408"/>
      <c r="M240" s="408"/>
      <c r="N240" s="408"/>
    </row>
    <row r="241" spans="4:14">
      <c r="D241" s="407"/>
      <c r="E241" s="407"/>
      <c r="F241" s="407"/>
      <c r="G241" s="407"/>
      <c r="H241" s="408"/>
      <c r="I241" s="408"/>
      <c r="J241" s="408"/>
      <c r="K241" s="408"/>
      <c r="L241" s="408"/>
      <c r="M241" s="408"/>
      <c r="N241" s="408"/>
    </row>
    <row r="242" spans="4:14">
      <c r="D242" s="407"/>
      <c r="E242" s="407"/>
      <c r="F242" s="407"/>
      <c r="G242" s="407"/>
      <c r="H242" s="408"/>
      <c r="I242" s="408"/>
      <c r="J242" s="408"/>
      <c r="K242" s="408"/>
      <c r="L242" s="408"/>
      <c r="M242" s="408"/>
      <c r="N242" s="408"/>
    </row>
    <row r="243" spans="4:14">
      <c r="D243" s="407"/>
      <c r="E243" s="407"/>
      <c r="F243" s="407"/>
      <c r="G243" s="407"/>
      <c r="H243" s="408"/>
      <c r="I243" s="408"/>
      <c r="J243" s="408"/>
      <c r="K243" s="408"/>
      <c r="L243" s="408"/>
      <c r="M243" s="408"/>
      <c r="N243" s="408"/>
    </row>
    <row r="244" spans="4:14">
      <c r="D244" s="407"/>
      <c r="E244" s="407"/>
      <c r="F244" s="407"/>
      <c r="G244" s="407"/>
      <c r="H244" s="408"/>
      <c r="I244" s="408"/>
      <c r="J244" s="408"/>
      <c r="K244" s="408"/>
      <c r="L244" s="408"/>
      <c r="M244" s="408"/>
      <c r="N244" s="408"/>
    </row>
    <row r="245" spans="4:14">
      <c r="D245" s="407"/>
      <c r="E245" s="407"/>
      <c r="F245" s="407"/>
      <c r="G245" s="407"/>
      <c r="H245" s="408"/>
      <c r="I245" s="408"/>
      <c r="J245" s="408"/>
      <c r="K245" s="408"/>
      <c r="L245" s="408"/>
      <c r="M245" s="408"/>
      <c r="N245" s="408"/>
    </row>
    <row r="246" spans="4:14">
      <c r="D246" s="407"/>
      <c r="E246" s="407"/>
      <c r="F246" s="407"/>
      <c r="G246" s="407"/>
      <c r="H246" s="408"/>
      <c r="I246" s="408"/>
      <c r="J246" s="408"/>
      <c r="K246" s="408"/>
      <c r="L246" s="408"/>
      <c r="M246" s="408"/>
      <c r="N246" s="408"/>
    </row>
    <row r="247" spans="4:14">
      <c r="D247" s="407"/>
      <c r="E247" s="407"/>
      <c r="F247" s="407"/>
      <c r="G247" s="407"/>
      <c r="H247" s="408"/>
      <c r="I247" s="408"/>
      <c r="J247" s="408"/>
      <c r="K247" s="408"/>
      <c r="L247" s="408"/>
      <c r="M247" s="408"/>
      <c r="N247" s="408"/>
    </row>
    <row r="248" spans="4:14">
      <c r="D248" s="407"/>
      <c r="E248" s="407"/>
      <c r="F248" s="407"/>
      <c r="G248" s="407"/>
      <c r="H248" s="408"/>
      <c r="I248" s="408"/>
      <c r="J248" s="408"/>
      <c r="K248" s="408"/>
      <c r="L248" s="408"/>
      <c r="M248" s="408"/>
      <c r="N248" s="408"/>
    </row>
    <row r="249" spans="4:14">
      <c r="D249" s="407"/>
      <c r="E249" s="407"/>
      <c r="F249" s="407"/>
      <c r="G249" s="407"/>
      <c r="H249" s="408"/>
      <c r="I249" s="408"/>
      <c r="J249" s="408"/>
      <c r="K249" s="408"/>
      <c r="L249" s="408"/>
      <c r="M249" s="408"/>
      <c r="N249" s="408"/>
    </row>
    <row r="250" spans="4:14">
      <c r="D250" s="407"/>
      <c r="E250" s="407"/>
      <c r="F250" s="407"/>
      <c r="G250" s="407"/>
      <c r="H250" s="408"/>
      <c r="I250" s="408"/>
      <c r="J250" s="408"/>
      <c r="K250" s="408"/>
      <c r="L250" s="408"/>
      <c r="M250" s="408"/>
      <c r="N250" s="408"/>
    </row>
    <row r="251" spans="4:14">
      <c r="D251" s="407"/>
      <c r="E251" s="407"/>
      <c r="F251" s="407"/>
      <c r="G251" s="407"/>
      <c r="H251" s="408"/>
      <c r="I251" s="408"/>
      <c r="J251" s="408"/>
      <c r="K251" s="408"/>
      <c r="L251" s="408"/>
      <c r="M251" s="408"/>
      <c r="N251" s="408"/>
    </row>
    <row r="252" spans="4:14">
      <c r="D252" s="407"/>
      <c r="E252" s="407"/>
      <c r="F252" s="407"/>
      <c r="G252" s="407"/>
      <c r="H252" s="408"/>
      <c r="I252" s="408"/>
      <c r="J252" s="408"/>
      <c r="K252" s="408"/>
      <c r="L252" s="408"/>
      <c r="M252" s="408"/>
      <c r="N252" s="408"/>
    </row>
    <row r="253" spans="4:14">
      <c r="D253" s="407"/>
      <c r="E253" s="407"/>
      <c r="F253" s="407"/>
      <c r="G253" s="407"/>
      <c r="H253" s="408"/>
      <c r="I253" s="408"/>
      <c r="J253" s="408"/>
      <c r="K253" s="408"/>
      <c r="L253" s="408"/>
      <c r="M253" s="408"/>
      <c r="N253" s="408"/>
    </row>
    <row r="254" spans="4:14">
      <c r="D254" s="407"/>
      <c r="E254" s="407"/>
      <c r="F254" s="407"/>
      <c r="G254" s="407"/>
      <c r="H254" s="408"/>
      <c r="I254" s="408"/>
      <c r="J254" s="408"/>
      <c r="K254" s="408"/>
      <c r="L254" s="408"/>
      <c r="M254" s="408"/>
      <c r="N254" s="408"/>
    </row>
    <row r="255" spans="4:14">
      <c r="D255" s="407"/>
      <c r="E255" s="407"/>
      <c r="F255" s="407"/>
      <c r="G255" s="407"/>
      <c r="H255" s="408"/>
      <c r="I255" s="408"/>
      <c r="J255" s="408"/>
      <c r="K255" s="408"/>
      <c r="L255" s="408"/>
      <c r="M255" s="408"/>
      <c r="N255" s="408"/>
    </row>
    <row r="256" spans="4:14">
      <c r="D256" s="407"/>
      <c r="E256" s="407"/>
      <c r="F256" s="407"/>
      <c r="G256" s="407"/>
      <c r="H256" s="408"/>
      <c r="I256" s="408"/>
      <c r="J256" s="408"/>
      <c r="K256" s="408"/>
      <c r="L256" s="408"/>
      <c r="M256" s="408"/>
      <c r="N256" s="408"/>
    </row>
    <row r="257" spans="4:14">
      <c r="D257" s="407"/>
      <c r="E257" s="407"/>
      <c r="F257" s="407"/>
      <c r="G257" s="407"/>
      <c r="H257" s="408"/>
      <c r="I257" s="408"/>
      <c r="J257" s="408"/>
      <c r="K257" s="408"/>
      <c r="L257" s="408"/>
      <c r="M257" s="408"/>
      <c r="N257" s="408"/>
    </row>
    <row r="258" spans="4:14">
      <c r="D258" s="407"/>
      <c r="E258" s="407"/>
      <c r="F258" s="407"/>
      <c r="G258" s="407"/>
      <c r="H258" s="408"/>
      <c r="I258" s="408"/>
      <c r="J258" s="408"/>
      <c r="K258" s="408"/>
      <c r="L258" s="408"/>
      <c r="M258" s="408"/>
      <c r="N258" s="408"/>
    </row>
    <row r="259" spans="4:14">
      <c r="D259" s="407"/>
      <c r="E259" s="407"/>
      <c r="F259" s="407"/>
      <c r="G259" s="407"/>
      <c r="H259" s="408"/>
      <c r="I259" s="408"/>
      <c r="J259" s="408"/>
      <c r="K259" s="408"/>
      <c r="L259" s="408"/>
      <c r="M259" s="408"/>
      <c r="N259" s="408"/>
    </row>
    <row r="260" spans="4:14">
      <c r="D260" s="407"/>
      <c r="E260" s="407"/>
      <c r="F260" s="407"/>
      <c r="G260" s="407"/>
      <c r="H260" s="408"/>
      <c r="I260" s="408"/>
      <c r="J260" s="408"/>
      <c r="K260" s="408"/>
      <c r="L260" s="408"/>
      <c r="M260" s="408"/>
      <c r="N260" s="408"/>
    </row>
    <row r="261" spans="4:14">
      <c r="D261" s="407"/>
      <c r="E261" s="407"/>
      <c r="F261" s="407"/>
      <c r="G261" s="407"/>
      <c r="H261" s="408"/>
      <c r="I261" s="408"/>
      <c r="J261" s="408"/>
      <c r="K261" s="408"/>
      <c r="L261" s="408"/>
      <c r="M261" s="408"/>
      <c r="N261" s="408"/>
    </row>
    <row r="262" spans="4:14">
      <c r="D262" s="407"/>
      <c r="E262" s="407"/>
      <c r="F262" s="407"/>
      <c r="G262" s="407"/>
      <c r="H262" s="408"/>
      <c r="I262" s="408"/>
      <c r="J262" s="408"/>
      <c r="K262" s="408"/>
      <c r="L262" s="408"/>
      <c r="M262" s="408"/>
      <c r="N262" s="408"/>
    </row>
    <row r="263" spans="4:14">
      <c r="D263" s="407"/>
      <c r="E263" s="407"/>
      <c r="F263" s="407"/>
      <c r="G263" s="407"/>
      <c r="H263" s="408"/>
      <c r="I263" s="408"/>
      <c r="J263" s="408"/>
      <c r="K263" s="408"/>
      <c r="L263" s="408"/>
      <c r="M263" s="408"/>
      <c r="N263" s="408"/>
    </row>
    <row r="264" spans="4:14">
      <c r="D264" s="407"/>
      <c r="E264" s="407"/>
      <c r="F264" s="407"/>
      <c r="G264" s="407"/>
      <c r="H264" s="408"/>
      <c r="I264" s="408"/>
      <c r="J264" s="408"/>
      <c r="K264" s="408"/>
      <c r="L264" s="408"/>
      <c r="M264" s="408"/>
      <c r="N264" s="408"/>
    </row>
    <row r="265" spans="4:14">
      <c r="D265" s="407"/>
      <c r="E265" s="407"/>
      <c r="F265" s="407"/>
      <c r="G265" s="407"/>
      <c r="H265" s="408"/>
      <c r="I265" s="408"/>
      <c r="J265" s="408"/>
      <c r="K265" s="408"/>
      <c r="L265" s="408"/>
      <c r="M265" s="408"/>
      <c r="N265" s="408"/>
    </row>
    <row r="266" spans="4:14">
      <c r="D266" s="407"/>
      <c r="E266" s="407"/>
      <c r="F266" s="407"/>
      <c r="G266" s="407"/>
      <c r="H266" s="408"/>
      <c r="I266" s="408"/>
      <c r="J266" s="408"/>
      <c r="K266" s="408"/>
      <c r="L266" s="408"/>
      <c r="M266" s="408"/>
      <c r="N266" s="408"/>
    </row>
    <row r="267" spans="4:14">
      <c r="D267" s="407"/>
      <c r="E267" s="407"/>
      <c r="F267" s="407"/>
      <c r="G267" s="407"/>
      <c r="H267" s="408"/>
      <c r="I267" s="408"/>
      <c r="J267" s="408"/>
      <c r="K267" s="408"/>
      <c r="L267" s="408"/>
      <c r="M267" s="408"/>
      <c r="N267" s="408"/>
    </row>
    <row r="268" spans="4:14">
      <c r="D268" s="407"/>
      <c r="E268" s="407"/>
      <c r="F268" s="407"/>
      <c r="G268" s="407"/>
      <c r="H268" s="408"/>
      <c r="I268" s="408"/>
      <c r="J268" s="408"/>
      <c r="K268" s="408"/>
      <c r="L268" s="408"/>
      <c r="M268" s="408"/>
      <c r="N268" s="408"/>
    </row>
    <row r="269" spans="4:14">
      <c r="D269" s="407"/>
      <c r="E269" s="407"/>
      <c r="F269" s="407"/>
      <c r="G269" s="407"/>
      <c r="H269" s="408"/>
      <c r="I269" s="408"/>
      <c r="J269" s="408"/>
      <c r="K269" s="408"/>
      <c r="L269" s="408"/>
      <c r="M269" s="408"/>
      <c r="N269" s="408"/>
    </row>
    <row r="270" spans="4:14">
      <c r="D270" s="407"/>
      <c r="E270" s="407"/>
      <c r="F270" s="407"/>
      <c r="G270" s="407"/>
      <c r="H270" s="408"/>
      <c r="I270" s="408"/>
      <c r="J270" s="408"/>
      <c r="K270" s="408"/>
      <c r="L270" s="408"/>
      <c r="M270" s="408"/>
      <c r="N270" s="408"/>
    </row>
    <row r="271" spans="4:14">
      <c r="D271" s="407"/>
      <c r="E271" s="407"/>
      <c r="F271" s="407"/>
      <c r="G271" s="407"/>
      <c r="H271" s="408"/>
      <c r="I271" s="408"/>
      <c r="J271" s="408"/>
      <c r="K271" s="408"/>
      <c r="L271" s="408"/>
      <c r="M271" s="408"/>
      <c r="N271" s="408"/>
    </row>
    <row r="272" spans="4:14">
      <c r="D272" s="407"/>
      <c r="E272" s="407"/>
      <c r="F272" s="407"/>
      <c r="G272" s="407"/>
      <c r="H272" s="408"/>
      <c r="I272" s="408"/>
      <c r="J272" s="408"/>
      <c r="K272" s="408"/>
      <c r="L272" s="408"/>
      <c r="M272" s="408"/>
      <c r="N272" s="408"/>
    </row>
    <row r="273" spans="4:14">
      <c r="D273" s="407"/>
      <c r="E273" s="407"/>
      <c r="F273" s="407"/>
      <c r="G273" s="407"/>
      <c r="H273" s="408"/>
      <c r="I273" s="408"/>
      <c r="J273" s="408"/>
      <c r="K273" s="408"/>
      <c r="L273" s="408"/>
      <c r="M273" s="408"/>
      <c r="N273" s="408"/>
    </row>
    <row r="274" spans="4:14">
      <c r="D274" s="407"/>
      <c r="E274" s="407"/>
      <c r="F274" s="407"/>
      <c r="G274" s="407"/>
      <c r="H274" s="408"/>
      <c r="I274" s="408"/>
      <c r="J274" s="408"/>
      <c r="K274" s="408"/>
      <c r="L274" s="408"/>
      <c r="M274" s="408"/>
      <c r="N274" s="408"/>
    </row>
    <row r="275" spans="4:14">
      <c r="D275" s="407"/>
      <c r="E275" s="407"/>
      <c r="F275" s="407"/>
      <c r="G275" s="407"/>
      <c r="H275" s="408"/>
      <c r="I275" s="408"/>
      <c r="J275" s="408"/>
      <c r="K275" s="408"/>
      <c r="L275" s="408"/>
      <c r="M275" s="408"/>
      <c r="N275" s="408"/>
    </row>
    <row r="276" spans="4:14">
      <c r="D276" s="407"/>
      <c r="E276" s="407"/>
      <c r="F276" s="407"/>
      <c r="G276" s="407"/>
      <c r="H276" s="408"/>
      <c r="I276" s="408"/>
      <c r="J276" s="408"/>
      <c r="K276" s="408"/>
      <c r="L276" s="408"/>
      <c r="M276" s="408"/>
      <c r="N276" s="408"/>
    </row>
    <row r="277" spans="4:14">
      <c r="D277" s="407"/>
      <c r="E277" s="407"/>
      <c r="F277" s="407"/>
      <c r="G277" s="407"/>
      <c r="H277" s="408"/>
      <c r="I277" s="408"/>
      <c r="J277" s="408"/>
      <c r="K277" s="408"/>
      <c r="L277" s="408"/>
      <c r="M277" s="408"/>
      <c r="N277" s="408"/>
    </row>
    <row r="278" spans="4:14">
      <c r="D278" s="407"/>
      <c r="E278" s="407"/>
      <c r="F278" s="407"/>
      <c r="G278" s="407"/>
      <c r="H278" s="408"/>
      <c r="I278" s="408"/>
      <c r="J278" s="408"/>
      <c r="K278" s="408"/>
      <c r="L278" s="408"/>
      <c r="M278" s="408"/>
      <c r="N278" s="408"/>
    </row>
    <row r="279" spans="4:14">
      <c r="D279" s="407"/>
      <c r="E279" s="407"/>
      <c r="F279" s="407"/>
      <c r="G279" s="407"/>
      <c r="H279" s="408"/>
      <c r="I279" s="408"/>
      <c r="J279" s="408"/>
      <c r="K279" s="408"/>
      <c r="L279" s="408"/>
      <c r="M279" s="408"/>
      <c r="N279" s="408"/>
    </row>
    <row r="280" spans="4:14">
      <c r="D280" s="407"/>
      <c r="E280" s="407"/>
      <c r="F280" s="407"/>
      <c r="G280" s="407"/>
      <c r="H280" s="408"/>
      <c r="I280" s="408"/>
      <c r="J280" s="408"/>
      <c r="K280" s="408"/>
      <c r="L280" s="408"/>
      <c r="M280" s="408"/>
      <c r="N280" s="408"/>
    </row>
    <row r="281" spans="4:14">
      <c r="D281" s="407"/>
      <c r="E281" s="407"/>
      <c r="F281" s="407"/>
      <c r="G281" s="407"/>
      <c r="H281" s="408"/>
      <c r="I281" s="408"/>
      <c r="J281" s="408"/>
      <c r="K281" s="408"/>
      <c r="L281" s="408"/>
      <c r="M281" s="408"/>
      <c r="N281" s="408"/>
    </row>
    <row r="282" spans="4:14">
      <c r="D282" s="407"/>
      <c r="E282" s="407"/>
      <c r="F282" s="407"/>
      <c r="G282" s="407"/>
      <c r="H282" s="408"/>
      <c r="I282" s="408"/>
      <c r="J282" s="408"/>
      <c r="K282" s="408"/>
      <c r="L282" s="408"/>
      <c r="M282" s="408"/>
      <c r="N282" s="408"/>
    </row>
    <row r="283" spans="4:14">
      <c r="D283" s="407"/>
      <c r="E283" s="407"/>
      <c r="F283" s="407"/>
      <c r="G283" s="407"/>
      <c r="H283" s="408"/>
      <c r="I283" s="408"/>
      <c r="J283" s="408"/>
      <c r="K283" s="408"/>
      <c r="L283" s="408"/>
      <c r="M283" s="408"/>
      <c r="N283" s="408"/>
    </row>
    <row r="284" spans="4:14">
      <c r="D284" s="407"/>
      <c r="E284" s="407"/>
      <c r="F284" s="407"/>
      <c r="G284" s="407"/>
      <c r="H284" s="408"/>
      <c r="I284" s="408"/>
      <c r="J284" s="408"/>
      <c r="K284" s="408"/>
      <c r="L284" s="408"/>
      <c r="M284" s="408"/>
      <c r="N284" s="408"/>
    </row>
    <row r="285" spans="4:14">
      <c r="D285" s="407"/>
      <c r="E285" s="407"/>
      <c r="F285" s="407"/>
      <c r="G285" s="407"/>
      <c r="H285" s="408"/>
      <c r="I285" s="408"/>
      <c r="J285" s="408"/>
      <c r="K285" s="408"/>
      <c r="L285" s="408"/>
      <c r="M285" s="408"/>
      <c r="N285" s="408"/>
    </row>
    <row r="286" spans="4:14">
      <c r="D286" s="407"/>
      <c r="E286" s="407"/>
      <c r="F286" s="407"/>
      <c r="G286" s="407"/>
      <c r="H286" s="408"/>
      <c r="I286" s="408"/>
      <c r="J286" s="408"/>
      <c r="K286" s="408"/>
      <c r="L286" s="408"/>
      <c r="M286" s="408"/>
      <c r="N286" s="408"/>
    </row>
    <row r="287" spans="4:14">
      <c r="D287" s="407"/>
      <c r="E287" s="407"/>
      <c r="F287" s="407"/>
      <c r="G287" s="407"/>
      <c r="H287" s="408"/>
      <c r="I287" s="408"/>
      <c r="J287" s="408"/>
      <c r="K287" s="408"/>
      <c r="L287" s="408"/>
      <c r="M287" s="408"/>
      <c r="N287" s="408"/>
    </row>
    <row r="288" spans="4:14">
      <c r="D288" s="407"/>
      <c r="E288" s="407"/>
      <c r="F288" s="407"/>
      <c r="G288" s="407"/>
      <c r="H288" s="408"/>
      <c r="I288" s="408"/>
      <c r="J288" s="408"/>
      <c r="K288" s="408"/>
      <c r="L288" s="408"/>
      <c r="M288" s="408"/>
      <c r="N288" s="408"/>
    </row>
    <row r="289" spans="4:14">
      <c r="D289" s="407"/>
      <c r="E289" s="407"/>
      <c r="F289" s="407"/>
      <c r="G289" s="407"/>
      <c r="H289" s="408"/>
      <c r="I289" s="408"/>
      <c r="J289" s="408"/>
      <c r="K289" s="408"/>
      <c r="L289" s="408"/>
      <c r="M289" s="408"/>
      <c r="N289" s="408"/>
    </row>
    <row r="290" spans="4:14">
      <c r="D290" s="407"/>
      <c r="E290" s="407"/>
      <c r="F290" s="407"/>
      <c r="G290" s="407"/>
      <c r="H290" s="408"/>
      <c r="I290" s="408"/>
      <c r="J290" s="408"/>
      <c r="K290" s="408"/>
      <c r="L290" s="408"/>
      <c r="M290" s="408"/>
      <c r="N290" s="408"/>
    </row>
    <row r="291" spans="4:14">
      <c r="D291" s="407"/>
      <c r="E291" s="407"/>
      <c r="F291" s="407"/>
      <c r="G291" s="407"/>
      <c r="H291" s="408"/>
      <c r="I291" s="408"/>
      <c r="J291" s="408"/>
      <c r="K291" s="408"/>
      <c r="L291" s="408"/>
      <c r="M291" s="408"/>
      <c r="N291" s="408"/>
    </row>
    <row r="292" spans="4:14">
      <c r="D292" s="407"/>
      <c r="E292" s="407"/>
      <c r="F292" s="407"/>
      <c r="G292" s="407"/>
      <c r="H292" s="408"/>
      <c r="I292" s="408"/>
      <c r="J292" s="408"/>
      <c r="K292" s="408"/>
      <c r="L292" s="408"/>
      <c r="M292" s="408"/>
      <c r="N292" s="408"/>
    </row>
    <row r="293" spans="4:14">
      <c r="D293" s="407"/>
      <c r="E293" s="407"/>
      <c r="F293" s="407"/>
      <c r="G293" s="407"/>
      <c r="H293" s="408"/>
      <c r="I293" s="408"/>
      <c r="J293" s="408"/>
      <c r="K293" s="408"/>
      <c r="L293" s="408"/>
      <c r="M293" s="408"/>
      <c r="N293" s="408"/>
    </row>
    <row r="294" spans="4:14">
      <c r="D294" s="407"/>
      <c r="E294" s="407"/>
      <c r="F294" s="407"/>
      <c r="G294" s="407"/>
      <c r="H294" s="408"/>
      <c r="I294" s="408"/>
      <c r="J294" s="408"/>
      <c r="K294" s="408"/>
      <c r="L294" s="408"/>
      <c r="M294" s="408"/>
      <c r="N294" s="408"/>
    </row>
    <row r="295" spans="4:14">
      <c r="D295" s="407"/>
      <c r="E295" s="407"/>
      <c r="F295" s="407"/>
      <c r="G295" s="407"/>
      <c r="H295" s="408"/>
      <c r="I295" s="408"/>
      <c r="J295" s="408"/>
      <c r="K295" s="408"/>
      <c r="L295" s="408"/>
      <c r="M295" s="408"/>
      <c r="N295" s="408"/>
    </row>
    <row r="296" spans="4:14">
      <c r="D296" s="407"/>
      <c r="E296" s="407"/>
      <c r="F296" s="407"/>
      <c r="G296" s="407"/>
      <c r="H296" s="408"/>
      <c r="I296" s="408"/>
      <c r="J296" s="408"/>
      <c r="K296" s="408"/>
      <c r="L296" s="408"/>
      <c r="M296" s="408"/>
      <c r="N296" s="408"/>
    </row>
    <row r="297" spans="4:14">
      <c r="D297" s="407"/>
      <c r="E297" s="407"/>
      <c r="F297" s="407"/>
      <c r="G297" s="407"/>
      <c r="H297" s="408"/>
      <c r="I297" s="408"/>
      <c r="J297" s="408"/>
      <c r="K297" s="408"/>
      <c r="L297" s="408"/>
      <c r="M297" s="408"/>
      <c r="N297" s="408"/>
    </row>
    <row r="298" spans="4:14">
      <c r="D298" s="407"/>
      <c r="E298" s="407"/>
      <c r="F298" s="407"/>
      <c r="G298" s="407"/>
      <c r="H298" s="408"/>
      <c r="I298" s="408"/>
      <c r="J298" s="408"/>
      <c r="K298" s="408"/>
      <c r="L298" s="408"/>
      <c r="M298" s="408"/>
      <c r="N298" s="408"/>
    </row>
    <row r="299" spans="4:14">
      <c r="D299" s="407"/>
      <c r="E299" s="407"/>
      <c r="F299" s="407"/>
      <c r="G299" s="407"/>
      <c r="H299" s="408"/>
      <c r="I299" s="408"/>
      <c r="J299" s="408"/>
      <c r="K299" s="408"/>
      <c r="L299" s="408"/>
      <c r="M299" s="408"/>
      <c r="N299" s="408"/>
    </row>
    <row r="300" spans="4:14">
      <c r="D300" s="407"/>
      <c r="E300" s="407"/>
      <c r="F300" s="407"/>
      <c r="G300" s="407"/>
      <c r="H300" s="408"/>
      <c r="I300" s="408"/>
      <c r="J300" s="408"/>
      <c r="K300" s="408"/>
      <c r="L300" s="408"/>
      <c r="M300" s="408"/>
      <c r="N300" s="408"/>
    </row>
    <row r="301" spans="4:14">
      <c r="D301" s="407"/>
      <c r="E301" s="407"/>
      <c r="F301" s="407"/>
      <c r="G301" s="407"/>
      <c r="H301" s="408"/>
      <c r="I301" s="408"/>
      <c r="J301" s="408"/>
      <c r="K301" s="408"/>
      <c r="L301" s="408"/>
      <c r="M301" s="408"/>
      <c r="N301" s="408"/>
    </row>
    <row r="302" spans="4:14">
      <c r="D302" s="407"/>
      <c r="E302" s="407"/>
      <c r="F302" s="407"/>
      <c r="G302" s="407"/>
      <c r="H302" s="408"/>
      <c r="I302" s="408"/>
      <c r="J302" s="408"/>
      <c r="K302" s="408"/>
      <c r="L302" s="408"/>
      <c r="M302" s="408"/>
      <c r="N302" s="408"/>
    </row>
    <row r="303" spans="4:14">
      <c r="D303" s="407"/>
      <c r="E303" s="407"/>
      <c r="F303" s="407"/>
      <c r="G303" s="407"/>
      <c r="H303" s="408"/>
      <c r="I303" s="408"/>
      <c r="J303" s="408"/>
      <c r="K303" s="408"/>
      <c r="L303" s="408"/>
      <c r="M303" s="408"/>
      <c r="N303" s="408"/>
    </row>
    <row r="304" spans="4:14">
      <c r="D304" s="407"/>
      <c r="E304" s="407"/>
      <c r="F304" s="407"/>
      <c r="G304" s="407"/>
      <c r="H304" s="408"/>
      <c r="I304" s="408"/>
      <c r="J304" s="408"/>
      <c r="K304" s="408"/>
      <c r="L304" s="408"/>
      <c r="M304" s="408"/>
      <c r="N304" s="408"/>
    </row>
    <row r="305" spans="4:14">
      <c r="D305" s="407"/>
      <c r="E305" s="407"/>
      <c r="F305" s="407"/>
      <c r="G305" s="407"/>
      <c r="H305" s="408"/>
      <c r="I305" s="408"/>
      <c r="J305" s="408"/>
      <c r="K305" s="408"/>
      <c r="L305" s="408"/>
      <c r="M305" s="408"/>
      <c r="N305" s="408"/>
    </row>
    <row r="306" spans="4:14">
      <c r="D306" s="407"/>
      <c r="E306" s="407"/>
      <c r="F306" s="407"/>
      <c r="G306" s="407"/>
      <c r="H306" s="408"/>
      <c r="I306" s="408"/>
      <c r="J306" s="408"/>
      <c r="K306" s="408"/>
      <c r="L306" s="408"/>
      <c r="M306" s="408"/>
      <c r="N306" s="408"/>
    </row>
    <row r="307" spans="4:14">
      <c r="D307" s="407"/>
      <c r="E307" s="407"/>
      <c r="F307" s="407"/>
      <c r="G307" s="407"/>
      <c r="H307" s="408"/>
      <c r="I307" s="408"/>
      <c r="J307" s="408"/>
      <c r="K307" s="408"/>
      <c r="L307" s="408"/>
      <c r="M307" s="408"/>
      <c r="N307" s="408"/>
    </row>
    <row r="308" spans="4:14">
      <c r="D308" s="407"/>
      <c r="E308" s="407"/>
      <c r="F308" s="407"/>
      <c r="G308" s="407"/>
      <c r="H308" s="408"/>
      <c r="I308" s="408"/>
      <c r="J308" s="408"/>
      <c r="K308" s="408"/>
      <c r="L308" s="408"/>
      <c r="M308" s="408"/>
      <c r="N308" s="408"/>
    </row>
    <row r="309" spans="4:14">
      <c r="D309" s="407"/>
      <c r="E309" s="407"/>
      <c r="F309" s="407"/>
      <c r="G309" s="407"/>
      <c r="H309" s="408"/>
      <c r="I309" s="408"/>
      <c r="J309" s="408"/>
      <c r="K309" s="408"/>
      <c r="L309" s="408"/>
      <c r="M309" s="408"/>
      <c r="N309" s="408"/>
    </row>
    <row r="310" spans="4:14">
      <c r="D310" s="407"/>
      <c r="E310" s="407"/>
      <c r="F310" s="407"/>
      <c r="G310" s="407"/>
      <c r="H310" s="408"/>
      <c r="I310" s="408"/>
      <c r="J310" s="408"/>
      <c r="K310" s="408"/>
      <c r="L310" s="408"/>
      <c r="M310" s="408"/>
      <c r="N310" s="408"/>
    </row>
    <row r="311" spans="4:14">
      <c r="D311" s="407"/>
      <c r="E311" s="407"/>
      <c r="F311" s="407"/>
      <c r="G311" s="407"/>
      <c r="H311" s="408"/>
      <c r="I311" s="408"/>
      <c r="J311" s="408"/>
      <c r="K311" s="408"/>
      <c r="L311" s="408"/>
      <c r="M311" s="408"/>
      <c r="N311" s="408"/>
    </row>
    <row r="312" spans="4:14">
      <c r="D312" s="407"/>
      <c r="E312" s="407"/>
      <c r="F312" s="407"/>
      <c r="G312" s="407"/>
      <c r="H312" s="408"/>
      <c r="I312" s="408"/>
      <c r="J312" s="408"/>
      <c r="K312" s="408"/>
      <c r="L312" s="408"/>
      <c r="M312" s="408"/>
      <c r="N312" s="408"/>
    </row>
    <row r="313" spans="4:14">
      <c r="D313" s="407"/>
      <c r="E313" s="407"/>
      <c r="F313" s="407"/>
      <c r="G313" s="407"/>
      <c r="H313" s="408"/>
      <c r="I313" s="408"/>
      <c r="J313" s="408"/>
      <c r="K313" s="408"/>
      <c r="L313" s="408"/>
      <c r="M313" s="408"/>
      <c r="N313" s="408"/>
    </row>
    <row r="314" spans="4:14">
      <c r="D314" s="407"/>
      <c r="E314" s="407"/>
      <c r="F314" s="407"/>
      <c r="G314" s="407"/>
      <c r="H314" s="408"/>
      <c r="I314" s="408"/>
      <c r="J314" s="408"/>
      <c r="K314" s="408"/>
      <c r="L314" s="408"/>
      <c r="M314" s="408"/>
      <c r="N314" s="408"/>
    </row>
    <row r="315" spans="4:14">
      <c r="D315" s="407"/>
      <c r="E315" s="407"/>
      <c r="F315" s="407"/>
      <c r="G315" s="407"/>
      <c r="H315" s="408"/>
      <c r="I315" s="408"/>
      <c r="J315" s="408"/>
      <c r="K315" s="408"/>
      <c r="L315" s="408"/>
      <c r="M315" s="408"/>
      <c r="N315" s="408"/>
    </row>
    <row r="316" spans="4:14">
      <c r="D316" s="407"/>
      <c r="E316" s="407"/>
      <c r="F316" s="407"/>
      <c r="G316" s="407"/>
      <c r="H316" s="408"/>
      <c r="I316" s="408"/>
      <c r="J316" s="408"/>
      <c r="K316" s="408"/>
      <c r="L316" s="408"/>
      <c r="M316" s="408"/>
      <c r="N316" s="408"/>
    </row>
    <row r="317" spans="4:14">
      <c r="D317" s="407"/>
      <c r="E317" s="407"/>
      <c r="F317" s="407"/>
      <c r="G317" s="407"/>
      <c r="H317" s="408"/>
      <c r="I317" s="408"/>
      <c r="J317" s="408"/>
      <c r="K317" s="408"/>
      <c r="L317" s="408"/>
      <c r="M317" s="408"/>
      <c r="N317" s="408"/>
    </row>
    <row r="318" spans="4:14">
      <c r="D318" s="407"/>
      <c r="E318" s="407"/>
      <c r="F318" s="407"/>
      <c r="G318" s="407"/>
      <c r="H318" s="408"/>
      <c r="I318" s="408"/>
      <c r="J318" s="408"/>
      <c r="K318" s="408"/>
      <c r="L318" s="408"/>
      <c r="M318" s="408"/>
      <c r="N318" s="408"/>
    </row>
    <row r="319" spans="4:14">
      <c r="D319" s="407"/>
      <c r="E319" s="407"/>
      <c r="F319" s="407"/>
      <c r="G319" s="407"/>
      <c r="H319" s="408"/>
      <c r="I319" s="408"/>
      <c r="J319" s="408"/>
      <c r="K319" s="408"/>
      <c r="L319" s="408"/>
      <c r="M319" s="408"/>
      <c r="N319" s="408"/>
    </row>
    <row r="320" spans="4:14">
      <c r="D320" s="407"/>
      <c r="E320" s="407"/>
      <c r="F320" s="407"/>
      <c r="G320" s="407"/>
      <c r="H320" s="408"/>
      <c r="I320" s="408"/>
      <c r="J320" s="408"/>
      <c r="K320" s="408"/>
      <c r="L320" s="408"/>
      <c r="M320" s="408"/>
      <c r="N320" s="408"/>
    </row>
    <row r="321" spans="4:14">
      <c r="D321" s="407"/>
      <c r="E321" s="407"/>
      <c r="F321" s="407"/>
      <c r="G321" s="407"/>
      <c r="H321" s="408"/>
      <c r="I321" s="408"/>
      <c r="J321" s="408"/>
      <c r="K321" s="408"/>
      <c r="L321" s="408"/>
      <c r="M321" s="408"/>
      <c r="N321" s="408"/>
    </row>
    <row r="322" spans="4:14">
      <c r="D322" s="407"/>
      <c r="E322" s="407"/>
      <c r="F322" s="407"/>
      <c r="G322" s="407"/>
      <c r="H322" s="408"/>
      <c r="I322" s="408"/>
      <c r="J322" s="408"/>
      <c r="K322" s="408"/>
      <c r="L322" s="408"/>
      <c r="M322" s="408"/>
      <c r="N322" s="408"/>
    </row>
    <row r="323" spans="4:14">
      <c r="D323" s="407"/>
      <c r="E323" s="407"/>
      <c r="F323" s="407"/>
      <c r="G323" s="407"/>
      <c r="H323" s="408"/>
      <c r="I323" s="408"/>
      <c r="J323" s="408"/>
      <c r="K323" s="408"/>
      <c r="L323" s="408"/>
      <c r="M323" s="408"/>
      <c r="N323" s="408"/>
    </row>
    <row r="324" spans="4:14">
      <c r="D324" s="407"/>
      <c r="E324" s="407"/>
      <c r="F324" s="407"/>
      <c r="G324" s="407"/>
      <c r="H324" s="408"/>
      <c r="I324" s="408"/>
      <c r="J324" s="408"/>
      <c r="K324" s="408"/>
      <c r="L324" s="408"/>
      <c r="M324" s="408"/>
      <c r="N324" s="408"/>
    </row>
    <row r="325" spans="4:14">
      <c r="D325" s="407"/>
      <c r="E325" s="407"/>
      <c r="F325" s="407"/>
      <c r="G325" s="407"/>
      <c r="H325" s="408"/>
      <c r="I325" s="408"/>
      <c r="J325" s="408"/>
      <c r="K325" s="408"/>
      <c r="L325" s="408"/>
      <c r="M325" s="408"/>
      <c r="N325" s="408"/>
    </row>
    <row r="326" spans="4:14">
      <c r="D326" s="407"/>
      <c r="E326" s="407"/>
      <c r="F326" s="407"/>
      <c r="G326" s="407"/>
      <c r="H326" s="408"/>
      <c r="I326" s="408"/>
      <c r="J326" s="408"/>
      <c r="K326" s="408"/>
      <c r="L326" s="408"/>
      <c r="M326" s="408"/>
      <c r="N326" s="408"/>
    </row>
    <row r="327" spans="4:14">
      <c r="D327" s="407"/>
      <c r="E327" s="407"/>
      <c r="F327" s="407"/>
      <c r="G327" s="407"/>
      <c r="H327" s="408"/>
      <c r="I327" s="408"/>
      <c r="J327" s="408"/>
      <c r="K327" s="408"/>
      <c r="L327" s="408"/>
      <c r="M327" s="408"/>
      <c r="N327" s="408"/>
    </row>
    <row r="328" spans="4:14">
      <c r="D328" s="407"/>
      <c r="E328" s="407"/>
      <c r="F328" s="407"/>
      <c r="G328" s="407"/>
      <c r="H328" s="408"/>
      <c r="I328" s="408"/>
      <c r="J328" s="408"/>
      <c r="K328" s="408"/>
      <c r="L328" s="408"/>
      <c r="M328" s="408"/>
      <c r="N328" s="408"/>
    </row>
    <row r="329" spans="4:14">
      <c r="D329" s="407"/>
      <c r="E329" s="407"/>
      <c r="F329" s="407"/>
      <c r="G329" s="407"/>
      <c r="H329" s="408"/>
      <c r="I329" s="408"/>
      <c r="J329" s="408"/>
      <c r="K329" s="408"/>
      <c r="L329" s="408"/>
      <c r="M329" s="408"/>
      <c r="N329" s="408"/>
    </row>
    <row r="330" spans="4:14">
      <c r="D330" s="407"/>
      <c r="E330" s="407"/>
      <c r="F330" s="407"/>
      <c r="G330" s="407"/>
      <c r="H330" s="408"/>
      <c r="I330" s="408"/>
      <c r="J330" s="408"/>
      <c r="K330" s="408"/>
      <c r="L330" s="408"/>
      <c r="M330" s="408"/>
      <c r="N330" s="408"/>
    </row>
    <row r="331" spans="4:14">
      <c r="D331" s="407"/>
      <c r="E331" s="407"/>
      <c r="F331" s="407"/>
      <c r="G331" s="407"/>
      <c r="H331" s="408"/>
      <c r="I331" s="408"/>
      <c r="J331" s="408"/>
      <c r="K331" s="408"/>
      <c r="L331" s="408"/>
      <c r="M331" s="408"/>
      <c r="N331" s="408"/>
    </row>
    <row r="332" spans="4:14">
      <c r="D332" s="407"/>
      <c r="E332" s="407"/>
      <c r="F332" s="407"/>
      <c r="G332" s="407"/>
      <c r="H332" s="408"/>
      <c r="I332" s="408"/>
      <c r="J332" s="408"/>
      <c r="K332" s="408"/>
      <c r="L332" s="408"/>
      <c r="M332" s="408"/>
      <c r="N332" s="408"/>
    </row>
    <row r="333" spans="4:14">
      <c r="D333" s="407"/>
      <c r="E333" s="407"/>
      <c r="F333" s="407"/>
      <c r="G333" s="407"/>
      <c r="H333" s="408"/>
      <c r="I333" s="408"/>
      <c r="J333" s="408"/>
      <c r="K333" s="408"/>
      <c r="L333" s="408"/>
      <c r="M333" s="408"/>
      <c r="N333" s="408"/>
    </row>
    <row r="334" spans="4:14">
      <c r="D334" s="407"/>
      <c r="E334" s="407"/>
      <c r="F334" s="407"/>
      <c r="G334" s="407"/>
      <c r="H334" s="408"/>
      <c r="I334" s="408"/>
      <c r="J334" s="408"/>
      <c r="K334" s="408"/>
      <c r="L334" s="408"/>
      <c r="M334" s="408"/>
      <c r="N334" s="408"/>
    </row>
    <row r="335" spans="4:14">
      <c r="D335" s="407"/>
      <c r="E335" s="407"/>
      <c r="F335" s="407"/>
      <c r="G335" s="407"/>
      <c r="H335" s="408"/>
      <c r="I335" s="408"/>
      <c r="J335" s="408"/>
      <c r="K335" s="408"/>
      <c r="L335" s="408"/>
      <c r="M335" s="408"/>
      <c r="N335" s="408"/>
    </row>
    <row r="336" spans="4:14">
      <c r="D336" s="407"/>
      <c r="E336" s="407"/>
      <c r="F336" s="407"/>
      <c r="G336" s="407"/>
      <c r="H336" s="408"/>
      <c r="I336" s="408"/>
      <c r="J336" s="408"/>
      <c r="K336" s="408"/>
      <c r="L336" s="408"/>
      <c r="M336" s="408"/>
      <c r="N336" s="408"/>
    </row>
    <row r="337" spans="4:14">
      <c r="D337" s="407"/>
      <c r="E337" s="407"/>
      <c r="F337" s="407"/>
      <c r="G337" s="407"/>
      <c r="H337" s="408"/>
      <c r="I337" s="408"/>
      <c r="J337" s="408"/>
      <c r="K337" s="408"/>
      <c r="L337" s="408"/>
      <c r="M337" s="408"/>
      <c r="N337" s="408"/>
    </row>
    <row r="338" spans="4:14">
      <c r="D338" s="407"/>
      <c r="E338" s="407"/>
      <c r="F338" s="407"/>
      <c r="G338" s="407"/>
      <c r="H338" s="408"/>
      <c r="I338" s="408"/>
      <c r="J338" s="408"/>
      <c r="K338" s="408"/>
      <c r="L338" s="408"/>
      <c r="M338" s="408"/>
      <c r="N338" s="408"/>
    </row>
    <row r="339" spans="4:14">
      <c r="D339" s="407"/>
      <c r="E339" s="407"/>
      <c r="F339" s="407"/>
      <c r="G339" s="407"/>
      <c r="H339" s="408"/>
      <c r="I339" s="408"/>
      <c r="J339" s="408"/>
      <c r="K339" s="408"/>
      <c r="L339" s="408"/>
      <c r="M339" s="408"/>
      <c r="N339" s="408"/>
    </row>
    <row r="340" spans="4:14">
      <c r="D340" s="407"/>
      <c r="E340" s="407"/>
      <c r="F340" s="407"/>
      <c r="G340" s="407"/>
      <c r="H340" s="408"/>
      <c r="I340" s="408"/>
      <c r="J340" s="408"/>
      <c r="K340" s="408"/>
      <c r="L340" s="408"/>
      <c r="M340" s="408"/>
      <c r="N340" s="408"/>
    </row>
    <row r="341" spans="4:14">
      <c r="D341" s="407"/>
      <c r="E341" s="407"/>
      <c r="F341" s="407"/>
      <c r="G341" s="407"/>
      <c r="H341" s="408"/>
      <c r="I341" s="408"/>
      <c r="J341" s="408"/>
      <c r="K341" s="408"/>
      <c r="L341" s="408"/>
      <c r="M341" s="408"/>
      <c r="N341" s="408"/>
    </row>
    <row r="342" spans="4:14">
      <c r="D342" s="407"/>
      <c r="E342" s="407"/>
      <c r="F342" s="407"/>
      <c r="G342" s="407"/>
      <c r="H342" s="408"/>
      <c r="I342" s="408"/>
      <c r="J342" s="408"/>
      <c r="K342" s="408"/>
      <c r="L342" s="408"/>
      <c r="M342" s="408"/>
      <c r="N342" s="408"/>
    </row>
    <row r="343" spans="4:14">
      <c r="D343" s="407"/>
      <c r="E343" s="407"/>
      <c r="F343" s="407"/>
      <c r="G343" s="407"/>
      <c r="H343" s="408"/>
      <c r="I343" s="408"/>
      <c r="J343" s="408"/>
      <c r="K343" s="408"/>
      <c r="L343" s="408"/>
      <c r="M343" s="408"/>
      <c r="N343" s="408"/>
    </row>
    <row r="344" spans="4:14">
      <c r="D344" s="407"/>
      <c r="E344" s="407"/>
      <c r="F344" s="407"/>
      <c r="G344" s="407"/>
      <c r="H344" s="408"/>
      <c r="I344" s="408"/>
      <c r="J344" s="408"/>
      <c r="K344" s="408"/>
      <c r="L344" s="408"/>
      <c r="M344" s="408"/>
      <c r="N344" s="408"/>
    </row>
    <row r="345" spans="4:14">
      <c r="D345" s="407"/>
      <c r="E345" s="407"/>
      <c r="F345" s="407"/>
      <c r="G345" s="407"/>
      <c r="H345" s="408"/>
      <c r="I345" s="408"/>
      <c r="J345" s="408"/>
      <c r="K345" s="408"/>
      <c r="L345" s="408"/>
      <c r="M345" s="408"/>
      <c r="N345" s="408"/>
    </row>
    <row r="346" spans="4:14">
      <c r="D346" s="407"/>
      <c r="E346" s="407"/>
      <c r="F346" s="407"/>
      <c r="G346" s="407"/>
      <c r="H346" s="408"/>
      <c r="I346" s="408"/>
      <c r="J346" s="408"/>
      <c r="K346" s="408"/>
      <c r="L346" s="408"/>
      <c r="M346" s="408"/>
      <c r="N346" s="408"/>
    </row>
    <row r="347" spans="4:14">
      <c r="D347" s="407"/>
      <c r="E347" s="407"/>
      <c r="F347" s="407"/>
      <c r="G347" s="407"/>
      <c r="H347" s="408"/>
      <c r="I347" s="408"/>
      <c r="J347" s="408"/>
      <c r="K347" s="408"/>
      <c r="L347" s="408"/>
      <c r="M347" s="408"/>
      <c r="N347" s="408"/>
    </row>
    <row r="348" spans="4:14">
      <c r="D348" s="407"/>
      <c r="E348" s="407"/>
      <c r="F348" s="407"/>
      <c r="G348" s="407"/>
      <c r="H348" s="408"/>
      <c r="I348" s="408"/>
      <c r="J348" s="408"/>
      <c r="K348" s="408"/>
      <c r="L348" s="408"/>
      <c r="M348" s="408"/>
      <c r="N348" s="408"/>
    </row>
    <row r="349" spans="4:14">
      <c r="D349" s="407"/>
      <c r="E349" s="407"/>
      <c r="F349" s="407"/>
      <c r="G349" s="407"/>
      <c r="H349" s="408"/>
      <c r="I349" s="408"/>
      <c r="J349" s="408"/>
      <c r="K349" s="408"/>
      <c r="L349" s="408"/>
      <c r="M349" s="408"/>
      <c r="N349" s="408"/>
    </row>
    <row r="350" spans="4:14">
      <c r="D350" s="407"/>
      <c r="E350" s="407"/>
      <c r="F350" s="407"/>
      <c r="G350" s="407"/>
      <c r="H350" s="408"/>
      <c r="I350" s="408"/>
      <c r="J350" s="408"/>
      <c r="K350" s="408"/>
      <c r="L350" s="408"/>
      <c r="M350" s="408"/>
      <c r="N350" s="408"/>
    </row>
    <row r="351" spans="4:14">
      <c r="D351" s="407"/>
      <c r="E351" s="407"/>
      <c r="F351" s="407"/>
      <c r="G351" s="407"/>
      <c r="H351" s="408"/>
      <c r="I351" s="408"/>
      <c r="J351" s="408"/>
      <c r="K351" s="408"/>
      <c r="L351" s="408"/>
      <c r="M351" s="408"/>
      <c r="N351" s="408"/>
    </row>
    <row r="352" spans="4:14">
      <c r="D352" s="407"/>
      <c r="E352" s="407"/>
      <c r="F352" s="407"/>
      <c r="G352" s="407"/>
      <c r="H352" s="408"/>
      <c r="I352" s="408"/>
      <c r="J352" s="408"/>
      <c r="K352" s="408"/>
      <c r="L352" s="408"/>
      <c r="M352" s="408"/>
      <c r="N352" s="408"/>
    </row>
    <row r="353" spans="4:14">
      <c r="D353" s="407"/>
      <c r="E353" s="407"/>
      <c r="F353" s="407"/>
      <c r="G353" s="407"/>
      <c r="H353" s="408"/>
      <c r="I353" s="408"/>
      <c r="J353" s="408"/>
      <c r="K353" s="408"/>
      <c r="L353" s="408"/>
      <c r="M353" s="408"/>
      <c r="N353" s="408"/>
    </row>
    <row r="354" spans="4:14">
      <c r="D354" s="407"/>
      <c r="E354" s="407"/>
      <c r="F354" s="407"/>
      <c r="G354" s="407"/>
      <c r="H354" s="408"/>
      <c r="I354" s="408"/>
      <c r="J354" s="408"/>
      <c r="K354" s="408"/>
      <c r="L354" s="408"/>
      <c r="M354" s="408"/>
      <c r="N354" s="408"/>
    </row>
    <row r="355" spans="4:14">
      <c r="D355" s="407"/>
      <c r="E355" s="407"/>
      <c r="F355" s="407"/>
      <c r="G355" s="407"/>
      <c r="H355" s="408"/>
      <c r="I355" s="408"/>
      <c r="J355" s="408"/>
      <c r="K355" s="408"/>
      <c r="L355" s="408"/>
      <c r="M355" s="408"/>
      <c r="N355" s="408"/>
    </row>
    <row r="356" spans="4:14">
      <c r="D356" s="407"/>
      <c r="E356" s="407"/>
      <c r="F356" s="407"/>
      <c r="G356" s="407"/>
      <c r="H356" s="408"/>
      <c r="I356" s="408"/>
      <c r="J356" s="408"/>
      <c r="K356" s="408"/>
      <c r="L356" s="408"/>
      <c r="M356" s="408"/>
      <c r="N356" s="408"/>
    </row>
    <row r="357" spans="4:14">
      <c r="D357" s="407"/>
      <c r="E357" s="407"/>
      <c r="F357" s="407"/>
      <c r="G357" s="407"/>
      <c r="H357" s="408"/>
      <c r="I357" s="408"/>
      <c r="J357" s="408"/>
      <c r="K357" s="408"/>
      <c r="L357" s="408"/>
      <c r="M357" s="408"/>
      <c r="N357" s="408"/>
    </row>
    <row r="358" spans="4:14">
      <c r="D358" s="407"/>
      <c r="E358" s="407"/>
      <c r="F358" s="407"/>
      <c r="G358" s="407"/>
      <c r="H358" s="408"/>
      <c r="I358" s="408"/>
      <c r="J358" s="408"/>
      <c r="K358" s="408"/>
      <c r="L358" s="408"/>
      <c r="M358" s="408"/>
      <c r="N358" s="408"/>
    </row>
    <row r="359" spans="4:14">
      <c r="D359" s="407"/>
      <c r="E359" s="407"/>
      <c r="F359" s="407"/>
      <c r="G359" s="407"/>
      <c r="H359" s="408"/>
      <c r="I359" s="408"/>
      <c r="J359" s="408"/>
      <c r="K359" s="408"/>
      <c r="L359" s="408"/>
      <c r="M359" s="408"/>
      <c r="N359" s="408"/>
    </row>
    <row r="360" spans="4:14">
      <c r="D360" s="407"/>
      <c r="E360" s="407"/>
      <c r="F360" s="407"/>
      <c r="G360" s="407"/>
      <c r="H360" s="408"/>
      <c r="I360" s="408"/>
      <c r="J360" s="408"/>
      <c r="K360" s="408"/>
      <c r="L360" s="408"/>
      <c r="M360" s="408"/>
      <c r="N360" s="408"/>
    </row>
    <row r="361" spans="4:14">
      <c r="D361" s="407"/>
      <c r="E361" s="407"/>
      <c r="F361" s="407"/>
      <c r="G361" s="407"/>
      <c r="H361" s="408"/>
      <c r="I361" s="408"/>
      <c r="J361" s="408"/>
      <c r="K361" s="408"/>
      <c r="L361" s="408"/>
      <c r="M361" s="408"/>
      <c r="N361" s="408"/>
    </row>
    <row r="362" spans="4:14">
      <c r="D362" s="407"/>
      <c r="E362" s="407"/>
      <c r="F362" s="407"/>
      <c r="G362" s="407"/>
      <c r="H362" s="408"/>
      <c r="I362" s="408"/>
      <c r="J362" s="408"/>
      <c r="K362" s="408"/>
      <c r="L362" s="408"/>
      <c r="M362" s="408"/>
      <c r="N362" s="408"/>
    </row>
    <row r="363" spans="4:14">
      <c r="D363" s="407"/>
      <c r="E363" s="407"/>
      <c r="F363" s="407"/>
      <c r="G363" s="407"/>
      <c r="H363" s="408"/>
      <c r="I363" s="408"/>
      <c r="J363" s="408"/>
      <c r="K363" s="408"/>
      <c r="L363" s="408"/>
      <c r="M363" s="408"/>
      <c r="N363" s="408"/>
    </row>
    <row r="364" spans="4:14">
      <c r="D364" s="407"/>
      <c r="E364" s="407"/>
      <c r="F364" s="407"/>
      <c r="G364" s="407"/>
      <c r="H364" s="408"/>
      <c r="I364" s="408"/>
      <c r="J364" s="408"/>
      <c r="K364" s="408"/>
      <c r="L364" s="408"/>
      <c r="M364" s="408"/>
      <c r="N364" s="408"/>
    </row>
    <row r="365" spans="4:14">
      <c r="D365" s="407"/>
      <c r="E365" s="407"/>
      <c r="F365" s="407"/>
      <c r="G365" s="407"/>
      <c r="H365" s="408"/>
      <c r="I365" s="408"/>
      <c r="J365" s="408"/>
      <c r="K365" s="408"/>
      <c r="L365" s="408"/>
      <c r="M365" s="408"/>
      <c r="N365" s="408"/>
    </row>
    <row r="366" spans="4:14">
      <c r="D366" s="407"/>
      <c r="E366" s="407"/>
      <c r="F366" s="407"/>
      <c r="G366" s="407"/>
      <c r="H366" s="408"/>
      <c r="I366" s="408"/>
      <c r="J366" s="408"/>
      <c r="K366" s="408"/>
      <c r="L366" s="408"/>
      <c r="M366" s="408"/>
      <c r="N366" s="408"/>
    </row>
    <row r="367" spans="4:14">
      <c r="D367" s="407"/>
      <c r="E367" s="407"/>
      <c r="F367" s="407"/>
      <c r="G367" s="407"/>
      <c r="H367" s="408"/>
      <c r="I367" s="408"/>
      <c r="J367" s="408"/>
      <c r="K367" s="408"/>
      <c r="L367" s="408"/>
      <c r="M367" s="408"/>
      <c r="N367" s="408"/>
    </row>
    <row r="368" spans="4:14">
      <c r="D368" s="407"/>
      <c r="E368" s="407"/>
      <c r="F368" s="407"/>
      <c r="G368" s="407"/>
      <c r="H368" s="408"/>
      <c r="I368" s="408"/>
      <c r="J368" s="408"/>
      <c r="K368" s="408"/>
      <c r="L368" s="408"/>
      <c r="M368" s="408"/>
      <c r="N368" s="408"/>
    </row>
    <row r="369" spans="4:14">
      <c r="D369" s="407"/>
      <c r="E369" s="407"/>
      <c r="F369" s="407"/>
      <c r="G369" s="407"/>
      <c r="H369" s="408"/>
      <c r="I369" s="408"/>
      <c r="J369" s="408"/>
      <c r="K369" s="408"/>
      <c r="L369" s="408"/>
      <c r="M369" s="408"/>
      <c r="N369" s="408"/>
    </row>
    <row r="370" spans="4:14">
      <c r="D370" s="407"/>
      <c r="E370" s="407"/>
      <c r="F370" s="407"/>
      <c r="G370" s="407"/>
      <c r="H370" s="408"/>
      <c r="I370" s="408"/>
      <c r="J370" s="408"/>
      <c r="K370" s="408"/>
      <c r="L370" s="408"/>
      <c r="M370" s="408"/>
      <c r="N370" s="408"/>
    </row>
    <row r="371" spans="4:14">
      <c r="D371" s="407"/>
      <c r="E371" s="407"/>
      <c r="F371" s="407"/>
      <c r="G371" s="407"/>
      <c r="H371" s="408"/>
      <c r="I371" s="408"/>
      <c r="J371" s="408"/>
      <c r="K371" s="408"/>
      <c r="L371" s="408"/>
      <c r="M371" s="408"/>
      <c r="N371" s="408"/>
    </row>
    <row r="372" spans="4:14">
      <c r="D372" s="407"/>
      <c r="E372" s="407"/>
      <c r="F372" s="407"/>
      <c r="G372" s="407"/>
      <c r="H372" s="408"/>
      <c r="I372" s="408"/>
      <c r="J372" s="408"/>
      <c r="K372" s="408"/>
      <c r="L372" s="408"/>
      <c r="M372" s="408"/>
      <c r="N372" s="408"/>
    </row>
  </sheetData>
  <mergeCells count="3">
    <mergeCell ref="D4:G4"/>
    <mergeCell ref="L4:N4"/>
    <mergeCell ref="H4:K4"/>
  </mergeCells>
  <phoneticPr fontId="5"/>
  <hyperlinks>
    <hyperlink ref="I2" location="目次!A1" display="目次"/>
  </hyperlinks>
  <printOptions horizontalCentered="1"/>
  <pageMargins left="0.70866141732283472" right="0.70866141732283472" top="0.74803149606299213" bottom="0.74803149606299213" header="0.31496062992125984" footer="0.31496062992125984"/>
  <pageSetup paperSize="9" scale="50" fitToHeight="0" orientation="landscape"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dimension ref="B2:AJ294"/>
  <sheetViews>
    <sheetView workbookViewId="0">
      <selection activeCell="O3" sqref="O3"/>
    </sheetView>
  </sheetViews>
  <sheetFormatPr defaultRowHeight="13.2"/>
  <cols>
    <col min="30" max="30" width="17.33203125" customWidth="1"/>
    <col min="33" max="33" width="14.77734375" customWidth="1"/>
  </cols>
  <sheetData>
    <row r="2" spans="2:36">
      <c r="B2" s="379" t="s">
        <v>668</v>
      </c>
    </row>
    <row r="3" spans="2:36">
      <c r="B3" t="s">
        <v>666</v>
      </c>
      <c r="C3" t="s">
        <v>667</v>
      </c>
      <c r="O3" s="171" t="s">
        <v>200</v>
      </c>
      <c r="AB3" s="173"/>
      <c r="AC3" s="173"/>
      <c r="AD3" s="173"/>
      <c r="AE3" s="173"/>
      <c r="AF3" s="173"/>
      <c r="AG3" s="173"/>
      <c r="AH3" s="173"/>
      <c r="AI3" s="173"/>
      <c r="AJ3" s="173"/>
    </row>
    <row r="4" spans="2:36">
      <c r="AB4" s="544"/>
      <c r="AC4" s="544"/>
      <c r="AD4" s="544"/>
      <c r="AE4" s="544"/>
      <c r="AF4" s="544"/>
      <c r="AG4" s="544"/>
      <c r="AH4" s="544"/>
      <c r="AI4" s="544"/>
      <c r="AJ4" s="174"/>
    </row>
    <row r="5" spans="2:36">
      <c r="AB5" s="544"/>
      <c r="AC5" s="544"/>
      <c r="AD5" s="544"/>
      <c r="AE5" s="544"/>
      <c r="AF5" s="174"/>
      <c r="AG5" s="544"/>
      <c r="AH5" s="544"/>
      <c r="AI5" s="544"/>
      <c r="AJ5" s="174"/>
    </row>
    <row r="6" spans="2:36">
      <c r="AB6" s="544"/>
      <c r="AC6" s="544"/>
      <c r="AD6" s="544"/>
      <c r="AE6" s="544"/>
      <c r="AF6" s="174"/>
      <c r="AG6" s="544"/>
      <c r="AH6" s="544"/>
      <c r="AI6" s="544"/>
      <c r="AJ6" s="174"/>
    </row>
    <row r="7" spans="2:36">
      <c r="AB7" s="544"/>
      <c r="AC7" s="544"/>
      <c r="AD7" s="544"/>
      <c r="AE7" s="544"/>
      <c r="AF7" s="544"/>
      <c r="AG7" s="544"/>
      <c r="AH7" s="544"/>
      <c r="AI7" s="544"/>
      <c r="AJ7" s="174"/>
    </row>
    <row r="8" spans="2:36">
      <c r="AB8" s="544"/>
      <c r="AC8" s="544"/>
      <c r="AD8" s="544"/>
      <c r="AE8" s="544"/>
      <c r="AF8" s="544"/>
      <c r="AG8" s="544"/>
      <c r="AH8" s="544"/>
      <c r="AI8" s="544"/>
      <c r="AJ8" s="174"/>
    </row>
    <row r="9" spans="2:36">
      <c r="AB9" s="544"/>
      <c r="AC9" s="544"/>
      <c r="AD9" s="544"/>
      <c r="AE9" s="544"/>
      <c r="AF9" s="174"/>
      <c r="AG9" s="174"/>
      <c r="AH9" s="544"/>
      <c r="AI9" s="544"/>
      <c r="AJ9" s="174"/>
    </row>
    <row r="10" spans="2:36">
      <c r="AB10" s="544"/>
      <c r="AC10" s="544"/>
      <c r="AD10" s="544"/>
      <c r="AE10" s="544"/>
      <c r="AF10" s="174"/>
      <c r="AG10" s="544"/>
      <c r="AH10" s="544"/>
      <c r="AI10" s="544"/>
      <c r="AJ10" s="174"/>
    </row>
    <row r="11" spans="2:36">
      <c r="AB11" s="544"/>
      <c r="AC11" s="174"/>
      <c r="AD11" s="544"/>
      <c r="AE11" s="544"/>
      <c r="AF11" s="174"/>
      <c r="AG11" s="544"/>
      <c r="AH11" s="544"/>
      <c r="AI11" s="544"/>
      <c r="AJ11" s="174"/>
    </row>
    <row r="12" spans="2:36">
      <c r="AB12" s="173"/>
      <c r="AC12" s="173"/>
      <c r="AD12" s="173"/>
      <c r="AE12" s="173"/>
      <c r="AF12" s="173"/>
      <c r="AG12" s="173"/>
    </row>
    <row r="13" spans="2:36">
      <c r="AB13" s="173"/>
      <c r="AC13" s="173"/>
      <c r="AD13" s="173"/>
      <c r="AE13" s="173"/>
      <c r="AF13" s="173"/>
      <c r="AG13" s="173"/>
      <c r="AH13" s="173"/>
    </row>
    <row r="14" spans="2:36" ht="26.4" customHeight="1">
      <c r="AB14" s="546" t="s">
        <v>1187</v>
      </c>
      <c r="AC14" s="546"/>
      <c r="AD14" s="546"/>
    </row>
    <row r="15" spans="2:36">
      <c r="AB15" s="541"/>
      <c r="AC15" s="541"/>
      <c r="AD15" s="541"/>
    </row>
    <row r="16" spans="2:36" ht="21.6">
      <c r="AB16" s="175" t="s">
        <v>1188</v>
      </c>
      <c r="AC16" s="175" t="s">
        <v>1189</v>
      </c>
      <c r="AD16" s="175" t="s">
        <v>1190</v>
      </c>
    </row>
    <row r="17" spans="28:34" ht="21.6">
      <c r="AB17" s="175" t="s">
        <v>1191</v>
      </c>
      <c r="AC17" s="175" t="s">
        <v>1192</v>
      </c>
      <c r="AD17" s="175" t="s">
        <v>1193</v>
      </c>
    </row>
    <row r="18" spans="28:34" ht="32.4">
      <c r="AB18" s="175" t="s">
        <v>1194</v>
      </c>
      <c r="AC18" s="175" t="s">
        <v>1195</v>
      </c>
      <c r="AD18" s="175" t="s">
        <v>1196</v>
      </c>
    </row>
    <row r="19" spans="28:34" ht="13.8" thickBot="1">
      <c r="AB19" s="545"/>
      <c r="AC19" s="545"/>
      <c r="AD19" s="545"/>
    </row>
    <row r="20" spans="28:34" ht="13.8" thickBot="1">
      <c r="AB20" s="176" t="s">
        <v>1197</v>
      </c>
      <c r="AC20" s="176" t="s">
        <v>1198</v>
      </c>
      <c r="AD20" s="176" t="s">
        <v>1199</v>
      </c>
      <c r="AE20">
        <f>SUM(AE21:AE288)</f>
        <v>268</v>
      </c>
      <c r="AG20" s="165" t="s">
        <v>1151</v>
      </c>
      <c r="AH20">
        <f>SUM(AH21:AH67)</f>
        <v>268</v>
      </c>
    </row>
    <row r="21" spans="28:34" ht="13.8" thickBot="1">
      <c r="AB21" s="538" t="s">
        <v>1102</v>
      </c>
      <c r="AC21" s="177" t="s">
        <v>1200</v>
      </c>
      <c r="AD21" s="178" t="s">
        <v>1201</v>
      </c>
      <c r="AE21">
        <f>COUNTA(AD21:AD31)</f>
        <v>11</v>
      </c>
      <c r="AG21" s="89" t="s">
        <v>952</v>
      </c>
      <c r="AH21">
        <v>11</v>
      </c>
    </row>
    <row r="22" spans="28:34" ht="13.8" thickBot="1">
      <c r="AB22" s="539"/>
      <c r="AC22" s="177"/>
      <c r="AD22" s="178" t="s">
        <v>1202</v>
      </c>
      <c r="AG22" s="95" t="s">
        <v>954</v>
      </c>
      <c r="AH22">
        <v>3</v>
      </c>
    </row>
    <row r="23" spans="28:34" ht="13.8" thickBot="1">
      <c r="AB23" s="539"/>
      <c r="AC23" s="177"/>
      <c r="AD23" s="178" t="s">
        <v>1203</v>
      </c>
      <c r="AG23" s="89" t="s">
        <v>956</v>
      </c>
      <c r="AH23">
        <v>3</v>
      </c>
    </row>
    <row r="24" spans="28:34" ht="13.8" thickBot="1">
      <c r="AB24" s="539"/>
      <c r="AC24" s="177" t="s">
        <v>1200</v>
      </c>
      <c r="AD24" s="178" t="s">
        <v>1204</v>
      </c>
      <c r="AG24" s="95" t="s">
        <v>958</v>
      </c>
      <c r="AH24">
        <v>5</v>
      </c>
    </row>
    <row r="25" spans="28:34" ht="13.8" thickBot="1">
      <c r="AB25" s="539"/>
      <c r="AC25" s="177"/>
      <c r="AD25" s="178" t="s">
        <v>1205</v>
      </c>
      <c r="AG25" s="89" t="s">
        <v>960</v>
      </c>
      <c r="AH25">
        <v>1</v>
      </c>
    </row>
    <row r="26" spans="28:34" ht="13.8" thickBot="1">
      <c r="AB26" s="539"/>
      <c r="AC26" s="177"/>
      <c r="AD26" s="178" t="s">
        <v>1206</v>
      </c>
      <c r="AG26" s="95" t="s">
        <v>962</v>
      </c>
      <c r="AH26">
        <v>3</v>
      </c>
    </row>
    <row r="27" spans="28:34" ht="13.8" thickBot="1">
      <c r="AB27" s="539"/>
      <c r="AC27" s="177" t="s">
        <v>1207</v>
      </c>
      <c r="AD27" s="178" t="s">
        <v>1208</v>
      </c>
      <c r="AG27" s="89" t="s">
        <v>964</v>
      </c>
      <c r="AH27">
        <v>4</v>
      </c>
    </row>
    <row r="28" spans="28:34" ht="13.8" thickBot="1">
      <c r="AB28" s="539"/>
      <c r="AC28" s="177"/>
      <c r="AD28" s="178" t="s">
        <v>1209</v>
      </c>
      <c r="AG28" s="95" t="s">
        <v>966</v>
      </c>
      <c r="AH28">
        <v>6</v>
      </c>
    </row>
    <row r="29" spans="28:34" ht="13.8" thickBot="1">
      <c r="AB29" s="539"/>
      <c r="AC29" s="177" t="s">
        <v>1210</v>
      </c>
      <c r="AD29" s="178" t="s">
        <v>1211</v>
      </c>
      <c r="AG29" s="89" t="s">
        <v>968</v>
      </c>
      <c r="AH29">
        <v>5</v>
      </c>
    </row>
    <row r="30" spans="28:34" ht="13.8" thickBot="1">
      <c r="AB30" s="539"/>
      <c r="AC30" s="177" t="s">
        <v>1200</v>
      </c>
      <c r="AD30" s="178" t="s">
        <v>1212</v>
      </c>
      <c r="AG30" s="95" t="s">
        <v>970</v>
      </c>
      <c r="AH30">
        <v>3</v>
      </c>
    </row>
    <row r="31" spans="28:34" ht="19.8" thickBot="1">
      <c r="AB31" s="540"/>
      <c r="AC31" s="177"/>
      <c r="AD31" s="178" t="s">
        <v>1213</v>
      </c>
      <c r="AG31" s="89" t="s">
        <v>972</v>
      </c>
      <c r="AH31">
        <v>7</v>
      </c>
    </row>
    <row r="32" spans="28:34" ht="13.8" thickBot="1">
      <c r="AB32" s="538" t="s">
        <v>1214</v>
      </c>
      <c r="AC32" s="177" t="s">
        <v>1200</v>
      </c>
      <c r="AD32" s="178" t="s">
        <v>1215</v>
      </c>
      <c r="AE32">
        <v>3</v>
      </c>
      <c r="AG32" s="95" t="s">
        <v>974</v>
      </c>
      <c r="AH32">
        <v>11</v>
      </c>
    </row>
    <row r="33" spans="28:34" ht="13.8" thickBot="1">
      <c r="AB33" s="539"/>
      <c r="AC33" s="177" t="s">
        <v>1200</v>
      </c>
      <c r="AD33" s="178" t="s">
        <v>1216</v>
      </c>
      <c r="AG33" s="89" t="s">
        <v>976</v>
      </c>
      <c r="AH33">
        <v>26</v>
      </c>
    </row>
    <row r="34" spans="28:34" ht="13.8" thickBot="1">
      <c r="AB34" s="540"/>
      <c r="AC34" s="177" t="s">
        <v>1210</v>
      </c>
      <c r="AD34" s="178" t="s">
        <v>1217</v>
      </c>
      <c r="AG34" s="95" t="s">
        <v>978</v>
      </c>
      <c r="AH34">
        <v>18</v>
      </c>
    </row>
    <row r="35" spans="28:34" ht="13.8" thickBot="1">
      <c r="AB35" s="538" t="s">
        <v>1218</v>
      </c>
      <c r="AC35" s="177"/>
      <c r="AD35" s="178" t="s">
        <v>1219</v>
      </c>
      <c r="AE35">
        <v>3</v>
      </c>
      <c r="AG35" s="89" t="s">
        <v>980</v>
      </c>
      <c r="AH35">
        <v>5</v>
      </c>
    </row>
    <row r="36" spans="28:34" ht="13.8" thickBot="1">
      <c r="AB36" s="539"/>
      <c r="AC36" s="177" t="s">
        <v>1220</v>
      </c>
      <c r="AD36" s="178" t="s">
        <v>1221</v>
      </c>
      <c r="AG36" s="95" t="s">
        <v>982</v>
      </c>
      <c r="AH36">
        <v>2</v>
      </c>
    </row>
    <row r="37" spans="28:34" ht="13.8" thickBot="1">
      <c r="AB37" s="540"/>
      <c r="AC37" s="177"/>
      <c r="AD37" s="178" t="s">
        <v>1222</v>
      </c>
      <c r="AG37" s="89" t="s">
        <v>984</v>
      </c>
      <c r="AH37">
        <v>2</v>
      </c>
    </row>
    <row r="38" spans="28:34" ht="13.8" thickBot="1">
      <c r="AB38" s="538" t="s">
        <v>1223</v>
      </c>
      <c r="AC38" s="177" t="s">
        <v>1207</v>
      </c>
      <c r="AD38" s="178" t="s">
        <v>1224</v>
      </c>
      <c r="AE38">
        <v>5</v>
      </c>
      <c r="AG38" s="95" t="s">
        <v>986</v>
      </c>
      <c r="AH38">
        <v>2</v>
      </c>
    </row>
    <row r="39" spans="28:34" ht="19.8" thickBot="1">
      <c r="AB39" s="539"/>
      <c r="AC39" s="177"/>
      <c r="AD39" s="178" t="s">
        <v>1225</v>
      </c>
      <c r="AG39" s="89" t="s">
        <v>988</v>
      </c>
      <c r="AH39">
        <v>1</v>
      </c>
    </row>
    <row r="40" spans="28:34" ht="13.8" thickBot="1">
      <c r="AB40" s="539"/>
      <c r="AC40" s="177" t="s">
        <v>1210</v>
      </c>
      <c r="AD40" s="178" t="s">
        <v>1226</v>
      </c>
      <c r="AG40" s="95" t="s">
        <v>990</v>
      </c>
      <c r="AH40">
        <v>7</v>
      </c>
    </row>
    <row r="41" spans="28:34" ht="13.8" thickBot="1">
      <c r="AB41" s="539"/>
      <c r="AC41" s="177"/>
      <c r="AD41" s="178" t="s">
        <v>1227</v>
      </c>
      <c r="AG41" s="89" t="s">
        <v>992</v>
      </c>
      <c r="AH41">
        <v>6</v>
      </c>
    </row>
    <row r="42" spans="28:34" ht="13.8" thickBot="1">
      <c r="AB42" s="540"/>
      <c r="AC42" s="177"/>
      <c r="AD42" s="178" t="s">
        <v>1228</v>
      </c>
      <c r="AG42" s="95" t="s">
        <v>994</v>
      </c>
      <c r="AH42">
        <v>9</v>
      </c>
    </row>
    <row r="43" spans="28:34" ht="13.8" thickBot="1">
      <c r="AB43" s="178" t="s">
        <v>1229</v>
      </c>
      <c r="AC43" s="177" t="s">
        <v>1200</v>
      </c>
      <c r="AD43" s="178" t="s">
        <v>1230</v>
      </c>
      <c r="AE43">
        <v>1</v>
      </c>
      <c r="AG43" s="89" t="s">
        <v>996</v>
      </c>
      <c r="AH43">
        <v>20</v>
      </c>
    </row>
    <row r="44" spans="28:34" ht="13.8" thickBot="1">
      <c r="AB44" s="538" t="s">
        <v>1231</v>
      </c>
      <c r="AC44" s="177" t="s">
        <v>1200</v>
      </c>
      <c r="AD44" s="178" t="s">
        <v>1232</v>
      </c>
      <c r="AE44">
        <v>3</v>
      </c>
      <c r="AG44" s="95" t="s">
        <v>998</v>
      </c>
      <c r="AH44">
        <v>4</v>
      </c>
    </row>
    <row r="45" spans="28:34" ht="13.8" thickBot="1">
      <c r="AB45" s="539"/>
      <c r="AC45" s="177"/>
      <c r="AD45" s="178" t="s">
        <v>1233</v>
      </c>
      <c r="AG45" s="89" t="s">
        <v>1000</v>
      </c>
      <c r="AH45">
        <v>4</v>
      </c>
    </row>
    <row r="46" spans="28:34" ht="13.8" thickBot="1">
      <c r="AB46" s="540"/>
      <c r="AC46" s="177"/>
      <c r="AD46" s="178" t="s">
        <v>1234</v>
      </c>
      <c r="AG46" s="89" t="s">
        <v>1002</v>
      </c>
      <c r="AH46">
        <v>6</v>
      </c>
    </row>
    <row r="47" spans="28:34" ht="19.8" thickBot="1">
      <c r="AB47" s="538" t="s">
        <v>1235</v>
      </c>
      <c r="AC47" s="177" t="s">
        <v>1220</v>
      </c>
      <c r="AD47" s="178" t="s">
        <v>1236</v>
      </c>
      <c r="AE47">
        <v>4</v>
      </c>
      <c r="AG47" s="102" t="s">
        <v>1004</v>
      </c>
      <c r="AH47">
        <v>15</v>
      </c>
    </row>
    <row r="48" spans="28:34" ht="19.8" thickBot="1">
      <c r="AB48" s="539"/>
      <c r="AC48" s="177"/>
      <c r="AD48" s="178" t="s">
        <v>1237</v>
      </c>
      <c r="AG48" s="89" t="s">
        <v>1006</v>
      </c>
      <c r="AH48">
        <v>9</v>
      </c>
    </row>
    <row r="49" spans="28:34" ht="19.8" thickBot="1">
      <c r="AB49" s="539"/>
      <c r="AC49" s="177"/>
      <c r="AD49" s="178" t="s">
        <v>1238</v>
      </c>
      <c r="AG49" s="102" t="s">
        <v>1008</v>
      </c>
      <c r="AH49">
        <v>3</v>
      </c>
    </row>
    <row r="50" spans="28:34" ht="19.8" thickBot="1">
      <c r="AB50" s="540"/>
      <c r="AC50" s="177"/>
      <c r="AD50" s="178" t="s">
        <v>1239</v>
      </c>
      <c r="AG50" s="89" t="s">
        <v>1010</v>
      </c>
      <c r="AH50">
        <v>3</v>
      </c>
    </row>
    <row r="51" spans="28:34" ht="13.8" thickBot="1">
      <c r="AB51" s="538" t="s">
        <v>1240</v>
      </c>
      <c r="AC51" s="177"/>
      <c r="AD51" s="178" t="s">
        <v>1241</v>
      </c>
      <c r="AE51">
        <v>6</v>
      </c>
      <c r="AG51" s="102" t="s">
        <v>1012</v>
      </c>
      <c r="AH51">
        <v>2</v>
      </c>
    </row>
    <row r="52" spans="28:34" ht="13.8" thickBot="1">
      <c r="AB52" s="539"/>
      <c r="AC52" s="177"/>
      <c r="AD52" s="178" t="s">
        <v>1242</v>
      </c>
      <c r="AG52" s="89" t="s">
        <v>1014</v>
      </c>
      <c r="AH52">
        <v>4</v>
      </c>
    </row>
    <row r="53" spans="28:34" ht="19.8" thickBot="1">
      <c r="AB53" s="539"/>
      <c r="AC53" s="177" t="s">
        <v>1200</v>
      </c>
      <c r="AD53" s="178" t="s">
        <v>1243</v>
      </c>
      <c r="AG53" s="102" t="s">
        <v>1016</v>
      </c>
      <c r="AH53">
        <v>5</v>
      </c>
    </row>
    <row r="54" spans="28:34" ht="13.8" thickBot="1">
      <c r="AB54" s="539"/>
      <c r="AC54" s="177"/>
      <c r="AD54" s="178" t="s">
        <v>1244</v>
      </c>
      <c r="AG54" s="89" t="s">
        <v>1018</v>
      </c>
      <c r="AH54">
        <v>6</v>
      </c>
    </row>
    <row r="55" spans="28:34" ht="13.8" thickBot="1">
      <c r="AB55" s="539"/>
      <c r="AC55" s="177" t="s">
        <v>1200</v>
      </c>
      <c r="AD55" s="178" t="s">
        <v>1245</v>
      </c>
      <c r="AG55" s="102" t="s">
        <v>1020</v>
      </c>
      <c r="AH55">
        <v>5</v>
      </c>
    </row>
    <row r="56" spans="28:34" ht="19.8" thickBot="1">
      <c r="AB56" s="540"/>
      <c r="AC56" s="177"/>
      <c r="AD56" s="178" t="s">
        <v>1246</v>
      </c>
      <c r="AG56" s="106" t="s">
        <v>1022</v>
      </c>
      <c r="AH56">
        <v>3</v>
      </c>
    </row>
    <row r="57" spans="28:34" ht="13.8" thickBot="1">
      <c r="AB57" s="538" t="s">
        <v>1247</v>
      </c>
      <c r="AC57" s="177"/>
      <c r="AD57" s="178" t="s">
        <v>1248</v>
      </c>
      <c r="AE57">
        <v>5</v>
      </c>
      <c r="AG57" s="106" t="s">
        <v>1024</v>
      </c>
      <c r="AH57">
        <v>3</v>
      </c>
    </row>
    <row r="58" spans="28:34" ht="13.8" thickBot="1">
      <c r="AB58" s="539"/>
      <c r="AC58" s="177" t="s">
        <v>1200</v>
      </c>
      <c r="AD58" s="178" t="s">
        <v>1249</v>
      </c>
      <c r="AG58" s="106" t="s">
        <v>1026</v>
      </c>
      <c r="AH58">
        <v>3</v>
      </c>
    </row>
    <row r="59" spans="28:34" ht="13.8" thickBot="1">
      <c r="AB59" s="539"/>
      <c r="AC59" s="177"/>
      <c r="AD59" s="178" t="s">
        <v>1250</v>
      </c>
      <c r="AG59" s="106" t="s">
        <v>1028</v>
      </c>
      <c r="AH59">
        <v>3</v>
      </c>
    </row>
    <row r="60" spans="28:34" ht="13.8" thickBot="1">
      <c r="AB60" s="539"/>
      <c r="AC60" s="177"/>
      <c r="AD60" s="178" t="s">
        <v>1251</v>
      </c>
      <c r="AG60" s="106" t="s">
        <v>1030</v>
      </c>
      <c r="AH60">
        <v>8</v>
      </c>
    </row>
    <row r="61" spans="28:34" ht="13.8" thickBot="1">
      <c r="AB61" s="540"/>
      <c r="AC61" s="177"/>
      <c r="AD61" s="178" t="s">
        <v>1252</v>
      </c>
      <c r="AG61" s="106" t="s">
        <v>1032</v>
      </c>
      <c r="AH61">
        <v>4</v>
      </c>
    </row>
    <row r="62" spans="28:34" ht="13.8" thickBot="1">
      <c r="AB62" s="538" t="s">
        <v>1253</v>
      </c>
      <c r="AC62" s="177" t="s">
        <v>1220</v>
      </c>
      <c r="AD62" s="178" t="s">
        <v>1254</v>
      </c>
      <c r="AE62">
        <v>3</v>
      </c>
      <c r="AG62" s="106" t="s">
        <v>1034</v>
      </c>
      <c r="AH62">
        <v>3</v>
      </c>
    </row>
    <row r="63" spans="28:34" ht="19.8" thickBot="1">
      <c r="AB63" s="539"/>
      <c r="AC63" s="177"/>
      <c r="AD63" s="178" t="s">
        <v>1255</v>
      </c>
      <c r="AG63" s="106" t="s">
        <v>1036</v>
      </c>
      <c r="AH63">
        <v>3</v>
      </c>
    </row>
    <row r="64" spans="28:34" ht="19.8" thickBot="1">
      <c r="AB64" s="540"/>
      <c r="AC64" s="177" t="s">
        <v>1207</v>
      </c>
      <c r="AD64" s="178" t="s">
        <v>1256</v>
      </c>
      <c r="AG64" s="106" t="s">
        <v>1038</v>
      </c>
      <c r="AH64">
        <v>4</v>
      </c>
    </row>
    <row r="65" spans="28:34" ht="13.8" thickBot="1">
      <c r="AB65" s="538" t="s">
        <v>1257</v>
      </c>
      <c r="AC65" s="177"/>
      <c r="AD65" s="178" t="s">
        <v>1258</v>
      </c>
      <c r="AE65">
        <v>7</v>
      </c>
      <c r="AG65" s="106" t="s">
        <v>1040</v>
      </c>
      <c r="AH65">
        <v>3</v>
      </c>
    </row>
    <row r="66" spans="28:34" ht="19.8" thickBot="1">
      <c r="AB66" s="539"/>
      <c r="AC66" s="177" t="s">
        <v>1220</v>
      </c>
      <c r="AD66" s="178" t="s">
        <v>1259</v>
      </c>
      <c r="AG66" s="106" t="s">
        <v>1042</v>
      </c>
      <c r="AH66">
        <v>2</v>
      </c>
    </row>
    <row r="67" spans="28:34" ht="13.8" thickBot="1">
      <c r="AB67" s="539"/>
      <c r="AC67" s="177"/>
      <c r="AD67" s="178" t="s">
        <v>1260</v>
      </c>
      <c r="AG67" s="106" t="s">
        <v>1044</v>
      </c>
      <c r="AH67">
        <v>3</v>
      </c>
    </row>
    <row r="68" spans="28:34" ht="13.8" thickBot="1">
      <c r="AB68" s="539"/>
      <c r="AC68" s="177"/>
      <c r="AD68" s="178" t="s">
        <v>1261</v>
      </c>
    </row>
    <row r="69" spans="28:34" ht="13.8" thickBot="1">
      <c r="AB69" s="539"/>
      <c r="AC69" s="177"/>
      <c r="AD69" s="178" t="s">
        <v>1262</v>
      </c>
    </row>
    <row r="70" spans="28:34" ht="19.8" thickBot="1">
      <c r="AB70" s="539"/>
      <c r="AC70" s="177"/>
      <c r="AD70" s="178" t="s">
        <v>1263</v>
      </c>
    </row>
    <row r="71" spans="28:34" ht="13.8" thickBot="1">
      <c r="AB71" s="540"/>
      <c r="AC71" s="177"/>
      <c r="AD71" s="178" t="s">
        <v>1264</v>
      </c>
    </row>
    <row r="72" spans="28:34" ht="19.8" thickBot="1">
      <c r="AB72" s="538" t="s">
        <v>1265</v>
      </c>
      <c r="AC72" s="177" t="s">
        <v>1200</v>
      </c>
      <c r="AD72" s="178" t="s">
        <v>1266</v>
      </c>
      <c r="AE72">
        <f>COUNTA(AD72:AD82)</f>
        <v>11</v>
      </c>
    </row>
    <row r="73" spans="28:34" ht="13.8" thickBot="1">
      <c r="AB73" s="539"/>
      <c r="AC73" s="177"/>
      <c r="AD73" s="178" t="s">
        <v>1267</v>
      </c>
    </row>
    <row r="74" spans="28:34" ht="19.8" thickBot="1">
      <c r="AB74" s="539"/>
      <c r="AC74" s="177"/>
      <c r="AD74" s="178" t="s">
        <v>1268</v>
      </c>
    </row>
    <row r="75" spans="28:34" ht="13.8" thickBot="1">
      <c r="AB75" s="539"/>
      <c r="AC75" s="177"/>
      <c r="AD75" s="178" t="s">
        <v>1269</v>
      </c>
    </row>
    <row r="76" spans="28:34" ht="19.8" thickBot="1">
      <c r="AB76" s="539"/>
      <c r="AC76" s="177"/>
      <c r="AD76" s="178" t="s">
        <v>1270</v>
      </c>
    </row>
    <row r="77" spans="28:34" ht="13.8" thickBot="1">
      <c r="AB77" s="539"/>
      <c r="AC77" s="177"/>
      <c r="AD77" s="178" t="s">
        <v>1271</v>
      </c>
    </row>
    <row r="78" spans="28:34" ht="13.8" thickBot="1">
      <c r="AB78" s="539"/>
      <c r="AC78" s="177"/>
      <c r="AD78" s="178" t="s">
        <v>1272</v>
      </c>
    </row>
    <row r="79" spans="28:34" ht="19.8" thickBot="1">
      <c r="AB79" s="539"/>
      <c r="AC79" s="177" t="s">
        <v>1200</v>
      </c>
      <c r="AD79" s="178" t="s">
        <v>1273</v>
      </c>
    </row>
    <row r="80" spans="28:34" ht="13.8" thickBot="1">
      <c r="AB80" s="539"/>
      <c r="AC80" s="177" t="s">
        <v>1210</v>
      </c>
      <c r="AD80" s="178" t="s">
        <v>1274</v>
      </c>
    </row>
    <row r="81" spans="28:31" ht="13.8" thickBot="1">
      <c r="AB81" s="539"/>
      <c r="AC81" s="177"/>
      <c r="AD81" s="178" t="s">
        <v>1275</v>
      </c>
    </row>
    <row r="82" spans="28:31" ht="13.8" thickBot="1">
      <c r="AB82" s="540"/>
      <c r="AC82" s="177"/>
      <c r="AD82" s="178" t="s">
        <v>1276</v>
      </c>
    </row>
    <row r="83" spans="28:31" ht="19.8" thickBot="1">
      <c r="AB83" s="538" t="s">
        <v>1277</v>
      </c>
      <c r="AC83" s="177"/>
      <c r="AD83" s="178" t="s">
        <v>1278</v>
      </c>
      <c r="AE83">
        <f>COUNTA(AD83:AD108)</f>
        <v>26</v>
      </c>
    </row>
    <row r="84" spans="28:31" ht="19.8" thickBot="1">
      <c r="AB84" s="539"/>
      <c r="AC84" s="177"/>
      <c r="AD84" s="178" t="s">
        <v>1279</v>
      </c>
    </row>
    <row r="85" spans="28:31" ht="19.8" thickBot="1">
      <c r="AB85" s="539"/>
      <c r="AC85" s="177"/>
      <c r="AD85" s="178" t="s">
        <v>1280</v>
      </c>
    </row>
    <row r="86" spans="28:31" ht="19.8" thickBot="1">
      <c r="AB86" s="539"/>
      <c r="AC86" s="177"/>
      <c r="AD86" s="178" t="s">
        <v>1281</v>
      </c>
    </row>
    <row r="87" spans="28:31" ht="19.8" thickBot="1">
      <c r="AB87" s="539"/>
      <c r="AC87" s="177"/>
      <c r="AD87" s="178" t="s">
        <v>1282</v>
      </c>
    </row>
    <row r="88" spans="28:31" ht="13.8" thickBot="1">
      <c r="AB88" s="539"/>
      <c r="AC88" s="177"/>
      <c r="AD88" s="178" t="s">
        <v>1283</v>
      </c>
    </row>
    <row r="89" spans="28:31" ht="19.8" thickBot="1">
      <c r="AB89" s="539"/>
      <c r="AC89" s="177"/>
      <c r="AD89" s="178" t="s">
        <v>1284</v>
      </c>
    </row>
    <row r="90" spans="28:31" ht="13.8" thickBot="1">
      <c r="AB90" s="539"/>
      <c r="AC90" s="177"/>
      <c r="AD90" s="178" t="s">
        <v>1285</v>
      </c>
    </row>
    <row r="91" spans="28:31" ht="13.8" thickBot="1">
      <c r="AB91" s="539"/>
      <c r="AC91" s="177"/>
      <c r="AD91" s="178" t="s">
        <v>1286</v>
      </c>
    </row>
    <row r="92" spans="28:31" ht="13.8" thickBot="1">
      <c r="AB92" s="539"/>
      <c r="AC92" s="177"/>
      <c r="AD92" s="178" t="s">
        <v>1287</v>
      </c>
    </row>
    <row r="93" spans="28:31" ht="19.8" thickBot="1">
      <c r="AB93" s="539"/>
      <c r="AC93" s="177"/>
      <c r="AD93" s="178" t="s">
        <v>1288</v>
      </c>
    </row>
    <row r="94" spans="28:31" ht="13.8" thickBot="1">
      <c r="AB94" s="539"/>
      <c r="AC94" s="177"/>
      <c r="AD94" s="178" t="s">
        <v>1289</v>
      </c>
    </row>
    <row r="95" spans="28:31" ht="13.8" thickBot="1">
      <c r="AB95" s="539"/>
      <c r="AC95" s="177"/>
      <c r="AD95" s="178" t="s">
        <v>1290</v>
      </c>
    </row>
    <row r="96" spans="28:31" ht="13.8" thickBot="1">
      <c r="AB96" s="539"/>
      <c r="AC96" s="177"/>
      <c r="AD96" s="178" t="s">
        <v>1291</v>
      </c>
    </row>
    <row r="97" spans="28:31" ht="13.8" thickBot="1">
      <c r="AB97" s="539"/>
      <c r="AC97" s="177" t="s">
        <v>1210</v>
      </c>
      <c r="AD97" s="178" t="s">
        <v>1292</v>
      </c>
    </row>
    <row r="98" spans="28:31" ht="13.8" thickBot="1">
      <c r="AB98" s="539"/>
      <c r="AC98" s="177"/>
      <c r="AD98" s="178" t="s">
        <v>1293</v>
      </c>
    </row>
    <row r="99" spans="28:31" ht="13.8" thickBot="1">
      <c r="AB99" s="539"/>
      <c r="AC99" s="177"/>
      <c r="AD99" s="178" t="s">
        <v>1294</v>
      </c>
    </row>
    <row r="100" spans="28:31" ht="13.8" thickBot="1">
      <c r="AB100" s="539"/>
      <c r="AC100" s="177"/>
      <c r="AD100" s="178" t="s">
        <v>1295</v>
      </c>
    </row>
    <row r="101" spans="28:31" ht="13.8" thickBot="1">
      <c r="AB101" s="539"/>
      <c r="AC101" s="177" t="s">
        <v>1210</v>
      </c>
      <c r="AD101" s="178" t="s">
        <v>1296</v>
      </c>
    </row>
    <row r="102" spans="28:31" ht="13.8" thickBot="1">
      <c r="AB102" s="539"/>
      <c r="AC102" s="177"/>
      <c r="AD102" s="178" t="s">
        <v>1297</v>
      </c>
    </row>
    <row r="103" spans="28:31" ht="19.8" thickBot="1">
      <c r="AB103" s="539"/>
      <c r="AC103" s="177"/>
      <c r="AD103" s="178" t="s">
        <v>1298</v>
      </c>
    </row>
    <row r="104" spans="28:31" ht="13.8" thickBot="1">
      <c r="AB104" s="539"/>
      <c r="AC104" s="177"/>
      <c r="AD104" s="178" t="s">
        <v>1299</v>
      </c>
    </row>
    <row r="105" spans="28:31" ht="13.8" thickBot="1">
      <c r="AB105" s="539"/>
      <c r="AC105" s="177"/>
      <c r="AD105" s="178" t="s">
        <v>1300</v>
      </c>
    </row>
    <row r="106" spans="28:31" ht="19.8" thickBot="1">
      <c r="AB106" s="539"/>
      <c r="AC106" s="177"/>
      <c r="AD106" s="178" t="s">
        <v>1301</v>
      </c>
    </row>
    <row r="107" spans="28:31" ht="13.8" thickBot="1">
      <c r="AB107" s="539"/>
      <c r="AC107" s="177"/>
      <c r="AD107" s="178" t="s">
        <v>1302</v>
      </c>
    </row>
    <row r="108" spans="28:31" ht="19.8" thickBot="1">
      <c r="AB108" s="540"/>
      <c r="AC108" s="177"/>
      <c r="AD108" s="178" t="s">
        <v>1303</v>
      </c>
    </row>
    <row r="109" spans="28:31" ht="19.8" thickBot="1">
      <c r="AB109" s="538" t="s">
        <v>1304</v>
      </c>
      <c r="AC109" s="177"/>
      <c r="AD109" s="178" t="s">
        <v>1305</v>
      </c>
      <c r="AE109">
        <f>COUNTA(AD109:AD126)</f>
        <v>18</v>
      </c>
    </row>
    <row r="110" spans="28:31" ht="13.8" thickBot="1">
      <c r="AB110" s="539"/>
      <c r="AC110" s="177"/>
      <c r="AD110" s="178" t="s">
        <v>1306</v>
      </c>
    </row>
    <row r="111" spans="28:31" ht="13.8" thickBot="1">
      <c r="AB111" s="539"/>
      <c r="AC111" s="177"/>
      <c r="AD111" s="178" t="s">
        <v>1307</v>
      </c>
    </row>
    <row r="112" spans="28:31" ht="19.8" thickBot="1">
      <c r="AB112" s="539"/>
      <c r="AC112" s="177"/>
      <c r="AD112" s="178" t="s">
        <v>1308</v>
      </c>
    </row>
    <row r="113" spans="28:31" ht="13.8" thickBot="1">
      <c r="AB113" s="539"/>
      <c r="AC113" s="177"/>
      <c r="AD113" s="178" t="s">
        <v>1309</v>
      </c>
    </row>
    <row r="114" spans="28:31" ht="13.8" thickBot="1">
      <c r="AB114" s="539"/>
      <c r="AC114" s="177"/>
      <c r="AD114" s="178" t="s">
        <v>1310</v>
      </c>
    </row>
    <row r="115" spans="28:31" ht="13.8" thickBot="1">
      <c r="AB115" s="539"/>
      <c r="AC115" s="177"/>
      <c r="AD115" s="178" t="s">
        <v>1311</v>
      </c>
    </row>
    <row r="116" spans="28:31" ht="13.8" thickBot="1">
      <c r="AB116" s="539"/>
      <c r="AC116" s="177"/>
      <c r="AD116" s="178" t="s">
        <v>1312</v>
      </c>
    </row>
    <row r="117" spans="28:31" ht="19.8" thickBot="1">
      <c r="AB117" s="539"/>
      <c r="AC117" s="177"/>
      <c r="AD117" s="178" t="s">
        <v>1313</v>
      </c>
    </row>
    <row r="118" spans="28:31" ht="13.8" thickBot="1">
      <c r="AB118" s="539"/>
      <c r="AC118" s="177"/>
      <c r="AD118" s="178" t="s">
        <v>1314</v>
      </c>
    </row>
    <row r="119" spans="28:31" ht="13.8" thickBot="1">
      <c r="AB119" s="539"/>
      <c r="AC119" s="177"/>
      <c r="AD119" s="178" t="s">
        <v>1315</v>
      </c>
    </row>
    <row r="120" spans="28:31" ht="19.8" thickBot="1">
      <c r="AB120" s="539"/>
      <c r="AC120" s="177"/>
      <c r="AD120" s="178" t="s">
        <v>1316</v>
      </c>
    </row>
    <row r="121" spans="28:31" ht="13.8" thickBot="1">
      <c r="AB121" s="539"/>
      <c r="AC121" s="177"/>
      <c r="AD121" s="178" t="s">
        <v>1317</v>
      </c>
    </row>
    <row r="122" spans="28:31" ht="19.8" thickBot="1">
      <c r="AB122" s="539"/>
      <c r="AC122" s="177"/>
      <c r="AD122" s="178" t="s">
        <v>1318</v>
      </c>
    </row>
    <row r="123" spans="28:31" ht="13.8" thickBot="1">
      <c r="AB123" s="539"/>
      <c r="AC123" s="177"/>
      <c r="AD123" s="178" t="s">
        <v>1319</v>
      </c>
    </row>
    <row r="124" spans="28:31" ht="13.8" thickBot="1">
      <c r="AB124" s="539"/>
      <c r="AC124" s="177" t="s">
        <v>1220</v>
      </c>
      <c r="AD124" s="178" t="s">
        <v>1320</v>
      </c>
    </row>
    <row r="125" spans="28:31" ht="13.8" thickBot="1">
      <c r="AB125" s="539"/>
      <c r="AC125" s="177"/>
      <c r="AD125" s="178" t="s">
        <v>1321</v>
      </c>
    </row>
    <row r="126" spans="28:31" ht="29.4" thickBot="1">
      <c r="AB126" s="540"/>
      <c r="AC126" s="177" t="s">
        <v>1210</v>
      </c>
      <c r="AD126" s="178" t="s">
        <v>1322</v>
      </c>
    </row>
    <row r="127" spans="28:31" ht="13.8" thickBot="1">
      <c r="AB127" s="178" t="s">
        <v>1323</v>
      </c>
      <c r="AC127" s="177" t="s">
        <v>1200</v>
      </c>
      <c r="AD127" s="178" t="s">
        <v>1324</v>
      </c>
      <c r="AE127">
        <v>1</v>
      </c>
    </row>
    <row r="128" spans="28:31" ht="13.8" thickBot="1">
      <c r="AB128" s="538" t="s">
        <v>1325</v>
      </c>
      <c r="AC128" s="177"/>
      <c r="AD128" s="178" t="s">
        <v>1326</v>
      </c>
      <c r="AE128">
        <f>COUNTA(AD128:AD134)</f>
        <v>7</v>
      </c>
    </row>
    <row r="129" spans="28:31" ht="13.8" thickBot="1">
      <c r="AB129" s="539"/>
      <c r="AC129" s="177"/>
      <c r="AD129" s="178" t="s">
        <v>1327</v>
      </c>
    </row>
    <row r="130" spans="28:31" ht="19.8" thickBot="1">
      <c r="AB130" s="539"/>
      <c r="AC130" s="177" t="s">
        <v>1200</v>
      </c>
      <c r="AD130" s="178" t="s">
        <v>1328</v>
      </c>
    </row>
    <row r="131" spans="28:31" ht="13.8" thickBot="1">
      <c r="AB131" s="539"/>
      <c r="AC131" s="177" t="s">
        <v>1220</v>
      </c>
      <c r="AD131" s="178" t="s">
        <v>1329</v>
      </c>
    </row>
    <row r="132" spans="28:31" ht="13.8" thickBot="1">
      <c r="AB132" s="539"/>
      <c r="AC132" s="177"/>
      <c r="AD132" s="178" t="s">
        <v>1330</v>
      </c>
    </row>
    <row r="133" spans="28:31" ht="13.8" thickBot="1">
      <c r="AB133" s="539"/>
      <c r="AC133" s="177"/>
      <c r="AD133" s="178" t="s">
        <v>1331</v>
      </c>
    </row>
    <row r="134" spans="28:31" ht="13.8" thickBot="1">
      <c r="AB134" s="540"/>
      <c r="AC134" s="177"/>
      <c r="AD134" s="178" t="s">
        <v>1332</v>
      </c>
    </row>
    <row r="135" spans="28:31" ht="13.8" thickBot="1">
      <c r="AB135" s="538" t="s">
        <v>1333</v>
      </c>
      <c r="AC135" s="177"/>
      <c r="AD135" s="178" t="s">
        <v>1334</v>
      </c>
      <c r="AE135">
        <v>5</v>
      </c>
    </row>
    <row r="136" spans="28:31" ht="13.8" thickBot="1">
      <c r="AB136" s="539"/>
      <c r="AC136" s="177"/>
      <c r="AD136" s="178" t="s">
        <v>1335</v>
      </c>
    </row>
    <row r="137" spans="28:31" ht="13.8" thickBot="1">
      <c r="AB137" s="539"/>
      <c r="AC137" s="177" t="s">
        <v>1220</v>
      </c>
      <c r="AD137" s="178" t="s">
        <v>1336</v>
      </c>
    </row>
    <row r="138" spans="28:31" ht="13.8" thickBot="1">
      <c r="AB138" s="539"/>
      <c r="AC138" s="177"/>
      <c r="AD138" s="178" t="s">
        <v>1337</v>
      </c>
    </row>
    <row r="139" spans="28:31" ht="13.8" thickBot="1">
      <c r="AB139" s="540"/>
      <c r="AC139" s="177"/>
      <c r="AD139" s="178" t="s">
        <v>1338</v>
      </c>
    </row>
    <row r="140" spans="28:31" ht="13.8" thickBot="1">
      <c r="AB140" s="538" t="s">
        <v>1339</v>
      </c>
      <c r="AC140" s="177"/>
      <c r="AD140" s="178" t="s">
        <v>1340</v>
      </c>
      <c r="AE140">
        <v>2</v>
      </c>
    </row>
    <row r="141" spans="28:31" ht="19.8" thickBot="1">
      <c r="AB141" s="540"/>
      <c r="AC141" s="177"/>
      <c r="AD141" s="178" t="s">
        <v>1341</v>
      </c>
    </row>
    <row r="142" spans="28:31" ht="13.8" thickBot="1">
      <c r="AB142" s="538" t="s">
        <v>1342</v>
      </c>
      <c r="AC142" s="177"/>
      <c r="AD142" s="178" t="s">
        <v>1343</v>
      </c>
      <c r="AE142">
        <v>2</v>
      </c>
    </row>
    <row r="143" spans="28:31" ht="13.8" thickBot="1">
      <c r="AB143" s="540"/>
      <c r="AC143" s="177"/>
      <c r="AD143" s="178" t="s">
        <v>1344</v>
      </c>
    </row>
    <row r="144" spans="28:31" ht="19.8" thickBot="1">
      <c r="AB144" s="538" t="s">
        <v>1345</v>
      </c>
      <c r="AC144" s="177"/>
      <c r="AD144" s="178" t="s">
        <v>1346</v>
      </c>
      <c r="AE144">
        <v>2</v>
      </c>
    </row>
    <row r="145" spans="28:31" ht="13.8" thickBot="1">
      <c r="AB145" s="540"/>
      <c r="AC145" s="177"/>
      <c r="AD145" s="178" t="s">
        <v>1347</v>
      </c>
    </row>
    <row r="146" spans="28:31" ht="13.8" thickBot="1">
      <c r="AB146" s="538" t="s">
        <v>1348</v>
      </c>
      <c r="AC146" s="177"/>
      <c r="AD146" s="178" t="s">
        <v>1349</v>
      </c>
      <c r="AE146">
        <v>6</v>
      </c>
    </row>
    <row r="147" spans="28:31" ht="19.8" thickBot="1">
      <c r="AB147" s="539"/>
      <c r="AC147" s="177"/>
      <c r="AD147" s="178" t="s">
        <v>1350</v>
      </c>
    </row>
    <row r="148" spans="28:31" ht="13.8" thickBot="1">
      <c r="AB148" s="539"/>
      <c r="AC148" s="177"/>
      <c r="AD148" s="178" t="s">
        <v>1351</v>
      </c>
    </row>
    <row r="149" spans="28:31" ht="13.8" thickBot="1">
      <c r="AB149" s="539"/>
      <c r="AC149" s="177"/>
      <c r="AD149" s="178" t="s">
        <v>1352</v>
      </c>
    </row>
    <row r="150" spans="28:31" ht="13.8" thickBot="1">
      <c r="AB150" s="539"/>
      <c r="AC150" s="177" t="s">
        <v>1220</v>
      </c>
      <c r="AD150" s="178" t="s">
        <v>1353</v>
      </c>
    </row>
    <row r="151" spans="28:31" ht="13.8" thickBot="1">
      <c r="AB151" s="540"/>
      <c r="AC151" s="177"/>
      <c r="AD151" s="178" t="s">
        <v>1354</v>
      </c>
    </row>
    <row r="152" spans="28:31" ht="13.8" thickBot="1">
      <c r="AB152" s="538" t="s">
        <v>1355</v>
      </c>
      <c r="AC152" s="177"/>
      <c r="AD152" s="178" t="s">
        <v>1356</v>
      </c>
      <c r="AE152">
        <v>9</v>
      </c>
    </row>
    <row r="153" spans="28:31" ht="13.8" thickBot="1">
      <c r="AB153" s="539"/>
      <c r="AC153" s="177"/>
      <c r="AD153" s="178" t="s">
        <v>1357</v>
      </c>
    </row>
    <row r="154" spans="28:31" ht="29.4" thickBot="1">
      <c r="AB154" s="539"/>
      <c r="AC154" s="177"/>
      <c r="AD154" s="178" t="s">
        <v>1358</v>
      </c>
    </row>
    <row r="155" spans="28:31" ht="13.8" thickBot="1">
      <c r="AB155" s="539"/>
      <c r="AC155" s="177" t="s">
        <v>1200</v>
      </c>
      <c r="AD155" s="178" t="s">
        <v>1359</v>
      </c>
    </row>
    <row r="156" spans="28:31" ht="13.8" thickBot="1">
      <c r="AB156" s="539"/>
      <c r="AC156" s="177"/>
      <c r="AD156" s="178" t="s">
        <v>1360</v>
      </c>
    </row>
    <row r="157" spans="28:31" ht="13.8" thickBot="1">
      <c r="AB157" s="539"/>
      <c r="AC157" s="177"/>
      <c r="AD157" s="178" t="s">
        <v>1361</v>
      </c>
    </row>
    <row r="158" spans="28:31" ht="13.8" thickBot="1">
      <c r="AB158" s="539"/>
      <c r="AC158" s="177"/>
      <c r="AD158" s="178" t="s">
        <v>1362</v>
      </c>
    </row>
    <row r="159" spans="28:31" ht="13.8" thickBot="1">
      <c r="AB159" s="539"/>
      <c r="AC159" s="177"/>
      <c r="AD159" s="178" t="s">
        <v>1363</v>
      </c>
    </row>
    <row r="160" spans="28:31" ht="19.8" thickBot="1">
      <c r="AB160" s="540"/>
      <c r="AC160" s="177" t="s">
        <v>1200</v>
      </c>
      <c r="AD160" s="178" t="s">
        <v>1364</v>
      </c>
    </row>
    <row r="161" spans="28:31" ht="13.8" thickBot="1">
      <c r="AB161" s="538" t="s">
        <v>1365</v>
      </c>
      <c r="AC161" s="177" t="s">
        <v>1220</v>
      </c>
      <c r="AD161" s="178" t="s">
        <v>1366</v>
      </c>
      <c r="AE161">
        <f>COUNTA(AD161:AD180)</f>
        <v>20</v>
      </c>
    </row>
    <row r="162" spans="28:31" ht="13.8" thickBot="1">
      <c r="AB162" s="539"/>
      <c r="AC162" s="177"/>
      <c r="AD162" s="178" t="s">
        <v>1367</v>
      </c>
    </row>
    <row r="163" spans="28:31" ht="13.8" thickBot="1">
      <c r="AB163" s="539"/>
      <c r="AC163" s="177"/>
      <c r="AD163" s="178" t="s">
        <v>1368</v>
      </c>
    </row>
    <row r="164" spans="28:31" ht="19.8" thickBot="1">
      <c r="AB164" s="539"/>
      <c r="AC164" s="177"/>
      <c r="AD164" s="178" t="s">
        <v>1369</v>
      </c>
    </row>
    <row r="165" spans="28:31" ht="13.8" thickBot="1">
      <c r="AB165" s="539"/>
      <c r="AC165" s="177"/>
      <c r="AD165" s="178" t="s">
        <v>1370</v>
      </c>
    </row>
    <row r="166" spans="28:31" ht="13.8" thickBot="1">
      <c r="AB166" s="539"/>
      <c r="AC166" s="177"/>
      <c r="AD166" s="178" t="s">
        <v>1371</v>
      </c>
    </row>
    <row r="167" spans="28:31" ht="13.8" thickBot="1">
      <c r="AB167" s="539"/>
      <c r="AC167" s="177"/>
      <c r="AD167" s="178" t="s">
        <v>1372</v>
      </c>
    </row>
    <row r="168" spans="28:31" ht="13.8" thickBot="1">
      <c r="AB168" s="539"/>
      <c r="AC168" s="177"/>
      <c r="AD168" s="178" t="s">
        <v>1373</v>
      </c>
    </row>
    <row r="169" spans="28:31" ht="13.8" thickBot="1">
      <c r="AB169" s="539"/>
      <c r="AC169" s="177"/>
      <c r="AD169" s="178" t="s">
        <v>1374</v>
      </c>
    </row>
    <row r="170" spans="28:31" ht="13.8" thickBot="1">
      <c r="AB170" s="539"/>
      <c r="AC170" s="177"/>
      <c r="AD170" s="178" t="s">
        <v>1375</v>
      </c>
    </row>
    <row r="171" spans="28:31" ht="13.8" thickBot="1">
      <c r="AB171" s="539"/>
      <c r="AC171" s="177"/>
      <c r="AD171" s="178" t="s">
        <v>1376</v>
      </c>
    </row>
    <row r="172" spans="28:31" ht="19.8" thickBot="1">
      <c r="AB172" s="539"/>
      <c r="AC172" s="177"/>
      <c r="AD172" s="178" t="s">
        <v>1377</v>
      </c>
    </row>
    <row r="173" spans="28:31" ht="13.8" thickBot="1">
      <c r="AB173" s="539"/>
      <c r="AC173" s="177"/>
      <c r="AD173" s="178" t="s">
        <v>1378</v>
      </c>
    </row>
    <row r="174" spans="28:31" ht="13.8" thickBot="1">
      <c r="AB174" s="539"/>
      <c r="AC174" s="177"/>
      <c r="AD174" s="178" t="s">
        <v>1379</v>
      </c>
    </row>
    <row r="175" spans="28:31" ht="13.8" thickBot="1">
      <c r="AB175" s="539"/>
      <c r="AC175" s="177"/>
      <c r="AD175" s="178" t="s">
        <v>1380</v>
      </c>
    </row>
    <row r="176" spans="28:31" ht="13.8" thickBot="1">
      <c r="AB176" s="539"/>
      <c r="AC176" s="177"/>
      <c r="AD176" s="178" t="s">
        <v>1381</v>
      </c>
    </row>
    <row r="177" spans="28:31" ht="13.8" thickBot="1">
      <c r="AB177" s="539"/>
      <c r="AC177" s="177"/>
      <c r="AD177" s="178" t="s">
        <v>1382</v>
      </c>
    </row>
    <row r="178" spans="28:31" ht="13.8" thickBot="1">
      <c r="AB178" s="539"/>
      <c r="AC178" s="177"/>
      <c r="AD178" s="178" t="s">
        <v>1383</v>
      </c>
    </row>
    <row r="179" spans="28:31" ht="13.8" thickBot="1">
      <c r="AB179" s="539"/>
      <c r="AC179" s="177"/>
      <c r="AD179" s="178" t="s">
        <v>1384</v>
      </c>
    </row>
    <row r="180" spans="28:31" ht="13.8" thickBot="1">
      <c r="AB180" s="540"/>
      <c r="AC180" s="177"/>
      <c r="AD180" s="178" t="s">
        <v>1385</v>
      </c>
    </row>
    <row r="181" spans="28:31" ht="13.8" thickBot="1">
      <c r="AB181" s="538" t="s">
        <v>1386</v>
      </c>
      <c r="AC181" s="177" t="s">
        <v>1200</v>
      </c>
      <c r="AD181" s="178" t="s">
        <v>1387</v>
      </c>
      <c r="AE181">
        <v>4</v>
      </c>
    </row>
    <row r="182" spans="28:31" ht="13.8" thickBot="1">
      <c r="AB182" s="539"/>
      <c r="AC182" s="177"/>
      <c r="AD182" s="178" t="s">
        <v>1388</v>
      </c>
    </row>
    <row r="183" spans="28:31" ht="13.8" thickBot="1">
      <c r="AB183" s="539"/>
      <c r="AC183" s="177" t="s">
        <v>1200</v>
      </c>
      <c r="AD183" s="178" t="s">
        <v>1389</v>
      </c>
    </row>
    <row r="184" spans="28:31" ht="13.8" thickBot="1">
      <c r="AB184" s="540"/>
      <c r="AC184" s="177"/>
      <c r="AD184" s="178" t="s">
        <v>1390</v>
      </c>
    </row>
    <row r="185" spans="28:31" ht="13.8" thickBot="1">
      <c r="AB185" s="538" t="s">
        <v>1391</v>
      </c>
      <c r="AC185" s="177"/>
      <c r="AD185" s="178" t="s">
        <v>1392</v>
      </c>
      <c r="AE185">
        <v>4</v>
      </c>
    </row>
    <row r="186" spans="28:31" ht="19.8" thickBot="1">
      <c r="AB186" s="539"/>
      <c r="AC186" s="177"/>
      <c r="AD186" s="178" t="s">
        <v>1393</v>
      </c>
    </row>
    <row r="187" spans="28:31" ht="13.8" thickBot="1">
      <c r="AB187" s="539"/>
      <c r="AC187" s="177"/>
      <c r="AD187" s="178" t="s">
        <v>1394</v>
      </c>
    </row>
    <row r="188" spans="28:31" ht="13.8" thickBot="1">
      <c r="AB188" s="540"/>
      <c r="AC188" s="177" t="s">
        <v>1210</v>
      </c>
      <c r="AD188" s="178" t="s">
        <v>1395</v>
      </c>
    </row>
    <row r="189" spans="28:31" ht="13.8" thickBot="1">
      <c r="AB189" s="538" t="s">
        <v>1396</v>
      </c>
      <c r="AC189" s="177" t="s">
        <v>1207</v>
      </c>
      <c r="AD189" s="178" t="s">
        <v>1397</v>
      </c>
      <c r="AE189">
        <v>6</v>
      </c>
    </row>
    <row r="190" spans="28:31" ht="19.8" thickBot="1">
      <c r="AB190" s="539"/>
      <c r="AC190" s="177"/>
      <c r="AD190" s="178" t="s">
        <v>1398</v>
      </c>
    </row>
    <row r="191" spans="28:31" ht="13.8" thickBot="1">
      <c r="AB191" s="539"/>
      <c r="AC191" s="177"/>
      <c r="AD191" s="178" t="s">
        <v>1399</v>
      </c>
    </row>
    <row r="192" spans="28:31" ht="19.8" thickBot="1">
      <c r="AB192" s="539"/>
      <c r="AC192" s="177"/>
      <c r="AD192" s="178" t="s">
        <v>1400</v>
      </c>
    </row>
    <row r="193" spans="28:31" ht="19.8" thickBot="1">
      <c r="AB193" s="539"/>
      <c r="AC193" s="177"/>
      <c r="AD193" s="178" t="s">
        <v>1401</v>
      </c>
    </row>
    <row r="194" spans="28:31" ht="13.8" thickBot="1">
      <c r="AB194" s="540"/>
      <c r="AC194" s="177"/>
      <c r="AD194" s="178" t="s">
        <v>1402</v>
      </c>
    </row>
    <row r="195" spans="28:31" ht="13.8" thickBot="1">
      <c r="AB195" s="538" t="s">
        <v>1403</v>
      </c>
      <c r="AC195" s="177"/>
      <c r="AD195" s="178" t="s">
        <v>1404</v>
      </c>
      <c r="AE195">
        <f>COUNTA(AD195:AD209)</f>
        <v>15</v>
      </c>
    </row>
    <row r="196" spans="28:31" ht="19.8" thickBot="1">
      <c r="AB196" s="539"/>
      <c r="AC196" s="177" t="s">
        <v>1210</v>
      </c>
      <c r="AD196" s="178" t="s">
        <v>1405</v>
      </c>
    </row>
    <row r="197" spans="28:31" ht="13.8" thickBot="1">
      <c r="AB197" s="539"/>
      <c r="AC197" s="177"/>
      <c r="AD197" s="178" t="s">
        <v>1406</v>
      </c>
    </row>
    <row r="198" spans="28:31" ht="13.8" thickBot="1">
      <c r="AB198" s="539"/>
      <c r="AC198" s="177"/>
      <c r="AD198" s="178" t="s">
        <v>1407</v>
      </c>
    </row>
    <row r="199" spans="28:31" ht="19.8" thickBot="1">
      <c r="AB199" s="539"/>
      <c r="AC199" s="177"/>
      <c r="AD199" s="178" t="s">
        <v>1408</v>
      </c>
    </row>
    <row r="200" spans="28:31" ht="13.8" thickBot="1">
      <c r="AB200" s="539"/>
      <c r="AC200" s="177" t="s">
        <v>1220</v>
      </c>
      <c r="AD200" s="178" t="s">
        <v>1409</v>
      </c>
    </row>
    <row r="201" spans="28:31" ht="19.8" thickBot="1">
      <c r="AB201" s="539"/>
      <c r="AC201" s="177"/>
      <c r="AD201" s="178" t="s">
        <v>1410</v>
      </c>
    </row>
    <row r="202" spans="28:31" ht="19.8" thickBot="1">
      <c r="AB202" s="539"/>
      <c r="AC202" s="177"/>
      <c r="AD202" s="178" t="s">
        <v>1411</v>
      </c>
    </row>
    <row r="203" spans="28:31" ht="29.4" thickBot="1">
      <c r="AB203" s="539"/>
      <c r="AC203" s="177" t="s">
        <v>1210</v>
      </c>
      <c r="AD203" s="178" t="s">
        <v>1412</v>
      </c>
    </row>
    <row r="204" spans="28:31" ht="13.8" thickBot="1">
      <c r="AB204" s="539"/>
      <c r="AC204" s="177"/>
      <c r="AD204" s="178" t="s">
        <v>1413</v>
      </c>
    </row>
    <row r="205" spans="28:31" ht="19.8" thickBot="1">
      <c r="AB205" s="539"/>
      <c r="AC205" s="177"/>
      <c r="AD205" s="178" t="s">
        <v>1414</v>
      </c>
    </row>
    <row r="206" spans="28:31" ht="19.8" thickBot="1">
      <c r="AB206" s="539"/>
      <c r="AC206" s="177"/>
      <c r="AD206" s="178" t="s">
        <v>1415</v>
      </c>
    </row>
    <row r="207" spans="28:31" ht="13.8" thickBot="1">
      <c r="AB207" s="539"/>
      <c r="AC207" s="177"/>
      <c r="AD207" s="178" t="s">
        <v>1416</v>
      </c>
    </row>
    <row r="208" spans="28:31" ht="19.8" thickBot="1">
      <c r="AB208" s="539"/>
      <c r="AC208" s="177"/>
      <c r="AD208" s="178" t="s">
        <v>1417</v>
      </c>
    </row>
    <row r="209" spans="28:31" ht="13.8" thickBot="1">
      <c r="AB209" s="540"/>
      <c r="AC209" s="177"/>
      <c r="AD209" s="178" t="s">
        <v>1418</v>
      </c>
    </row>
    <row r="210" spans="28:31" ht="13.8" thickBot="1">
      <c r="AB210" s="538" t="s">
        <v>1419</v>
      </c>
      <c r="AC210" s="177"/>
      <c r="AD210" s="178" t="s">
        <v>1420</v>
      </c>
      <c r="AE210">
        <v>9</v>
      </c>
    </row>
    <row r="211" spans="28:31" ht="13.8" thickBot="1">
      <c r="AB211" s="539"/>
      <c r="AC211" s="177" t="s">
        <v>1207</v>
      </c>
      <c r="AD211" s="178" t="s">
        <v>1421</v>
      </c>
    </row>
    <row r="212" spans="28:31" ht="13.8" thickBot="1">
      <c r="AB212" s="539"/>
      <c r="AC212" s="177"/>
      <c r="AD212" s="178" t="s">
        <v>1422</v>
      </c>
    </row>
    <row r="213" spans="28:31" ht="13.8" thickBot="1">
      <c r="AB213" s="539"/>
      <c r="AC213" s="177" t="s">
        <v>1210</v>
      </c>
      <c r="AD213" s="178" t="s">
        <v>1423</v>
      </c>
    </row>
    <row r="214" spans="28:31" ht="19.8" thickBot="1">
      <c r="AB214" s="539"/>
      <c r="AC214" s="177"/>
      <c r="AD214" s="178" t="s">
        <v>1424</v>
      </c>
    </row>
    <row r="215" spans="28:31" ht="19.8" thickBot="1">
      <c r="AB215" s="539"/>
      <c r="AC215" s="177" t="s">
        <v>1200</v>
      </c>
      <c r="AD215" s="178" t="s">
        <v>1425</v>
      </c>
    </row>
    <row r="216" spans="28:31" ht="13.8" thickBot="1">
      <c r="AB216" s="539"/>
      <c r="AC216" s="177"/>
      <c r="AD216" s="178" t="s">
        <v>1426</v>
      </c>
    </row>
    <row r="217" spans="28:31" ht="19.8" thickBot="1">
      <c r="AB217" s="539"/>
      <c r="AC217" s="177"/>
      <c r="AD217" s="178" t="s">
        <v>1427</v>
      </c>
    </row>
    <row r="218" spans="28:31" ht="19.8" thickBot="1">
      <c r="AB218" s="540"/>
      <c r="AC218" s="177" t="s">
        <v>1200</v>
      </c>
      <c r="AD218" s="178" t="s">
        <v>1428</v>
      </c>
    </row>
    <row r="219" spans="28:31" ht="19.8" thickBot="1">
      <c r="AB219" s="538" t="s">
        <v>1429</v>
      </c>
      <c r="AC219" s="177" t="s">
        <v>1210</v>
      </c>
      <c r="AD219" s="178" t="s">
        <v>1430</v>
      </c>
      <c r="AE219">
        <v>3</v>
      </c>
    </row>
    <row r="220" spans="28:31" ht="13.8" thickBot="1">
      <c r="AB220" s="539"/>
      <c r="AC220" s="177"/>
      <c r="AD220" s="178" t="s">
        <v>1431</v>
      </c>
    </row>
    <row r="221" spans="28:31" ht="13.8" thickBot="1">
      <c r="AB221" s="540"/>
      <c r="AC221" s="177"/>
      <c r="AD221" s="178" t="s">
        <v>1432</v>
      </c>
    </row>
    <row r="222" spans="28:31" ht="19.8" thickBot="1">
      <c r="AB222" s="538" t="s">
        <v>1433</v>
      </c>
      <c r="AC222" s="177" t="s">
        <v>1210</v>
      </c>
      <c r="AD222" s="178" t="s">
        <v>1434</v>
      </c>
      <c r="AE222">
        <v>3</v>
      </c>
    </row>
    <row r="223" spans="28:31" ht="19.8" thickBot="1">
      <c r="AB223" s="539"/>
      <c r="AC223" s="177"/>
      <c r="AD223" s="178" t="s">
        <v>1435</v>
      </c>
    </row>
    <row r="224" spans="28:31" ht="19.8" thickBot="1">
      <c r="AB224" s="540"/>
      <c r="AC224" s="177" t="s">
        <v>1220</v>
      </c>
      <c r="AD224" s="178" t="s">
        <v>1436</v>
      </c>
    </row>
    <row r="225" spans="28:31" ht="13.8" thickBot="1">
      <c r="AB225" s="538" t="s">
        <v>1437</v>
      </c>
      <c r="AC225" s="177"/>
      <c r="AD225" s="178" t="s">
        <v>1438</v>
      </c>
      <c r="AE225">
        <v>2</v>
      </c>
    </row>
    <row r="226" spans="28:31" ht="13.8" thickBot="1">
      <c r="AB226" s="540"/>
      <c r="AC226" s="177"/>
      <c r="AD226" s="178" t="s">
        <v>1439</v>
      </c>
    </row>
    <row r="227" spans="28:31" ht="13.8" thickBot="1">
      <c r="AB227" s="538" t="s">
        <v>1440</v>
      </c>
      <c r="AC227" s="177"/>
      <c r="AD227" s="178" t="s">
        <v>1441</v>
      </c>
      <c r="AE227">
        <v>4</v>
      </c>
    </row>
    <row r="228" spans="28:31" ht="13.8" thickBot="1">
      <c r="AB228" s="539"/>
      <c r="AC228" s="177"/>
      <c r="AD228" s="178" t="s">
        <v>1442</v>
      </c>
    </row>
    <row r="229" spans="28:31" ht="19.8" thickBot="1">
      <c r="AB229" s="539"/>
      <c r="AC229" s="177"/>
      <c r="AD229" s="178" t="s">
        <v>1443</v>
      </c>
    </row>
    <row r="230" spans="28:31" ht="13.8" thickBot="1">
      <c r="AB230" s="540"/>
      <c r="AC230" s="177" t="s">
        <v>1200</v>
      </c>
      <c r="AD230" s="178" t="s">
        <v>1444</v>
      </c>
    </row>
    <row r="231" spans="28:31" ht="13.8" thickBot="1">
      <c r="AB231" s="538" t="s">
        <v>1445</v>
      </c>
      <c r="AC231" s="177"/>
      <c r="AD231" s="178" t="s">
        <v>1446</v>
      </c>
      <c r="AE231">
        <v>5</v>
      </c>
    </row>
    <row r="232" spans="28:31" ht="13.8" thickBot="1">
      <c r="AB232" s="539"/>
      <c r="AC232" s="177" t="s">
        <v>1220</v>
      </c>
      <c r="AD232" s="178" t="s">
        <v>1447</v>
      </c>
    </row>
    <row r="233" spans="28:31" ht="13.8" thickBot="1">
      <c r="AB233" s="539"/>
      <c r="AC233" s="177"/>
      <c r="AD233" s="178" t="s">
        <v>1448</v>
      </c>
    </row>
    <row r="234" spans="28:31" ht="13.8" thickBot="1">
      <c r="AB234" s="539"/>
      <c r="AC234" s="177"/>
      <c r="AD234" s="178" t="s">
        <v>1449</v>
      </c>
    </row>
    <row r="235" spans="28:31" ht="13.8" thickBot="1">
      <c r="AB235" s="540"/>
      <c r="AC235" s="177" t="s">
        <v>1210</v>
      </c>
      <c r="AD235" s="178" t="s">
        <v>1450</v>
      </c>
    </row>
    <row r="236" spans="28:31" ht="13.8" thickBot="1">
      <c r="AB236" s="538" t="s">
        <v>1451</v>
      </c>
      <c r="AC236" s="177"/>
      <c r="AD236" s="178" t="s">
        <v>1452</v>
      </c>
      <c r="AE236">
        <v>6</v>
      </c>
    </row>
    <row r="237" spans="28:31" ht="30" customHeight="1" thickBot="1">
      <c r="AB237" s="539"/>
      <c r="AC237" s="177" t="s">
        <v>1207</v>
      </c>
      <c r="AD237" s="178" t="s">
        <v>1453</v>
      </c>
    </row>
    <row r="238" spans="28:31" ht="27" customHeight="1" thickBot="1">
      <c r="AB238" s="539"/>
      <c r="AC238" s="177"/>
      <c r="AD238" s="178" t="s">
        <v>1454</v>
      </c>
    </row>
    <row r="239" spans="28:31" ht="13.8" thickBot="1">
      <c r="AB239" s="539"/>
      <c r="AC239" s="177"/>
      <c r="AD239" s="178" t="s">
        <v>1455</v>
      </c>
    </row>
    <row r="240" spans="28:31" ht="13.8" thickBot="1">
      <c r="AB240" s="539"/>
      <c r="AC240" s="177" t="s">
        <v>1220</v>
      </c>
      <c r="AD240" s="178" t="s">
        <v>1456</v>
      </c>
    </row>
    <row r="241" spans="28:31" ht="13.8" thickBot="1">
      <c r="AB241" s="540"/>
      <c r="AC241" s="177"/>
      <c r="AD241" s="178" t="s">
        <v>1457</v>
      </c>
    </row>
    <row r="242" spans="28:31" ht="13.8" thickBot="1">
      <c r="AB242" s="538" t="s">
        <v>1458</v>
      </c>
      <c r="AC242" s="177"/>
      <c r="AD242" s="178" t="s">
        <v>1459</v>
      </c>
      <c r="AE242">
        <v>5</v>
      </c>
    </row>
    <row r="243" spans="28:31" ht="19.8" thickBot="1">
      <c r="AB243" s="539"/>
      <c r="AC243" s="177"/>
      <c r="AD243" s="178" t="s">
        <v>1460</v>
      </c>
    </row>
    <row r="244" spans="28:31" ht="19.8" thickBot="1">
      <c r="AB244" s="539"/>
      <c r="AC244" s="177"/>
      <c r="AD244" s="178" t="s">
        <v>1461</v>
      </c>
    </row>
    <row r="245" spans="28:31" ht="13.8" thickBot="1">
      <c r="AB245" s="539"/>
      <c r="AC245" s="177" t="s">
        <v>1220</v>
      </c>
      <c r="AD245" s="178" t="s">
        <v>1462</v>
      </c>
    </row>
    <row r="246" spans="28:31" ht="19.8" thickBot="1">
      <c r="AB246" s="540"/>
      <c r="AC246" s="177"/>
      <c r="AD246" s="178" t="s">
        <v>1463</v>
      </c>
    </row>
    <row r="247" spans="28:31" ht="13.8" thickBot="1">
      <c r="AB247" s="538" t="s">
        <v>1464</v>
      </c>
      <c r="AC247" s="177" t="s">
        <v>1210</v>
      </c>
      <c r="AD247" s="178" t="s">
        <v>1465</v>
      </c>
      <c r="AE247">
        <v>3</v>
      </c>
    </row>
    <row r="248" spans="28:31" ht="13.8" thickBot="1">
      <c r="AB248" s="539"/>
      <c r="AC248" s="177" t="s">
        <v>1200</v>
      </c>
      <c r="AD248" s="178" t="s">
        <v>1466</v>
      </c>
    </row>
    <row r="249" spans="28:31" ht="13.8" thickBot="1">
      <c r="AB249" s="540"/>
      <c r="AC249" s="177" t="s">
        <v>1207</v>
      </c>
      <c r="AD249" s="178" t="s">
        <v>1467</v>
      </c>
    </row>
    <row r="250" spans="28:31" ht="13.8" thickBot="1">
      <c r="AB250" s="538" t="s">
        <v>1468</v>
      </c>
      <c r="AC250" s="177"/>
      <c r="AD250" s="178" t="s">
        <v>1469</v>
      </c>
      <c r="AE250">
        <v>3</v>
      </c>
    </row>
    <row r="251" spans="28:31" ht="13.8" thickBot="1">
      <c r="AB251" s="539"/>
      <c r="AC251" s="177" t="s">
        <v>1207</v>
      </c>
      <c r="AD251" s="178" t="s">
        <v>1470</v>
      </c>
    </row>
    <row r="252" spans="28:31" ht="13.8" thickBot="1">
      <c r="AB252" s="540"/>
      <c r="AC252" s="177"/>
      <c r="AD252" s="178" t="s">
        <v>1471</v>
      </c>
    </row>
    <row r="253" spans="28:31" ht="13.8" thickBot="1">
      <c r="AB253" s="538" t="s">
        <v>1472</v>
      </c>
      <c r="AC253" s="177"/>
      <c r="AD253" s="178" t="s">
        <v>1473</v>
      </c>
      <c r="AE253">
        <v>3</v>
      </c>
    </row>
    <row r="254" spans="28:31" ht="13.8" thickBot="1">
      <c r="AB254" s="539"/>
      <c r="AC254" s="177" t="s">
        <v>1210</v>
      </c>
      <c r="AD254" s="178" t="s">
        <v>1474</v>
      </c>
    </row>
    <row r="255" spans="28:31" ht="13.8" thickBot="1">
      <c r="AB255" s="540"/>
      <c r="AC255" s="177"/>
      <c r="AD255" s="178" t="s">
        <v>1475</v>
      </c>
    </row>
    <row r="256" spans="28:31" ht="19.8" thickBot="1">
      <c r="AB256" s="538" t="s">
        <v>1476</v>
      </c>
      <c r="AC256" s="177" t="s">
        <v>1200</v>
      </c>
      <c r="AD256" s="178" t="s">
        <v>1477</v>
      </c>
      <c r="AE256">
        <v>3</v>
      </c>
    </row>
    <row r="257" spans="28:31" ht="13.8" thickBot="1">
      <c r="AB257" s="539"/>
      <c r="AC257" s="177"/>
      <c r="AD257" s="178" t="s">
        <v>1478</v>
      </c>
    </row>
    <row r="258" spans="28:31" ht="13.8" thickBot="1">
      <c r="AB258" s="540"/>
      <c r="AC258" s="177"/>
      <c r="AD258" s="178" t="s">
        <v>1479</v>
      </c>
    </row>
    <row r="259" spans="28:31" ht="13.8" thickBot="1">
      <c r="AB259" s="538" t="s">
        <v>1480</v>
      </c>
      <c r="AC259" s="177"/>
      <c r="AD259" s="178" t="s">
        <v>1481</v>
      </c>
      <c r="AE259">
        <v>8</v>
      </c>
    </row>
    <row r="260" spans="28:31" ht="13.8" thickBot="1">
      <c r="AB260" s="539"/>
      <c r="AC260" s="177"/>
      <c r="AD260" s="178" t="s">
        <v>1482</v>
      </c>
    </row>
    <row r="261" spans="28:31" ht="13.8" thickBot="1">
      <c r="AB261" s="539"/>
      <c r="AC261" s="177"/>
      <c r="AD261" s="178" t="s">
        <v>1483</v>
      </c>
    </row>
    <row r="262" spans="28:31" ht="13.8" thickBot="1">
      <c r="AB262" s="539"/>
      <c r="AC262" s="177"/>
      <c r="AD262" s="178" t="s">
        <v>1484</v>
      </c>
    </row>
    <row r="263" spans="28:31" ht="13.8" thickBot="1">
      <c r="AB263" s="539"/>
      <c r="AC263" s="177"/>
      <c r="AD263" s="178" t="s">
        <v>1485</v>
      </c>
    </row>
    <row r="264" spans="28:31" ht="13.8" thickBot="1">
      <c r="AB264" s="539"/>
      <c r="AC264" s="177"/>
      <c r="AD264" s="178" t="s">
        <v>1486</v>
      </c>
    </row>
    <row r="265" spans="28:31" ht="13.8" thickBot="1">
      <c r="AB265" s="539"/>
      <c r="AC265" s="177" t="s">
        <v>1220</v>
      </c>
      <c r="AD265" s="178" t="s">
        <v>1487</v>
      </c>
    </row>
    <row r="266" spans="28:31" ht="13.8" thickBot="1">
      <c r="AB266" s="540"/>
      <c r="AC266" s="177"/>
      <c r="AD266" s="178" t="s">
        <v>1488</v>
      </c>
    </row>
    <row r="267" spans="28:31" ht="36" customHeight="1" thickBot="1">
      <c r="AB267" s="538" t="s">
        <v>1489</v>
      </c>
      <c r="AC267" s="177" t="s">
        <v>1207</v>
      </c>
      <c r="AD267" s="178" t="s">
        <v>1490</v>
      </c>
      <c r="AE267">
        <v>4</v>
      </c>
    </row>
    <row r="268" spans="28:31" ht="13.8" thickBot="1">
      <c r="AB268" s="539"/>
      <c r="AC268" s="177" t="s">
        <v>1207</v>
      </c>
      <c r="AD268" s="178" t="s">
        <v>1491</v>
      </c>
    </row>
    <row r="269" spans="28:31" ht="13.8" thickBot="1">
      <c r="AB269" s="539"/>
      <c r="AC269" s="177" t="s">
        <v>1200</v>
      </c>
      <c r="AD269" s="178" t="s">
        <v>1492</v>
      </c>
    </row>
    <row r="270" spans="28:31" ht="19.8" thickBot="1">
      <c r="AB270" s="540"/>
      <c r="AC270" s="177"/>
      <c r="AD270" s="178" t="s">
        <v>1493</v>
      </c>
    </row>
    <row r="271" spans="28:31" ht="24" customHeight="1" thickBot="1">
      <c r="AB271" s="538" t="s">
        <v>1494</v>
      </c>
      <c r="AC271" s="177" t="s">
        <v>1200</v>
      </c>
      <c r="AD271" s="178" t="s">
        <v>1495</v>
      </c>
      <c r="AE271">
        <v>3</v>
      </c>
    </row>
    <row r="272" spans="28:31" ht="15" customHeight="1" thickBot="1">
      <c r="AB272" s="539"/>
      <c r="AC272" s="177"/>
      <c r="AD272" s="178" t="s">
        <v>1496</v>
      </c>
    </row>
    <row r="273" spans="28:31" ht="13.8" thickBot="1">
      <c r="AB273" s="540"/>
      <c r="AC273" s="177"/>
      <c r="AD273" s="178" t="s">
        <v>1497</v>
      </c>
    </row>
    <row r="274" spans="28:31" ht="13.8" thickBot="1">
      <c r="AB274" s="538" t="s">
        <v>1498</v>
      </c>
      <c r="AC274" s="177"/>
      <c r="AD274" s="178" t="s">
        <v>1499</v>
      </c>
      <c r="AE274">
        <v>3</v>
      </c>
    </row>
    <row r="275" spans="28:31" ht="13.8" thickBot="1">
      <c r="AB275" s="539"/>
      <c r="AC275" s="177" t="s">
        <v>1200</v>
      </c>
      <c r="AD275" s="178" t="s">
        <v>1500</v>
      </c>
    </row>
    <row r="276" spans="28:31" ht="24.75" customHeight="1" thickBot="1">
      <c r="AB276" s="540"/>
      <c r="AC276" s="177"/>
      <c r="AD276" s="178" t="s">
        <v>1501</v>
      </c>
    </row>
    <row r="277" spans="28:31" ht="27" customHeight="1" thickBot="1">
      <c r="AB277" s="538" t="s">
        <v>1502</v>
      </c>
      <c r="AC277" s="177"/>
      <c r="AD277" s="178" t="s">
        <v>1503</v>
      </c>
      <c r="AE277">
        <v>4</v>
      </c>
    </row>
    <row r="278" spans="28:31" ht="13.5" customHeight="1" thickBot="1">
      <c r="AB278" s="539"/>
      <c r="AC278" s="177" t="s">
        <v>1220</v>
      </c>
      <c r="AD278" s="178" t="s">
        <v>1504</v>
      </c>
    </row>
    <row r="279" spans="28:31" ht="26.25" customHeight="1" thickBot="1">
      <c r="AB279" s="539"/>
      <c r="AC279" s="177"/>
      <c r="AD279" s="178" t="s">
        <v>1505</v>
      </c>
    </row>
    <row r="280" spans="28:31" ht="13.8" thickBot="1">
      <c r="AB280" s="540"/>
      <c r="AC280" s="177"/>
      <c r="AD280" s="178" t="s">
        <v>1506</v>
      </c>
    </row>
    <row r="281" spans="28:31" ht="13.8" thickBot="1">
      <c r="AB281" s="538" t="s">
        <v>1507</v>
      </c>
      <c r="AC281" s="177"/>
      <c r="AD281" s="178" t="s">
        <v>1508</v>
      </c>
      <c r="AE281">
        <v>3</v>
      </c>
    </row>
    <row r="282" spans="28:31" ht="13.8" thickBot="1">
      <c r="AB282" s="539"/>
      <c r="AC282" s="177"/>
      <c r="AD282" s="178" t="s">
        <v>1509</v>
      </c>
    </row>
    <row r="283" spans="28:31" ht="13.8" thickBot="1">
      <c r="AB283" s="540"/>
      <c r="AC283" s="177" t="s">
        <v>1200</v>
      </c>
      <c r="AD283" s="178" t="s">
        <v>1510</v>
      </c>
    </row>
    <row r="284" spans="28:31" ht="13.8" thickBot="1">
      <c r="AB284" s="538" t="s">
        <v>1511</v>
      </c>
      <c r="AC284" s="177" t="s">
        <v>1200</v>
      </c>
      <c r="AD284" s="178" t="s">
        <v>0</v>
      </c>
      <c r="AE284">
        <v>2</v>
      </c>
    </row>
    <row r="285" spans="28:31" ht="19.8" thickBot="1">
      <c r="AB285" s="540"/>
      <c r="AC285" s="177"/>
      <c r="AD285" s="178" t="s">
        <v>1</v>
      </c>
    </row>
    <row r="286" spans="28:31" ht="13.8" thickBot="1">
      <c r="AB286" s="538" t="s">
        <v>2</v>
      </c>
      <c r="AC286" s="177"/>
      <c r="AD286" s="178" t="s">
        <v>3</v>
      </c>
      <c r="AE286">
        <v>3</v>
      </c>
    </row>
    <row r="287" spans="28:31" ht="13.8" thickBot="1">
      <c r="AB287" s="539"/>
      <c r="AC287" s="177" t="s">
        <v>1200</v>
      </c>
      <c r="AD287" s="178" t="s">
        <v>4</v>
      </c>
    </row>
    <row r="288" spans="28:31" ht="19.8" thickBot="1">
      <c r="AB288" s="540"/>
      <c r="AC288" s="177"/>
      <c r="AD288" s="178" t="s">
        <v>5</v>
      </c>
    </row>
    <row r="289" spans="28:30">
      <c r="AB289" s="542"/>
      <c r="AC289" s="542"/>
      <c r="AD289" s="542"/>
    </row>
    <row r="290" spans="28:30">
      <c r="AB290" s="541"/>
      <c r="AC290" s="541"/>
      <c r="AD290" s="541"/>
    </row>
    <row r="291" spans="28:30">
      <c r="AB291" s="541"/>
      <c r="AC291" s="541"/>
      <c r="AD291" s="541"/>
    </row>
    <row r="292" spans="28:30" ht="26.4" customHeight="1">
      <c r="AB292" s="543" t="s">
        <v>6</v>
      </c>
      <c r="AC292" s="543"/>
      <c r="AD292" s="543"/>
    </row>
    <row r="293" spans="28:30">
      <c r="AB293" s="541"/>
      <c r="AC293" s="541"/>
      <c r="AD293" s="541"/>
    </row>
    <row r="294" spans="28:30">
      <c r="AB294">
        <v>1</v>
      </c>
    </row>
  </sheetData>
  <mergeCells count="66">
    <mergeCell ref="AB4:AI4"/>
    <mergeCell ref="AB5:AE6"/>
    <mergeCell ref="AG5:AH5"/>
    <mergeCell ref="AI5:AI11"/>
    <mergeCell ref="AG6:AH6"/>
    <mergeCell ref="AB7:AB11"/>
    <mergeCell ref="AE7:AH7"/>
    <mergeCell ref="AG10:AG11"/>
    <mergeCell ref="AE8:AH8"/>
    <mergeCell ref="AE9:AE11"/>
    <mergeCell ref="AD7:AD11"/>
    <mergeCell ref="AH9:AH11"/>
    <mergeCell ref="AB14:AD14"/>
    <mergeCell ref="AB51:AB56"/>
    <mergeCell ref="AC7:AC10"/>
    <mergeCell ref="AB72:AB82"/>
    <mergeCell ref="AB135:AB139"/>
    <mergeCell ref="AB83:AB108"/>
    <mergeCell ref="AB128:AB134"/>
    <mergeCell ref="AB109:AB126"/>
    <mergeCell ref="AB15:AD15"/>
    <mergeCell ref="AB19:AD19"/>
    <mergeCell ref="AB35:AB37"/>
    <mergeCell ref="AB57:AB61"/>
    <mergeCell ref="AB21:AB31"/>
    <mergeCell ref="AB65:AB71"/>
    <mergeCell ref="AB38:AB42"/>
    <mergeCell ref="AB62:AB64"/>
    <mergeCell ref="AB47:AB50"/>
    <mergeCell ref="AB32:AB34"/>
    <mergeCell ref="AB44:AB46"/>
    <mergeCell ref="AB236:AB241"/>
    <mergeCell ref="AB227:AB230"/>
    <mergeCell ref="AB222:AB224"/>
    <mergeCell ref="AB225:AB226"/>
    <mergeCell ref="AB140:AB141"/>
    <mergeCell ref="AB144:AB145"/>
    <mergeCell ref="AB146:AB151"/>
    <mergeCell ref="AB142:AB143"/>
    <mergeCell ref="AB152:AB160"/>
    <mergeCell ref="AB185:AB188"/>
    <mergeCell ref="AB181:AB184"/>
    <mergeCell ref="AB161:AB180"/>
    <mergeCell ref="AB242:AB246"/>
    <mergeCell ref="AB231:AB235"/>
    <mergeCell ref="AB189:AB194"/>
    <mergeCell ref="AB195:AB209"/>
    <mergeCell ref="AB219:AB221"/>
    <mergeCell ref="AB210:AB218"/>
    <mergeCell ref="AB281:AB283"/>
    <mergeCell ref="AB247:AB249"/>
    <mergeCell ref="AB250:AB252"/>
    <mergeCell ref="AB271:AB273"/>
    <mergeCell ref="AB259:AB266"/>
    <mergeCell ref="AB267:AB270"/>
    <mergeCell ref="AB277:AB280"/>
    <mergeCell ref="AB274:AB276"/>
    <mergeCell ref="AB253:AB255"/>
    <mergeCell ref="AB256:AB258"/>
    <mergeCell ref="AB286:AB288"/>
    <mergeCell ref="AB284:AB285"/>
    <mergeCell ref="AB293:AD293"/>
    <mergeCell ref="AB289:AD289"/>
    <mergeCell ref="AB290:AD290"/>
    <mergeCell ref="AB291:AD291"/>
    <mergeCell ref="AB292:AD292"/>
  </mergeCells>
  <phoneticPr fontId="5"/>
  <hyperlinks>
    <hyperlink ref="O3" location="目次!A1" display="目次"/>
  </hyperlinks>
  <pageMargins left="0.78700000000000003" right="0.78700000000000003" top="0.98399999999999999" bottom="0.98399999999999999" header="0.51200000000000001" footer="0.51200000000000001"/>
  <pageSetup paperSize="9" orientation="portrait" horizontalDpi="4294967293" verticalDpi="0" r:id="rId1"/>
  <headerFooter alignWithMargins="0"/>
  <drawing r:id="rId2"/>
</worksheet>
</file>

<file path=xl/worksheets/sheet2.xml><?xml version="1.0" encoding="utf-8"?>
<worksheet xmlns="http://schemas.openxmlformats.org/spreadsheetml/2006/main" xmlns:r="http://schemas.openxmlformats.org/officeDocument/2006/relationships">
  <dimension ref="B2:P203"/>
  <sheetViews>
    <sheetView workbookViewId="0">
      <selection activeCell="P2" sqref="P2"/>
    </sheetView>
  </sheetViews>
  <sheetFormatPr defaultRowHeight="13.2"/>
  <sheetData>
    <row r="2" spans="2:16">
      <c r="B2" s="10" t="s">
        <v>339</v>
      </c>
      <c r="P2" s="171" t="s">
        <v>335</v>
      </c>
    </row>
    <row r="5" spans="2:16">
      <c r="B5" s="379" t="s">
        <v>337</v>
      </c>
    </row>
    <row r="42" spans="2:2">
      <c r="B42" t="s">
        <v>336</v>
      </c>
    </row>
    <row r="82" ht="13.2" customHeight="1"/>
    <row r="107" ht="13.2" customHeight="1"/>
    <row r="108" ht="13.2" customHeight="1"/>
    <row r="109" ht="13.2" customHeight="1"/>
    <row r="110" ht="13.2" customHeight="1"/>
    <row r="111" ht="13.2" customHeight="1"/>
    <row r="112" ht="13.2" customHeight="1"/>
    <row r="202" ht="26.4" customHeight="1"/>
    <row r="203" ht="26.4" customHeight="1"/>
  </sheetData>
  <phoneticPr fontId="5"/>
  <hyperlinks>
    <hyperlink ref="P2" location="目次!A1" display="目次"/>
  </hyperlinks>
  <pageMargins left="0.7" right="0.7" top="0.48" bottom="1.05" header="0.67" footer="0.3"/>
  <pageSetup paperSize="9" scale="8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dimension ref="B2:W221"/>
  <sheetViews>
    <sheetView workbookViewId="0">
      <selection activeCell="T2" sqref="T2"/>
    </sheetView>
  </sheetViews>
  <sheetFormatPr defaultRowHeight="13.2"/>
  <cols>
    <col min="1" max="1" width="3.44140625" customWidth="1"/>
    <col min="3" max="3" width="4.6640625" customWidth="1"/>
    <col min="5" max="5" width="9.6640625" customWidth="1"/>
    <col min="6" max="6" width="10" customWidth="1"/>
    <col min="7" max="7" width="10.21875" customWidth="1"/>
    <col min="8" max="8" width="9.44140625" customWidth="1"/>
    <col min="9" max="9" width="9" bestFit="1" customWidth="1"/>
    <col min="10" max="10" width="1.6640625" customWidth="1"/>
    <col min="11" max="12" width="9" bestFit="1" customWidth="1"/>
    <col min="14" max="14" width="1.6640625" customWidth="1"/>
    <col min="15" max="15" width="6.88671875" customWidth="1"/>
    <col min="16" max="16" width="10.44140625" bestFit="1" customWidth="1"/>
    <col min="17" max="17" width="4.77734375" customWidth="1"/>
  </cols>
  <sheetData>
    <row r="2" spans="2:23" ht="19.2">
      <c r="F2" s="207" t="s">
        <v>592</v>
      </c>
      <c r="T2" s="171" t="s">
        <v>200</v>
      </c>
    </row>
    <row r="3" spans="2:23" ht="16.2">
      <c r="F3" s="168"/>
      <c r="K3" s="15" t="s">
        <v>1166</v>
      </c>
    </row>
    <row r="4" spans="2:23">
      <c r="K4" s="15" t="s">
        <v>1167</v>
      </c>
    </row>
    <row r="5" spans="2:23">
      <c r="B5" s="10" t="s">
        <v>672</v>
      </c>
      <c r="K5" s="15" t="s">
        <v>1180</v>
      </c>
      <c r="L5" s="15" t="s">
        <v>1181</v>
      </c>
    </row>
    <row r="7" spans="2:23">
      <c r="B7" s="10" t="s">
        <v>683</v>
      </c>
    </row>
    <row r="8" spans="2:23">
      <c r="C8" s="412" t="s">
        <v>1162</v>
      </c>
      <c r="D8" s="413"/>
      <c r="E8" s="413"/>
      <c r="F8" s="413"/>
      <c r="G8" s="413"/>
      <c r="H8" s="414"/>
      <c r="I8" s="423" t="s">
        <v>673</v>
      </c>
      <c r="J8" s="424"/>
      <c r="K8" s="424"/>
      <c r="L8" s="1" t="s">
        <v>674</v>
      </c>
      <c r="M8" s="1" t="s">
        <v>675</v>
      </c>
      <c r="N8" s="136"/>
      <c r="O8" s="147" t="s">
        <v>1087</v>
      </c>
      <c r="Q8" s="187"/>
      <c r="R8" s="188"/>
      <c r="S8" s="188"/>
      <c r="T8" s="188"/>
      <c r="U8" s="188"/>
      <c r="V8" s="188"/>
      <c r="W8" s="147"/>
    </row>
    <row r="9" spans="2:23">
      <c r="C9" s="415"/>
      <c r="D9" s="416"/>
      <c r="E9" s="416"/>
      <c r="F9" s="416"/>
      <c r="G9" s="416"/>
      <c r="H9" s="417"/>
      <c r="I9" s="284">
        <v>2006</v>
      </c>
      <c r="J9" s="193"/>
      <c r="K9" s="1">
        <v>2012</v>
      </c>
      <c r="L9" s="1">
        <v>2012</v>
      </c>
      <c r="M9" s="1"/>
      <c r="N9" s="142"/>
      <c r="O9" s="148"/>
      <c r="Q9" s="143"/>
      <c r="R9" s="13" t="s">
        <v>72</v>
      </c>
      <c r="S9" s="13"/>
      <c r="T9" s="13"/>
      <c r="U9" s="13"/>
      <c r="V9" s="13"/>
      <c r="W9" s="189"/>
    </row>
    <row r="10" spans="2:23">
      <c r="C10" s="166" t="s">
        <v>189</v>
      </c>
      <c r="D10" s="167"/>
      <c r="E10" s="167"/>
      <c r="F10" s="4"/>
      <c r="G10" s="4"/>
      <c r="H10" s="5"/>
      <c r="I10" s="288">
        <v>262.8</v>
      </c>
      <c r="J10" s="289"/>
      <c r="K10" s="7">
        <v>283</v>
      </c>
      <c r="L10" s="7">
        <v>226.5</v>
      </c>
      <c r="M10" s="9">
        <v>5</v>
      </c>
      <c r="N10" s="12"/>
      <c r="O10" s="144" t="s">
        <v>1076</v>
      </c>
      <c r="Q10" s="143"/>
      <c r="R10" s="13"/>
      <c r="S10" s="13"/>
      <c r="T10" s="13"/>
      <c r="U10" s="13"/>
      <c r="V10" s="13"/>
      <c r="W10" s="189"/>
    </row>
    <row r="11" spans="2:23">
      <c r="C11" s="166" t="s">
        <v>676</v>
      </c>
      <c r="D11" s="167"/>
      <c r="E11" s="167"/>
      <c r="F11" s="4"/>
      <c r="G11" s="4"/>
      <c r="H11" s="15" t="s">
        <v>721</v>
      </c>
      <c r="I11" s="288">
        <v>9.1</v>
      </c>
      <c r="J11" s="289"/>
      <c r="K11" s="7">
        <v>11.7</v>
      </c>
      <c r="L11" s="7">
        <v>12.9</v>
      </c>
      <c r="M11" s="9">
        <v>24</v>
      </c>
      <c r="N11" s="12"/>
      <c r="O11" s="144" t="s">
        <v>1077</v>
      </c>
      <c r="Q11" s="143"/>
      <c r="R11" s="13" t="s">
        <v>1070</v>
      </c>
      <c r="S11" s="13"/>
      <c r="T11" s="13"/>
      <c r="U11" s="13"/>
      <c r="V11" s="190" t="s">
        <v>1092</v>
      </c>
      <c r="W11" s="189"/>
    </row>
    <row r="12" spans="2:23">
      <c r="C12" s="166" t="s">
        <v>190</v>
      </c>
      <c r="D12" s="167"/>
      <c r="E12" s="167"/>
      <c r="F12" s="4"/>
      <c r="G12" s="4"/>
      <c r="H12" s="5"/>
      <c r="I12" s="298">
        <v>11.07</v>
      </c>
      <c r="J12" s="299"/>
      <c r="K12" s="186">
        <v>11.99</v>
      </c>
      <c r="L12" s="186">
        <v>10.25</v>
      </c>
      <c r="M12" s="9">
        <v>5</v>
      </c>
      <c r="N12" s="12"/>
      <c r="O12" s="139" t="s">
        <v>1078</v>
      </c>
      <c r="Q12" s="143"/>
      <c r="R12" s="13" t="s">
        <v>1075</v>
      </c>
      <c r="S12" s="13"/>
      <c r="T12" s="13"/>
      <c r="U12" s="13"/>
      <c r="V12" s="190" t="s">
        <v>1093</v>
      </c>
      <c r="W12" s="189"/>
    </row>
    <row r="13" spans="2:23">
      <c r="C13" s="166" t="s">
        <v>191</v>
      </c>
      <c r="D13" s="167"/>
      <c r="E13" s="167"/>
      <c r="F13" s="4"/>
      <c r="G13" s="4"/>
      <c r="H13" s="5"/>
      <c r="I13" s="288">
        <v>9.1</v>
      </c>
      <c r="J13" s="289"/>
      <c r="K13" s="7">
        <v>10.1</v>
      </c>
      <c r="L13" s="7">
        <v>10.6</v>
      </c>
      <c r="M13" s="9">
        <v>29</v>
      </c>
      <c r="N13" s="12"/>
      <c r="O13" s="139" t="s">
        <v>1078</v>
      </c>
      <c r="Q13" s="143"/>
      <c r="R13" s="13" t="s">
        <v>102</v>
      </c>
      <c r="S13" s="13"/>
      <c r="T13" s="13"/>
      <c r="U13" s="13"/>
      <c r="V13" s="13"/>
      <c r="W13" s="189"/>
    </row>
    <row r="14" spans="2:23">
      <c r="C14" s="166" t="s">
        <v>1164</v>
      </c>
      <c r="D14" s="167"/>
      <c r="E14" s="167"/>
      <c r="F14" s="4"/>
      <c r="G14" s="4"/>
      <c r="H14" s="5"/>
      <c r="I14" s="288">
        <v>13.2</v>
      </c>
      <c r="J14" s="289"/>
      <c r="K14" s="7">
        <v>15.1</v>
      </c>
      <c r="L14" s="7">
        <v>11.6</v>
      </c>
      <c r="M14" s="9">
        <v>10</v>
      </c>
      <c r="N14" s="12"/>
      <c r="O14" s="139" t="s">
        <v>1076</v>
      </c>
      <c r="Q14" s="143"/>
      <c r="R14" s="13" t="s">
        <v>1071</v>
      </c>
      <c r="S14" s="13"/>
      <c r="T14" s="13"/>
      <c r="U14" s="13"/>
      <c r="V14" s="13"/>
      <c r="W14" s="189"/>
    </row>
    <row r="15" spans="2:23">
      <c r="C15" s="166" t="s">
        <v>1095</v>
      </c>
      <c r="D15" s="167"/>
      <c r="E15" s="167"/>
      <c r="F15" s="4"/>
      <c r="G15" s="4"/>
      <c r="H15" s="5"/>
      <c r="I15" s="288">
        <v>11.3</v>
      </c>
      <c r="J15" s="289"/>
      <c r="K15" s="7">
        <v>9.8000000000000007</v>
      </c>
      <c r="L15" s="7">
        <v>9.1</v>
      </c>
      <c r="M15" s="9">
        <v>10</v>
      </c>
      <c r="N15" s="12"/>
      <c r="O15" s="139" t="s">
        <v>1078</v>
      </c>
      <c r="Q15" s="143"/>
      <c r="R15" s="13" t="s">
        <v>1072</v>
      </c>
      <c r="S15" s="13"/>
      <c r="T15" s="13"/>
      <c r="U15" s="13"/>
      <c r="V15" s="13"/>
      <c r="W15" s="189"/>
    </row>
    <row r="16" spans="2:23">
      <c r="C16" s="166" t="s">
        <v>1096</v>
      </c>
      <c r="D16" s="167"/>
      <c r="E16" s="167"/>
      <c r="F16" s="4"/>
      <c r="G16" s="4"/>
      <c r="H16" s="5"/>
      <c r="I16" s="288">
        <v>94.6</v>
      </c>
      <c r="J16" s="289"/>
      <c r="K16" s="7">
        <v>101.7</v>
      </c>
      <c r="L16" s="7">
        <v>78.2</v>
      </c>
      <c r="M16" s="9">
        <v>2</v>
      </c>
      <c r="N16" s="140"/>
      <c r="O16" s="141" t="s">
        <v>1078</v>
      </c>
      <c r="P16" s="14"/>
      <c r="Q16" s="143"/>
      <c r="R16" s="13" t="s">
        <v>1073</v>
      </c>
      <c r="S16" s="13"/>
      <c r="T16" s="13"/>
      <c r="U16" s="13"/>
      <c r="V16" s="13"/>
      <c r="W16" s="189"/>
    </row>
    <row r="17" spans="2:23">
      <c r="C17" s="303"/>
      <c r="D17" s="303"/>
      <c r="E17" s="303"/>
      <c r="F17" s="13"/>
      <c r="G17" s="13"/>
      <c r="H17" s="307" t="s">
        <v>194</v>
      </c>
      <c r="I17" s="304"/>
      <c r="J17" s="304"/>
      <c r="K17" s="304"/>
      <c r="L17" s="304"/>
      <c r="M17" s="305"/>
      <c r="N17" s="13"/>
      <c r="O17" s="306"/>
      <c r="P17" s="14"/>
      <c r="Q17" s="143"/>
      <c r="R17" s="13" t="s">
        <v>1074</v>
      </c>
      <c r="S17" s="13"/>
      <c r="T17" s="13"/>
      <c r="U17" s="13"/>
      <c r="V17" s="13"/>
      <c r="W17" s="189"/>
    </row>
    <row r="18" spans="2:23">
      <c r="H18" s="15" t="s">
        <v>192</v>
      </c>
      <c r="O18" s="11"/>
      <c r="Q18" s="191"/>
      <c r="R18" s="13" t="s">
        <v>1182</v>
      </c>
      <c r="S18" s="13"/>
      <c r="T18" s="13"/>
      <c r="U18" s="13"/>
      <c r="V18" s="13"/>
      <c r="W18" s="189"/>
    </row>
    <row r="19" spans="2:23">
      <c r="H19" s="15" t="s">
        <v>193</v>
      </c>
      <c r="O19" s="11"/>
      <c r="Q19" s="143"/>
      <c r="R19" s="13" t="s">
        <v>58</v>
      </c>
      <c r="S19" s="13"/>
      <c r="T19" s="13"/>
      <c r="U19" s="13"/>
      <c r="V19" s="13"/>
      <c r="W19" s="189"/>
    </row>
    <row r="20" spans="2:23">
      <c r="B20" s="10" t="s">
        <v>684</v>
      </c>
      <c r="O20" s="11"/>
      <c r="Q20" s="143"/>
      <c r="R20" s="13" t="s">
        <v>59</v>
      </c>
      <c r="S20" s="13"/>
      <c r="T20" s="13"/>
      <c r="U20" s="13"/>
      <c r="V20" s="13"/>
      <c r="W20" s="189"/>
    </row>
    <row r="21" spans="2:23">
      <c r="C21" s="412" t="s">
        <v>1162</v>
      </c>
      <c r="D21" s="413"/>
      <c r="E21" s="413"/>
      <c r="F21" s="413"/>
      <c r="G21" s="413"/>
      <c r="H21" s="414"/>
      <c r="I21" s="423" t="s">
        <v>673</v>
      </c>
      <c r="J21" s="424"/>
      <c r="K21" s="424"/>
      <c r="L21" s="1" t="s">
        <v>674</v>
      </c>
      <c r="M21" s="1" t="s">
        <v>675</v>
      </c>
      <c r="N21" s="136"/>
      <c r="O21" s="137"/>
      <c r="Q21" s="143"/>
      <c r="R21" s="13" t="s">
        <v>60</v>
      </c>
      <c r="S21" s="13"/>
      <c r="T21" s="13"/>
      <c r="U21" s="13"/>
      <c r="V21" s="13"/>
      <c r="W21" s="189"/>
    </row>
    <row r="22" spans="2:23">
      <c r="C22" s="415"/>
      <c r="D22" s="416"/>
      <c r="E22" s="416"/>
      <c r="F22" s="416"/>
      <c r="G22" s="416"/>
      <c r="H22" s="417"/>
      <c r="I22" s="284">
        <v>2006</v>
      </c>
      <c r="J22" s="193"/>
      <c r="K22" s="1">
        <v>2012</v>
      </c>
      <c r="L22" s="1">
        <v>2012</v>
      </c>
      <c r="M22" s="1"/>
      <c r="N22" s="142"/>
      <c r="O22" s="141"/>
      <c r="Q22" s="143"/>
      <c r="R22" s="285" t="s">
        <v>182</v>
      </c>
      <c r="S22" s="210"/>
      <c r="T22" s="210"/>
      <c r="U22" s="210"/>
      <c r="W22" s="189"/>
    </row>
    <row r="23" spans="2:23">
      <c r="C23" s="166" t="s">
        <v>677</v>
      </c>
      <c r="D23" s="4"/>
      <c r="E23" s="4"/>
      <c r="F23" s="4"/>
      <c r="G23" s="4"/>
      <c r="H23" s="5"/>
      <c r="I23" s="288">
        <v>810.3</v>
      </c>
      <c r="J23" s="289"/>
      <c r="K23" s="7">
        <v>997.3</v>
      </c>
      <c r="L23" s="7">
        <v>796.6</v>
      </c>
      <c r="M23" s="9">
        <v>17</v>
      </c>
      <c r="N23" s="12"/>
      <c r="O23" s="139" t="s">
        <v>1079</v>
      </c>
      <c r="Q23" s="143"/>
      <c r="R23" s="209" t="s">
        <v>185</v>
      </c>
      <c r="S23" s="13"/>
      <c r="T23" s="13"/>
      <c r="U23" s="13"/>
      <c r="V23" s="210" t="s">
        <v>101</v>
      </c>
      <c r="W23" s="189"/>
    </row>
    <row r="24" spans="2:23">
      <c r="C24" s="166" t="s">
        <v>678</v>
      </c>
      <c r="D24" s="4"/>
      <c r="E24" s="4"/>
      <c r="F24" s="4"/>
      <c r="G24" s="4"/>
      <c r="H24" s="15" t="s">
        <v>724</v>
      </c>
      <c r="I24" s="288">
        <v>36</v>
      </c>
      <c r="J24" s="289"/>
      <c r="K24" s="7">
        <v>44.8</v>
      </c>
      <c r="L24" s="7">
        <v>46</v>
      </c>
      <c r="M24" s="9">
        <v>29</v>
      </c>
      <c r="N24" s="12"/>
      <c r="O24" s="139" t="s">
        <v>1080</v>
      </c>
      <c r="Q24" s="143"/>
      <c r="W24" s="189"/>
    </row>
    <row r="25" spans="2:23">
      <c r="C25" s="166" t="s">
        <v>1149</v>
      </c>
      <c r="D25" s="4"/>
      <c r="E25" s="4"/>
      <c r="F25" s="4"/>
      <c r="G25" s="4"/>
      <c r="H25" s="5"/>
      <c r="I25" s="288">
        <v>424.6</v>
      </c>
      <c r="J25" s="289"/>
      <c r="K25" s="7">
        <v>388.9</v>
      </c>
      <c r="L25" s="7">
        <v>280.60000000000002</v>
      </c>
      <c r="M25" s="9">
        <v>19</v>
      </c>
      <c r="N25" s="12"/>
      <c r="O25" s="139" t="s">
        <v>1079</v>
      </c>
      <c r="Q25" s="140"/>
      <c r="R25" s="192"/>
      <c r="S25" s="192"/>
      <c r="T25" s="192"/>
      <c r="U25" s="192"/>
      <c r="V25" s="192"/>
      <c r="W25" s="148"/>
    </row>
    <row r="26" spans="2:23">
      <c r="C26" s="166" t="s">
        <v>1150</v>
      </c>
      <c r="D26" s="4"/>
      <c r="E26" s="4"/>
      <c r="F26" s="4"/>
      <c r="G26" s="4"/>
      <c r="H26" s="16" t="s">
        <v>723</v>
      </c>
      <c r="I26" s="288">
        <v>11.3</v>
      </c>
      <c r="J26" s="289"/>
      <c r="K26" s="7">
        <v>10.5</v>
      </c>
      <c r="L26" s="7">
        <v>9.4</v>
      </c>
      <c r="M26" s="9">
        <v>18</v>
      </c>
      <c r="N26" s="146"/>
      <c r="O26" s="141" t="s">
        <v>1081</v>
      </c>
    </row>
    <row r="27" spans="2:23">
      <c r="O27" s="11"/>
    </row>
    <row r="28" spans="2:23">
      <c r="O28" s="11"/>
    </row>
    <row r="29" spans="2:23">
      <c r="B29" s="10" t="s">
        <v>685</v>
      </c>
      <c r="O29" s="11"/>
    </row>
    <row r="30" spans="2:23">
      <c r="C30" s="412" t="s">
        <v>1162</v>
      </c>
      <c r="D30" s="413"/>
      <c r="E30" s="413"/>
      <c r="F30" s="413"/>
      <c r="G30" s="413"/>
      <c r="H30" s="414"/>
      <c r="I30" s="423" t="s">
        <v>673</v>
      </c>
      <c r="J30" s="424"/>
      <c r="K30" s="424"/>
      <c r="L30" s="1" t="s">
        <v>674</v>
      </c>
      <c r="M30" s="1" t="s">
        <v>675</v>
      </c>
      <c r="N30" s="136"/>
      <c r="O30" s="137"/>
    </row>
    <row r="31" spans="2:23">
      <c r="C31" s="415"/>
      <c r="D31" s="416"/>
      <c r="E31" s="416"/>
      <c r="F31" s="416"/>
      <c r="G31" s="416"/>
      <c r="H31" s="417"/>
      <c r="I31" s="284">
        <v>2006</v>
      </c>
      <c r="J31" s="193"/>
      <c r="K31" s="1">
        <v>2012</v>
      </c>
      <c r="L31" s="1">
        <v>2012</v>
      </c>
      <c r="M31" s="1"/>
      <c r="N31" s="142"/>
      <c r="O31" s="141"/>
    </row>
    <row r="32" spans="2:23">
      <c r="C32" s="166" t="s">
        <v>679</v>
      </c>
      <c r="D32" s="4"/>
      <c r="E32" s="4"/>
      <c r="F32" s="4"/>
      <c r="G32" s="4"/>
      <c r="H32" s="5"/>
      <c r="I32" s="288">
        <v>140.1</v>
      </c>
      <c r="J32" s="289"/>
      <c r="K32" s="7">
        <v>177.1</v>
      </c>
      <c r="L32" s="7">
        <v>161.30000000000001</v>
      </c>
      <c r="M32" s="9">
        <v>7</v>
      </c>
      <c r="N32" s="12"/>
      <c r="O32" s="139" t="s">
        <v>1088</v>
      </c>
    </row>
    <row r="33" spans="2:15">
      <c r="C33" s="166" t="s">
        <v>680</v>
      </c>
      <c r="D33" s="4"/>
      <c r="E33" s="4"/>
      <c r="F33" s="4"/>
      <c r="G33" s="4"/>
      <c r="H33" s="5"/>
      <c r="I33" s="288">
        <v>26.5</v>
      </c>
      <c r="J33" s="289"/>
      <c r="K33" s="7">
        <v>33.9</v>
      </c>
      <c r="L33" s="7">
        <v>37.1</v>
      </c>
      <c r="M33" s="9">
        <v>39</v>
      </c>
      <c r="N33" s="12"/>
      <c r="O33" s="139" t="s">
        <v>1079</v>
      </c>
    </row>
    <row r="34" spans="2:15">
      <c r="C34" s="166" t="s">
        <v>681</v>
      </c>
      <c r="D34" s="4"/>
      <c r="E34" s="4"/>
      <c r="F34" s="4"/>
      <c r="G34" s="4"/>
      <c r="H34" s="5"/>
      <c r="I34" s="288">
        <v>18.899999999999999</v>
      </c>
      <c r="J34" s="289"/>
      <c r="K34" s="7">
        <v>23.9</v>
      </c>
      <c r="L34" s="7">
        <v>25</v>
      </c>
      <c r="M34" s="9">
        <v>29</v>
      </c>
      <c r="N34" s="146"/>
      <c r="O34" s="141" t="s">
        <v>1082</v>
      </c>
    </row>
    <row r="35" spans="2:15">
      <c r="M35" s="149" t="s">
        <v>1089</v>
      </c>
      <c r="O35" s="11"/>
    </row>
    <row r="36" spans="2:15">
      <c r="O36" s="11"/>
    </row>
    <row r="37" spans="2:15">
      <c r="B37" s="10" t="s">
        <v>682</v>
      </c>
      <c r="O37" s="11"/>
    </row>
    <row r="38" spans="2:15">
      <c r="O38" s="11"/>
    </row>
    <row r="39" spans="2:15">
      <c r="O39" s="11"/>
    </row>
    <row r="40" spans="2:15">
      <c r="B40" s="10" t="s">
        <v>686</v>
      </c>
      <c r="O40" s="11"/>
    </row>
    <row r="41" spans="2:15">
      <c r="C41" s="412" t="s">
        <v>1162</v>
      </c>
      <c r="D41" s="413"/>
      <c r="E41" s="413"/>
      <c r="F41" s="413"/>
      <c r="G41" s="413"/>
      <c r="H41" s="414"/>
      <c r="I41" s="423" t="s">
        <v>673</v>
      </c>
      <c r="J41" s="424"/>
      <c r="K41" s="424"/>
      <c r="L41" s="1" t="s">
        <v>674</v>
      </c>
      <c r="M41" s="1" t="s">
        <v>675</v>
      </c>
      <c r="N41" s="136"/>
      <c r="O41" s="137"/>
    </row>
    <row r="42" spans="2:15">
      <c r="C42" s="415"/>
      <c r="D42" s="416"/>
      <c r="E42" s="416"/>
      <c r="F42" s="416"/>
      <c r="G42" s="416"/>
      <c r="H42" s="417"/>
      <c r="I42" s="300">
        <v>2004</v>
      </c>
      <c r="J42" s="301"/>
      <c r="K42" s="9">
        <v>2010</v>
      </c>
      <c r="L42" s="9">
        <v>2010</v>
      </c>
      <c r="M42" s="9"/>
      <c r="N42" s="146"/>
      <c r="O42" s="141"/>
    </row>
    <row r="43" spans="2:15">
      <c r="C43" s="419">
        <v>1</v>
      </c>
      <c r="D43" s="421" t="s">
        <v>689</v>
      </c>
      <c r="E43" s="4" t="s">
        <v>687</v>
      </c>
      <c r="F43" s="4"/>
      <c r="G43" s="4"/>
      <c r="H43" s="5"/>
      <c r="I43" s="288"/>
      <c r="J43" s="289"/>
      <c r="K43" s="7">
        <v>198</v>
      </c>
      <c r="L43" s="7">
        <v>182.4</v>
      </c>
      <c r="M43" s="9">
        <v>6</v>
      </c>
      <c r="N43" s="12"/>
      <c r="O43" s="139" t="s">
        <v>1083</v>
      </c>
    </row>
    <row r="44" spans="2:15">
      <c r="C44" s="420"/>
      <c r="D44" s="422"/>
      <c r="E44" s="4" t="s">
        <v>688</v>
      </c>
      <c r="F44" s="4"/>
      <c r="G44" s="4"/>
      <c r="H44" s="5"/>
      <c r="I44" s="288"/>
      <c r="J44" s="289"/>
      <c r="K44" s="7">
        <v>96.4</v>
      </c>
      <c r="L44" s="7">
        <v>92.2</v>
      </c>
      <c r="M44" s="9">
        <v>8</v>
      </c>
      <c r="N44" s="12"/>
      <c r="O44" s="139" t="s">
        <v>1083</v>
      </c>
    </row>
    <row r="45" spans="2:15">
      <c r="C45" s="419">
        <v>2</v>
      </c>
      <c r="D45" s="421" t="s">
        <v>690</v>
      </c>
      <c r="E45" s="4" t="s">
        <v>687</v>
      </c>
      <c r="F45" s="4"/>
      <c r="G45" s="4"/>
      <c r="H45" s="5"/>
      <c r="I45" s="288">
        <v>82.6</v>
      </c>
      <c r="J45" s="289"/>
      <c r="K45" s="7">
        <v>52.8</v>
      </c>
      <c r="L45" s="7">
        <v>74.2</v>
      </c>
      <c r="M45" s="9">
        <v>47</v>
      </c>
      <c r="N45" s="12"/>
      <c r="O45" s="139" t="s">
        <v>1083</v>
      </c>
    </row>
    <row r="46" spans="2:15">
      <c r="C46" s="420"/>
      <c r="D46" s="422"/>
      <c r="E46" s="4" t="s">
        <v>688</v>
      </c>
      <c r="F46" s="4"/>
      <c r="G46" s="4"/>
      <c r="H46" s="5"/>
      <c r="I46" s="288">
        <v>47.3</v>
      </c>
      <c r="J46" s="289"/>
      <c r="K46" s="7">
        <v>30.9</v>
      </c>
      <c r="L46" s="7">
        <v>39.700000000000003</v>
      </c>
      <c r="M46" s="9">
        <v>47</v>
      </c>
      <c r="N46" s="12"/>
      <c r="O46" s="139" t="s">
        <v>1083</v>
      </c>
    </row>
    <row r="47" spans="2:15">
      <c r="C47" s="419">
        <v>3</v>
      </c>
      <c r="D47" s="421" t="s">
        <v>691</v>
      </c>
      <c r="E47" s="4" t="s">
        <v>687</v>
      </c>
      <c r="F47" s="4"/>
      <c r="G47" s="4"/>
      <c r="H47" s="5"/>
      <c r="I47" s="288">
        <v>75.2</v>
      </c>
      <c r="J47" s="289"/>
      <c r="K47" s="7">
        <v>43.7</v>
      </c>
      <c r="L47" s="7">
        <v>49.5</v>
      </c>
      <c r="M47" s="9">
        <v>40</v>
      </c>
      <c r="N47" s="12"/>
      <c r="O47" s="139" t="s">
        <v>1083</v>
      </c>
    </row>
    <row r="48" spans="2:15">
      <c r="C48" s="420"/>
      <c r="D48" s="422"/>
      <c r="E48" s="4" t="s">
        <v>688</v>
      </c>
      <c r="F48" s="4"/>
      <c r="G48" s="4"/>
      <c r="H48" s="5"/>
      <c r="I48" s="288">
        <v>45.8</v>
      </c>
      <c r="J48" s="289"/>
      <c r="K48" s="7">
        <v>24</v>
      </c>
      <c r="L48" s="7">
        <v>26.9</v>
      </c>
      <c r="M48" s="9">
        <v>37</v>
      </c>
      <c r="N48" s="146"/>
      <c r="O48" s="141" t="s">
        <v>1083</v>
      </c>
    </row>
    <row r="49" spans="2:15">
      <c r="O49" s="11"/>
    </row>
    <row r="50" spans="2:15">
      <c r="O50" s="11"/>
    </row>
    <row r="51" spans="2:15">
      <c r="B51" s="10" t="s">
        <v>1179</v>
      </c>
      <c r="O51" s="11"/>
    </row>
    <row r="52" spans="2:15">
      <c r="O52" s="11"/>
    </row>
    <row r="53" spans="2:15">
      <c r="B53" s="10" t="s">
        <v>1171</v>
      </c>
      <c r="E53" t="s">
        <v>1186</v>
      </c>
      <c r="G53" t="s">
        <v>1183</v>
      </c>
      <c r="H53" s="169" t="s">
        <v>1184</v>
      </c>
      <c r="I53" s="169" t="s">
        <v>1185</v>
      </c>
      <c r="J53" s="169"/>
      <c r="O53" s="11"/>
    </row>
    <row r="54" spans="2:15">
      <c r="B54" s="10"/>
      <c r="G54" s="169"/>
      <c r="H54" s="169"/>
      <c r="O54" s="11"/>
    </row>
    <row r="55" spans="2:15">
      <c r="B55" s="10" t="s">
        <v>1172</v>
      </c>
      <c r="E55" t="s">
        <v>1173</v>
      </c>
      <c r="F55" s="169" t="s">
        <v>1174</v>
      </c>
      <c r="G55" s="169" t="s">
        <v>1175</v>
      </c>
      <c r="H55" t="s">
        <v>1176</v>
      </c>
      <c r="I55" t="s">
        <v>1177</v>
      </c>
      <c r="K55" t="s">
        <v>1178</v>
      </c>
      <c r="O55" s="11"/>
    </row>
    <row r="56" spans="2:15">
      <c r="O56" s="11"/>
    </row>
    <row r="57" spans="2:15">
      <c r="O57" s="11"/>
    </row>
    <row r="58" spans="2:15">
      <c r="B58" s="10" t="s">
        <v>692</v>
      </c>
      <c r="O58" s="11"/>
    </row>
    <row r="59" spans="2:15">
      <c r="O59" s="11"/>
    </row>
    <row r="60" spans="2:15">
      <c r="B60" s="10" t="s">
        <v>693</v>
      </c>
      <c r="O60" s="11"/>
    </row>
    <row r="61" spans="2:15">
      <c r="C61" s="412" t="s">
        <v>1163</v>
      </c>
      <c r="D61" s="413"/>
      <c r="E61" s="413"/>
      <c r="F61" s="413"/>
      <c r="G61" s="413"/>
      <c r="H61" s="414"/>
      <c r="I61" s="423" t="s">
        <v>673</v>
      </c>
      <c r="J61" s="424"/>
      <c r="K61" s="424"/>
      <c r="L61" s="1" t="s">
        <v>674</v>
      </c>
      <c r="M61" s="1" t="s">
        <v>675</v>
      </c>
      <c r="N61" s="136"/>
      <c r="O61" s="137"/>
    </row>
    <row r="62" spans="2:15">
      <c r="C62" s="415"/>
      <c r="D62" s="416"/>
      <c r="E62" s="416"/>
      <c r="F62" s="416"/>
      <c r="G62" s="416"/>
      <c r="H62" s="417"/>
      <c r="I62" s="284">
        <v>2006</v>
      </c>
      <c r="J62" s="193"/>
      <c r="K62" s="1">
        <v>2012</v>
      </c>
      <c r="L62" s="1">
        <v>2012</v>
      </c>
      <c r="M62" s="1"/>
      <c r="N62" s="142"/>
      <c r="O62" s="141"/>
    </row>
    <row r="63" spans="2:15">
      <c r="C63" s="3" t="s">
        <v>694</v>
      </c>
      <c r="D63" s="4"/>
      <c r="E63" s="4"/>
      <c r="F63" s="4"/>
      <c r="G63" s="4"/>
      <c r="H63" s="5"/>
      <c r="I63" s="288">
        <v>1758.5</v>
      </c>
      <c r="J63" s="289"/>
      <c r="K63" s="7">
        <v>1707.2</v>
      </c>
      <c r="L63" s="7">
        <v>1237.7</v>
      </c>
      <c r="M63" s="9">
        <v>10</v>
      </c>
      <c r="N63" s="12"/>
      <c r="O63" s="144" t="s">
        <v>1077</v>
      </c>
    </row>
    <row r="64" spans="2:15">
      <c r="C64" s="3" t="s">
        <v>695</v>
      </c>
      <c r="D64" s="4"/>
      <c r="E64" s="4"/>
      <c r="F64" s="4"/>
      <c r="G64" s="4"/>
      <c r="H64" s="5"/>
      <c r="I64" s="288">
        <v>18266.5</v>
      </c>
      <c r="J64" s="289"/>
      <c r="K64" s="7">
        <v>14614.7</v>
      </c>
      <c r="L64" s="7">
        <v>10388.700000000001</v>
      </c>
      <c r="M64" s="9">
        <v>2</v>
      </c>
      <c r="N64" s="12"/>
      <c r="O64" s="144" t="s">
        <v>1077</v>
      </c>
    </row>
    <row r="65" spans="2:15">
      <c r="C65" s="3" t="s">
        <v>1064</v>
      </c>
      <c r="D65" s="4"/>
      <c r="E65" s="4"/>
      <c r="F65" s="4"/>
      <c r="G65" s="4"/>
      <c r="H65" s="5"/>
      <c r="I65" s="288">
        <v>4801.3</v>
      </c>
      <c r="J65" s="289"/>
      <c r="K65" s="7">
        <v>3618.6</v>
      </c>
      <c r="L65" s="7">
        <v>2164.6999999999998</v>
      </c>
      <c r="M65" s="9">
        <v>4</v>
      </c>
      <c r="N65" s="12"/>
      <c r="O65" s="144" t="s">
        <v>1077</v>
      </c>
    </row>
    <row r="66" spans="2:15">
      <c r="C66" s="3" t="s">
        <v>1065</v>
      </c>
      <c r="D66" s="4"/>
      <c r="E66" s="4"/>
      <c r="F66" s="4"/>
      <c r="G66" s="4"/>
      <c r="H66" s="5"/>
      <c r="I66" s="288">
        <v>432.1</v>
      </c>
      <c r="J66" s="289"/>
      <c r="K66" s="7">
        <v>424.5</v>
      </c>
      <c r="L66" s="7">
        <v>268.39999999999998</v>
      </c>
      <c r="M66" s="9">
        <v>9</v>
      </c>
      <c r="N66" s="140"/>
      <c r="O66" s="145" t="s">
        <v>1077</v>
      </c>
    </row>
    <row r="67" spans="2:15">
      <c r="O67" s="11"/>
    </row>
    <row r="68" spans="2:15">
      <c r="B68" s="10" t="s">
        <v>696</v>
      </c>
      <c r="O68" s="11"/>
    </row>
    <row r="69" spans="2:15">
      <c r="C69" s="412" t="s">
        <v>1163</v>
      </c>
      <c r="D69" s="413"/>
      <c r="E69" s="413"/>
      <c r="F69" s="413"/>
      <c r="G69" s="413"/>
      <c r="H69" s="414"/>
      <c r="I69" s="423" t="s">
        <v>673</v>
      </c>
      <c r="J69" s="424"/>
      <c r="K69" s="424"/>
      <c r="L69" s="1" t="s">
        <v>674</v>
      </c>
      <c r="M69" s="1" t="s">
        <v>675</v>
      </c>
      <c r="N69" s="136"/>
      <c r="O69" s="137"/>
    </row>
    <row r="70" spans="2:15">
      <c r="C70" s="415"/>
      <c r="D70" s="416"/>
      <c r="E70" s="416"/>
      <c r="F70" s="416"/>
      <c r="G70" s="416"/>
      <c r="H70" s="417"/>
      <c r="I70" s="284">
        <v>2006</v>
      </c>
      <c r="J70" s="193"/>
      <c r="K70" s="1">
        <v>2012</v>
      </c>
      <c r="L70" s="1">
        <v>2012</v>
      </c>
      <c r="M70" s="1"/>
      <c r="N70" s="142"/>
      <c r="O70" s="141"/>
    </row>
    <row r="71" spans="2:15">
      <c r="C71" s="3" t="s">
        <v>697</v>
      </c>
      <c r="D71" s="4"/>
      <c r="E71" s="4"/>
      <c r="F71" s="4"/>
      <c r="G71" s="4"/>
      <c r="H71" s="5"/>
      <c r="I71" s="296">
        <v>458</v>
      </c>
      <c r="J71" s="194"/>
      <c r="K71" s="8">
        <v>466</v>
      </c>
      <c r="L71" s="7" t="s">
        <v>718</v>
      </c>
      <c r="M71" s="9"/>
      <c r="N71" s="12"/>
      <c r="O71" s="144" t="s">
        <v>1077</v>
      </c>
    </row>
    <row r="72" spans="2:15">
      <c r="C72" s="3" t="s">
        <v>698</v>
      </c>
      <c r="D72" s="4"/>
      <c r="E72" s="4"/>
      <c r="F72" s="4"/>
      <c r="G72" s="4"/>
      <c r="H72" s="5"/>
      <c r="I72" s="296">
        <v>4464</v>
      </c>
      <c r="J72" s="194"/>
      <c r="K72" s="8">
        <v>4529</v>
      </c>
      <c r="L72" s="7" t="s">
        <v>718</v>
      </c>
      <c r="M72" s="9"/>
      <c r="N72" s="12"/>
      <c r="O72" s="144" t="s">
        <v>1077</v>
      </c>
    </row>
    <row r="73" spans="2:15">
      <c r="C73" s="3" t="s">
        <v>722</v>
      </c>
      <c r="D73" s="4"/>
      <c r="E73" s="4"/>
      <c r="F73" s="4"/>
      <c r="G73" s="4"/>
      <c r="H73" s="5"/>
      <c r="I73" s="288">
        <v>2.8</v>
      </c>
      <c r="J73" s="289"/>
      <c r="K73" s="7">
        <v>2.7</v>
      </c>
      <c r="L73" s="7">
        <v>3</v>
      </c>
      <c r="M73" s="9">
        <v>37</v>
      </c>
      <c r="N73" s="12"/>
      <c r="O73" s="144" t="s">
        <v>1077</v>
      </c>
    </row>
    <row r="74" spans="2:15">
      <c r="C74" s="3" t="s">
        <v>720</v>
      </c>
      <c r="D74" s="4"/>
      <c r="E74" s="4"/>
      <c r="F74" s="4"/>
      <c r="G74" s="4"/>
      <c r="H74" s="5"/>
      <c r="I74" s="288">
        <v>58.4</v>
      </c>
      <c r="J74" s="289"/>
      <c r="K74" s="7">
        <v>59.5</v>
      </c>
      <c r="L74" s="7">
        <v>53.7</v>
      </c>
      <c r="M74" s="9">
        <v>3</v>
      </c>
      <c r="N74" s="146"/>
      <c r="O74" s="145" t="s">
        <v>1077</v>
      </c>
    </row>
    <row r="75" spans="2:15">
      <c r="O75" s="11"/>
    </row>
    <row r="76" spans="2:15">
      <c r="O76" s="11"/>
    </row>
    <row r="77" spans="2:15">
      <c r="B77" s="10" t="s">
        <v>699</v>
      </c>
      <c r="O77" s="11"/>
    </row>
    <row r="78" spans="2:15">
      <c r="C78" s="412" t="s">
        <v>1163</v>
      </c>
      <c r="D78" s="413"/>
      <c r="E78" s="413"/>
      <c r="F78" s="413"/>
      <c r="G78" s="413"/>
      <c r="H78" s="414"/>
      <c r="I78" s="423" t="s">
        <v>673</v>
      </c>
      <c r="J78" s="424"/>
      <c r="K78" s="424"/>
      <c r="L78" s="1" t="s">
        <v>674</v>
      </c>
      <c r="M78" s="1" t="s">
        <v>675</v>
      </c>
      <c r="N78" s="136"/>
      <c r="O78" s="137"/>
    </row>
    <row r="79" spans="2:15">
      <c r="C79" s="415"/>
      <c r="D79" s="416"/>
      <c r="E79" s="416"/>
      <c r="F79" s="416"/>
      <c r="G79" s="416"/>
      <c r="H79" s="417"/>
      <c r="I79" s="284">
        <v>2006</v>
      </c>
      <c r="J79" s="193"/>
      <c r="K79" s="1">
        <v>2011</v>
      </c>
      <c r="L79" s="1">
        <v>2011</v>
      </c>
      <c r="M79" s="1"/>
      <c r="N79" s="142"/>
      <c r="O79" s="141"/>
    </row>
    <row r="80" spans="2:15">
      <c r="C80" s="439" t="s">
        <v>700</v>
      </c>
      <c r="D80" s="440"/>
      <c r="E80" s="440"/>
      <c r="F80" s="440"/>
      <c r="G80" s="440"/>
      <c r="H80" s="441"/>
      <c r="I80" s="437">
        <v>32.5</v>
      </c>
      <c r="J80" s="291"/>
      <c r="K80" s="435">
        <v>41.3</v>
      </c>
      <c r="L80" s="435">
        <v>34.1</v>
      </c>
      <c r="M80" s="419">
        <v>21</v>
      </c>
      <c r="N80" s="138"/>
      <c r="O80" s="433" t="s">
        <v>73</v>
      </c>
    </row>
    <row r="81" spans="2:15">
      <c r="C81" s="442"/>
      <c r="D81" s="443"/>
      <c r="E81" s="443"/>
      <c r="F81" s="443"/>
      <c r="G81" s="443"/>
      <c r="H81" s="444"/>
      <c r="I81" s="438"/>
      <c r="J81" s="292"/>
      <c r="K81" s="436"/>
      <c r="L81" s="436"/>
      <c r="M81" s="420"/>
      <c r="N81" s="138"/>
      <c r="O81" s="434"/>
    </row>
    <row r="82" spans="2:15">
      <c r="C82" s="3" t="s">
        <v>725</v>
      </c>
      <c r="D82" s="4"/>
      <c r="E82" s="4"/>
      <c r="F82" s="4"/>
      <c r="G82" s="4"/>
      <c r="H82" s="5"/>
      <c r="I82" s="290">
        <v>4.4000000000000004</v>
      </c>
      <c r="J82" s="293"/>
      <c r="K82" s="17">
        <v>4.0999999999999996</v>
      </c>
      <c r="L82" s="17">
        <v>4.0999999999999996</v>
      </c>
      <c r="M82" s="1">
        <v>26</v>
      </c>
      <c r="N82" s="140"/>
      <c r="O82" s="141" t="s">
        <v>1084</v>
      </c>
    </row>
    <row r="83" spans="2:15">
      <c r="M83" s="15" t="s">
        <v>74</v>
      </c>
      <c r="O83" s="11"/>
    </row>
    <row r="84" spans="2:15">
      <c r="O84" s="11"/>
    </row>
    <row r="85" spans="2:15">
      <c r="B85" s="10" t="s">
        <v>703</v>
      </c>
      <c r="O85" s="11"/>
    </row>
    <row r="86" spans="2:15">
      <c r="C86" s="412" t="s">
        <v>1163</v>
      </c>
      <c r="D86" s="413"/>
      <c r="E86" s="413"/>
      <c r="F86" s="413"/>
      <c r="G86" s="413"/>
      <c r="H86" s="414"/>
      <c r="I86" s="423" t="s">
        <v>673</v>
      </c>
      <c r="J86" s="424"/>
      <c r="K86" s="424"/>
      <c r="L86" s="1" t="s">
        <v>674</v>
      </c>
      <c r="M86" s="1" t="s">
        <v>675</v>
      </c>
      <c r="N86" s="136"/>
      <c r="O86" s="137"/>
    </row>
    <row r="87" spans="2:15">
      <c r="C87" s="415"/>
      <c r="D87" s="416"/>
      <c r="E87" s="416"/>
      <c r="F87" s="416"/>
      <c r="G87" s="416"/>
      <c r="H87" s="417"/>
      <c r="I87" s="284">
        <v>2006</v>
      </c>
      <c r="J87" s="193"/>
      <c r="K87" s="1">
        <v>2012</v>
      </c>
      <c r="L87" s="1">
        <v>2012</v>
      </c>
      <c r="M87" s="1"/>
      <c r="N87" s="142"/>
      <c r="O87" s="141"/>
    </row>
    <row r="88" spans="2:15">
      <c r="C88" s="3" t="s">
        <v>701</v>
      </c>
      <c r="D88" s="4"/>
      <c r="E88" s="4"/>
      <c r="F88" s="4"/>
      <c r="G88" s="4"/>
      <c r="H88" s="5"/>
      <c r="I88" s="288">
        <v>1215.5999999999999</v>
      </c>
      <c r="J88" s="289"/>
      <c r="K88" s="7">
        <v>1148.8</v>
      </c>
      <c r="L88" s="7">
        <v>1096.2</v>
      </c>
      <c r="M88" s="9">
        <v>24</v>
      </c>
      <c r="N88" s="12"/>
      <c r="O88" s="144" t="s">
        <v>1077</v>
      </c>
    </row>
    <row r="89" spans="2:15">
      <c r="C89" s="3" t="s">
        <v>702</v>
      </c>
      <c r="D89" s="4"/>
      <c r="E89" s="4"/>
      <c r="F89" s="4"/>
      <c r="G89" s="4"/>
      <c r="H89" s="5"/>
      <c r="I89" s="288">
        <v>671.6</v>
      </c>
      <c r="J89" s="289"/>
      <c r="K89" s="7">
        <v>672.2</v>
      </c>
      <c r="L89" s="7">
        <v>535.1</v>
      </c>
      <c r="M89" s="9">
        <v>13</v>
      </c>
      <c r="N89" s="12"/>
      <c r="O89" s="144" t="s">
        <v>1077</v>
      </c>
    </row>
    <row r="90" spans="2:15">
      <c r="C90" s="3" t="s">
        <v>1090</v>
      </c>
      <c r="D90" s="4"/>
      <c r="E90" s="4"/>
      <c r="F90" s="4"/>
      <c r="G90" s="4"/>
      <c r="H90" s="5"/>
      <c r="I90" s="288">
        <v>438.8</v>
      </c>
      <c r="J90" s="289"/>
      <c r="K90" s="7">
        <v>396.1</v>
      </c>
      <c r="L90" s="7">
        <v>234.1</v>
      </c>
      <c r="M90" s="9">
        <v>9</v>
      </c>
      <c r="N90" s="12"/>
      <c r="O90" s="144" t="s">
        <v>1077</v>
      </c>
    </row>
    <row r="91" spans="2:15">
      <c r="C91" s="3" t="s">
        <v>1091</v>
      </c>
      <c r="D91" s="4"/>
      <c r="E91" s="4"/>
      <c r="F91" s="4"/>
      <c r="G91" s="4"/>
      <c r="H91" s="5"/>
      <c r="I91" s="288">
        <v>405.4</v>
      </c>
      <c r="J91" s="289"/>
      <c r="K91" s="7">
        <v>386.7</v>
      </c>
      <c r="L91" s="7">
        <v>238.3</v>
      </c>
      <c r="M91" s="9">
        <v>10</v>
      </c>
      <c r="N91" s="140"/>
      <c r="O91" s="145" t="s">
        <v>1077</v>
      </c>
    </row>
    <row r="92" spans="2:15">
      <c r="O92" s="11"/>
    </row>
    <row r="93" spans="2:15">
      <c r="B93" s="10" t="s">
        <v>704</v>
      </c>
      <c r="O93" s="11"/>
    </row>
    <row r="94" spans="2:15">
      <c r="B94" s="10" t="s">
        <v>708</v>
      </c>
      <c r="O94" s="11"/>
    </row>
    <row r="95" spans="2:15">
      <c r="C95" s="412" t="s">
        <v>1163</v>
      </c>
      <c r="D95" s="413"/>
      <c r="E95" s="413"/>
      <c r="F95" s="413"/>
      <c r="G95" s="413"/>
      <c r="H95" s="414"/>
      <c r="I95" s="423" t="s">
        <v>673</v>
      </c>
      <c r="J95" s="424"/>
      <c r="K95" s="424"/>
      <c r="L95" s="1" t="s">
        <v>674</v>
      </c>
      <c r="M95" s="1" t="s">
        <v>675</v>
      </c>
      <c r="N95" s="136"/>
      <c r="O95" s="137"/>
    </row>
    <row r="96" spans="2:15">
      <c r="C96" s="415"/>
      <c r="D96" s="416"/>
      <c r="E96" s="416"/>
      <c r="F96" s="416"/>
      <c r="G96" s="416"/>
      <c r="H96" s="417"/>
      <c r="I96" s="284">
        <v>2005</v>
      </c>
      <c r="J96" s="193"/>
      <c r="K96" s="1">
        <v>2011</v>
      </c>
      <c r="L96" s="1">
        <v>2011</v>
      </c>
      <c r="M96" s="1"/>
      <c r="N96" s="142"/>
      <c r="O96" s="141"/>
    </row>
    <row r="97" spans="2:15">
      <c r="C97" s="3" t="s">
        <v>705</v>
      </c>
      <c r="D97" s="4"/>
      <c r="E97" s="4"/>
      <c r="F97" s="4"/>
      <c r="G97" s="4"/>
      <c r="H97" s="5"/>
      <c r="I97" s="288">
        <v>301</v>
      </c>
      <c r="J97" s="289"/>
      <c r="K97" s="7">
        <v>352</v>
      </c>
      <c r="L97" s="7">
        <v>301.89999999999998</v>
      </c>
      <c r="M97" s="9">
        <v>10</v>
      </c>
      <c r="N97" s="143"/>
      <c r="O97" s="139" t="s">
        <v>1086</v>
      </c>
    </row>
    <row r="98" spans="2:15">
      <c r="C98" s="284">
        <v>2</v>
      </c>
      <c r="D98" s="4" t="s">
        <v>184</v>
      </c>
      <c r="E98" s="4"/>
      <c r="F98" s="4"/>
      <c r="G98" s="4"/>
      <c r="H98" s="5"/>
      <c r="I98" s="288"/>
      <c r="J98" s="297" t="s">
        <v>187</v>
      </c>
      <c r="K98" s="7">
        <v>577</v>
      </c>
      <c r="L98" s="7">
        <v>477</v>
      </c>
      <c r="M98" s="9">
        <v>9</v>
      </c>
      <c r="N98" s="143"/>
      <c r="O98" s="139" t="s">
        <v>186</v>
      </c>
    </row>
    <row r="99" spans="2:15">
      <c r="C99" s="284">
        <v>3</v>
      </c>
      <c r="D99" s="4" t="s">
        <v>183</v>
      </c>
      <c r="E99" s="4"/>
      <c r="F99" s="4"/>
      <c r="G99" s="4"/>
      <c r="H99" s="5"/>
      <c r="I99" s="288">
        <v>235.1</v>
      </c>
      <c r="J99" s="289"/>
      <c r="K99" s="7">
        <v>271.10000000000002</v>
      </c>
      <c r="L99" s="7">
        <v>243.1</v>
      </c>
      <c r="M99" s="9">
        <v>18</v>
      </c>
      <c r="N99" s="143"/>
      <c r="O99" s="139" t="s">
        <v>1086</v>
      </c>
    </row>
    <row r="100" spans="2:15">
      <c r="C100" s="412">
        <v>4</v>
      </c>
      <c r="D100" s="4" t="s">
        <v>719</v>
      </c>
      <c r="E100" s="4"/>
      <c r="F100" s="4"/>
      <c r="G100" s="4"/>
      <c r="H100" s="5"/>
      <c r="I100" s="288">
        <v>1019.7</v>
      </c>
      <c r="J100" s="289"/>
      <c r="K100" s="7">
        <v>1153</v>
      </c>
      <c r="L100" s="7">
        <v>904</v>
      </c>
      <c r="M100" s="9">
        <v>1</v>
      </c>
      <c r="N100" s="143"/>
      <c r="O100" s="139" t="s">
        <v>1086</v>
      </c>
    </row>
    <row r="101" spans="2:15">
      <c r="C101" s="418"/>
      <c r="D101" s="4" t="s">
        <v>706</v>
      </c>
      <c r="E101" s="4"/>
      <c r="F101" s="4"/>
      <c r="G101" s="4"/>
      <c r="H101" s="5"/>
      <c r="I101" s="288"/>
      <c r="J101" s="289"/>
      <c r="K101" s="7">
        <v>656</v>
      </c>
      <c r="L101" s="7">
        <v>457</v>
      </c>
      <c r="M101" s="9">
        <v>2</v>
      </c>
      <c r="N101" s="143"/>
      <c r="O101" s="139" t="s">
        <v>61</v>
      </c>
    </row>
    <row r="102" spans="2:15">
      <c r="C102" s="415"/>
      <c r="D102" s="4" t="s">
        <v>707</v>
      </c>
      <c r="E102" s="4"/>
      <c r="F102" s="4"/>
      <c r="G102" s="4"/>
      <c r="H102" s="5"/>
      <c r="I102" s="288"/>
      <c r="J102" s="289"/>
      <c r="K102" s="7">
        <v>459</v>
      </c>
      <c r="L102" s="7">
        <v>417</v>
      </c>
      <c r="M102" s="9">
        <v>3</v>
      </c>
      <c r="N102" s="140"/>
      <c r="O102" s="141" t="s">
        <v>62</v>
      </c>
    </row>
    <row r="103" spans="2:15">
      <c r="I103" t="s">
        <v>188</v>
      </c>
      <c r="O103" s="11"/>
    </row>
    <row r="104" spans="2:15">
      <c r="B104" s="10" t="s">
        <v>709</v>
      </c>
      <c r="O104" s="11"/>
    </row>
    <row r="105" spans="2:15" ht="13.2" customHeight="1">
      <c r="C105" s="412" t="s">
        <v>1163</v>
      </c>
      <c r="D105" s="413"/>
      <c r="E105" s="413"/>
      <c r="F105" s="413"/>
      <c r="G105" s="413"/>
      <c r="H105" s="414"/>
      <c r="I105" s="423" t="s">
        <v>673</v>
      </c>
      <c r="J105" s="424"/>
      <c r="K105" s="424"/>
      <c r="L105" s="1" t="s">
        <v>674</v>
      </c>
      <c r="M105" s="1" t="s">
        <v>675</v>
      </c>
      <c r="N105" s="136"/>
      <c r="O105" s="137"/>
    </row>
    <row r="106" spans="2:15" ht="13.2" customHeight="1">
      <c r="C106" s="415"/>
      <c r="D106" s="416"/>
      <c r="E106" s="416"/>
      <c r="F106" s="416"/>
      <c r="G106" s="416"/>
      <c r="H106" s="417"/>
      <c r="I106" s="284"/>
      <c r="J106" s="193"/>
      <c r="K106" s="1">
        <v>2010</v>
      </c>
      <c r="L106" s="1">
        <v>2010</v>
      </c>
      <c r="M106" s="1"/>
      <c r="N106" s="142"/>
      <c r="O106" s="141"/>
    </row>
    <row r="107" spans="2:15" ht="13.2" customHeight="1">
      <c r="C107" s="3" t="s">
        <v>710</v>
      </c>
      <c r="D107" s="4"/>
      <c r="E107" s="4"/>
      <c r="F107" s="4"/>
      <c r="G107" s="4"/>
      <c r="H107" s="5"/>
      <c r="I107" s="294"/>
      <c r="J107" s="295"/>
      <c r="K107" s="6">
        <v>26.6</v>
      </c>
      <c r="L107" s="6">
        <v>30.1</v>
      </c>
      <c r="M107" s="2">
        <v>42</v>
      </c>
      <c r="N107" s="143"/>
      <c r="O107" s="139" t="s">
        <v>1085</v>
      </c>
    </row>
    <row r="108" spans="2:15" ht="13.2" customHeight="1">
      <c r="C108" s="3" t="s">
        <v>711</v>
      </c>
      <c r="D108" s="4"/>
      <c r="E108" s="4"/>
      <c r="F108" s="4"/>
      <c r="G108" s="4"/>
      <c r="H108" s="5"/>
      <c r="I108" s="294"/>
      <c r="J108" s="295"/>
      <c r="K108" s="6">
        <v>17.3</v>
      </c>
      <c r="L108" s="6">
        <v>23</v>
      </c>
      <c r="M108" s="2">
        <v>45</v>
      </c>
      <c r="N108" s="143"/>
      <c r="O108" s="139" t="s">
        <v>1085</v>
      </c>
    </row>
    <row r="109" spans="2:15" ht="13.2" customHeight="1">
      <c r="C109" s="3" t="s">
        <v>712</v>
      </c>
      <c r="D109" s="4"/>
      <c r="E109" s="4"/>
      <c r="F109" s="4"/>
      <c r="G109" s="4"/>
      <c r="H109" s="5"/>
      <c r="I109" s="294"/>
      <c r="J109" s="295"/>
      <c r="K109" s="6">
        <v>20.2</v>
      </c>
      <c r="L109" s="6">
        <v>24.8</v>
      </c>
      <c r="M109" s="2">
        <v>43</v>
      </c>
      <c r="N109" s="143"/>
      <c r="O109" s="139" t="s">
        <v>1085</v>
      </c>
    </row>
    <row r="110" spans="2:15" ht="13.2" customHeight="1">
      <c r="C110" s="3" t="s">
        <v>713</v>
      </c>
      <c r="D110" s="4"/>
      <c r="E110" s="4"/>
      <c r="F110" s="4"/>
      <c r="G110" s="4"/>
      <c r="H110" s="5"/>
      <c r="I110" s="294"/>
      <c r="J110" s="295"/>
      <c r="K110" s="6">
        <v>22.3</v>
      </c>
      <c r="L110" s="6">
        <v>24.3</v>
      </c>
      <c r="M110" s="2">
        <v>39</v>
      </c>
      <c r="N110" s="143"/>
      <c r="O110" s="139" t="s">
        <v>1085</v>
      </c>
    </row>
    <row r="111" spans="2:15">
      <c r="C111" s="3" t="s">
        <v>714</v>
      </c>
      <c r="D111" s="4"/>
      <c r="E111" s="4"/>
      <c r="F111" s="4"/>
      <c r="G111" s="4"/>
      <c r="H111" s="5"/>
      <c r="I111" s="294"/>
      <c r="J111" s="295"/>
      <c r="K111" s="6">
        <v>20.9</v>
      </c>
      <c r="L111" s="6">
        <v>24.3</v>
      </c>
      <c r="M111" s="2">
        <v>43</v>
      </c>
      <c r="N111" s="140"/>
      <c r="O111" s="141" t="s">
        <v>1085</v>
      </c>
    </row>
    <row r="112" spans="2:15">
      <c r="O112" s="11"/>
    </row>
    <row r="113" spans="2:15">
      <c r="E113" t="s">
        <v>1161</v>
      </c>
      <c r="G113" t="s">
        <v>1159</v>
      </c>
      <c r="I113" t="s">
        <v>1154</v>
      </c>
      <c r="O113" s="11"/>
    </row>
    <row r="114" spans="2:15">
      <c r="G114" t="s">
        <v>1160</v>
      </c>
      <c r="I114" t="s">
        <v>1156</v>
      </c>
      <c r="O114" s="11"/>
    </row>
    <row r="115" spans="2:15">
      <c r="I115" t="s">
        <v>1158</v>
      </c>
      <c r="O115" s="11"/>
    </row>
    <row r="116" spans="2:15">
      <c r="O116" s="11"/>
    </row>
    <row r="117" spans="2:15">
      <c r="B117" s="10" t="s">
        <v>715</v>
      </c>
      <c r="O117" s="11"/>
    </row>
    <row r="118" spans="2:15">
      <c r="C118" s="412" t="s">
        <v>1163</v>
      </c>
      <c r="D118" s="413"/>
      <c r="E118" s="413"/>
      <c r="F118" s="413"/>
      <c r="G118" s="413"/>
      <c r="H118" s="414"/>
      <c r="I118" s="423" t="s">
        <v>673</v>
      </c>
      <c r="J118" s="424"/>
      <c r="K118" s="424"/>
      <c r="L118" s="1" t="s">
        <v>674</v>
      </c>
      <c r="M118" s="1" t="s">
        <v>675</v>
      </c>
      <c r="N118" s="136"/>
      <c r="O118" s="137"/>
    </row>
    <row r="119" spans="2:15">
      <c r="C119" s="415"/>
      <c r="D119" s="416"/>
      <c r="E119" s="416"/>
      <c r="F119" s="416"/>
      <c r="G119" s="416"/>
      <c r="H119" s="417"/>
      <c r="I119" s="284">
        <v>2006</v>
      </c>
      <c r="J119" s="193"/>
      <c r="K119" s="1">
        <v>2012</v>
      </c>
      <c r="L119" s="1">
        <v>2012</v>
      </c>
      <c r="M119" s="1"/>
      <c r="N119" s="142"/>
      <c r="O119" s="141"/>
    </row>
    <row r="120" spans="2:15">
      <c r="C120" s="3" t="s">
        <v>716</v>
      </c>
      <c r="D120" s="4"/>
      <c r="E120" s="4"/>
      <c r="F120" s="4"/>
      <c r="G120" s="4"/>
      <c r="H120" s="5"/>
      <c r="I120" s="288">
        <v>80.5</v>
      </c>
      <c r="J120" s="289"/>
      <c r="K120" s="7">
        <v>79.2</v>
      </c>
      <c r="L120" s="7">
        <v>76.2</v>
      </c>
      <c r="M120" s="9">
        <v>10</v>
      </c>
      <c r="N120" s="12"/>
      <c r="O120" s="139" t="s">
        <v>1077</v>
      </c>
    </row>
    <row r="121" spans="2:15">
      <c r="C121" s="3" t="s">
        <v>717</v>
      </c>
      <c r="D121" s="4"/>
      <c r="E121" s="4"/>
      <c r="F121" s="4"/>
      <c r="G121" s="4"/>
      <c r="H121" s="5"/>
      <c r="I121" s="288">
        <v>93.2</v>
      </c>
      <c r="J121" s="289"/>
      <c r="K121" s="7">
        <v>92.7</v>
      </c>
      <c r="L121" s="7">
        <v>90.6</v>
      </c>
      <c r="M121" s="9">
        <v>6</v>
      </c>
      <c r="N121" s="12"/>
      <c r="O121" s="139" t="s">
        <v>1077</v>
      </c>
    </row>
    <row r="122" spans="2:15">
      <c r="C122" s="3" t="s">
        <v>1066</v>
      </c>
      <c r="D122" s="4"/>
      <c r="E122" s="4"/>
      <c r="F122" s="4"/>
      <c r="G122" s="4"/>
      <c r="H122" s="5"/>
      <c r="I122" s="288">
        <v>93.7</v>
      </c>
      <c r="J122" s="289"/>
      <c r="K122" s="7">
        <v>91.1</v>
      </c>
      <c r="L122" s="7">
        <v>88.7</v>
      </c>
      <c r="M122" s="9">
        <v>10</v>
      </c>
      <c r="N122" s="12"/>
      <c r="O122" s="139" t="s">
        <v>1077</v>
      </c>
    </row>
    <row r="123" spans="2:15">
      <c r="C123" s="3" t="s">
        <v>1067</v>
      </c>
      <c r="D123" s="4"/>
      <c r="E123" s="4"/>
      <c r="F123" s="4"/>
      <c r="G123" s="4"/>
      <c r="H123" s="5"/>
      <c r="I123" s="288">
        <v>20.6</v>
      </c>
      <c r="J123" s="289"/>
      <c r="K123" s="7">
        <v>19</v>
      </c>
      <c r="L123" s="7">
        <v>17.5</v>
      </c>
      <c r="M123" s="9">
        <v>19</v>
      </c>
      <c r="N123" s="12"/>
      <c r="O123" s="139" t="s">
        <v>1077</v>
      </c>
    </row>
    <row r="124" spans="2:15">
      <c r="C124" s="3" t="s">
        <v>1068</v>
      </c>
      <c r="D124" s="4"/>
      <c r="E124" s="4"/>
      <c r="F124" s="4"/>
      <c r="G124" s="4"/>
      <c r="H124" s="5"/>
      <c r="I124" s="288">
        <v>178.4</v>
      </c>
      <c r="J124" s="289"/>
      <c r="K124" s="7">
        <v>172.4</v>
      </c>
      <c r="L124" s="7">
        <v>171.8</v>
      </c>
      <c r="M124" s="9">
        <v>20</v>
      </c>
      <c r="N124" s="12"/>
      <c r="O124" s="139" t="s">
        <v>1077</v>
      </c>
    </row>
    <row r="125" spans="2:15">
      <c r="C125" s="3" t="s">
        <v>1069</v>
      </c>
      <c r="D125" s="4"/>
      <c r="E125" s="4"/>
      <c r="F125" s="4"/>
      <c r="G125" s="4"/>
      <c r="H125" s="5"/>
      <c r="I125" s="288">
        <v>360.9</v>
      </c>
      <c r="J125" s="289"/>
      <c r="K125" s="7">
        <v>330.3</v>
      </c>
      <c r="L125" s="7">
        <v>291.89999999999998</v>
      </c>
      <c r="M125" s="9">
        <v>15</v>
      </c>
      <c r="N125" s="140"/>
      <c r="O125" s="141" t="s">
        <v>1077</v>
      </c>
    </row>
    <row r="198" spans="3:12">
      <c r="C198" t="s">
        <v>63</v>
      </c>
      <c r="G198" t="s">
        <v>93</v>
      </c>
    </row>
    <row r="200" spans="3:12" ht="26.4" customHeight="1">
      <c r="C200" s="431" t="s">
        <v>99</v>
      </c>
      <c r="D200" s="432"/>
      <c r="E200" s="3"/>
      <c r="F200" s="424" t="s">
        <v>88</v>
      </c>
      <c r="G200" s="424"/>
      <c r="H200" s="5"/>
      <c r="I200" s="427" t="s">
        <v>92</v>
      </c>
      <c r="J200" s="428"/>
      <c r="K200" s="429"/>
      <c r="L200" s="425" t="s">
        <v>91</v>
      </c>
    </row>
    <row r="201" spans="3:12" ht="26.4" customHeight="1">
      <c r="C201" s="423" t="s">
        <v>90</v>
      </c>
      <c r="D201" s="430"/>
      <c r="E201" s="193">
        <v>2006</v>
      </c>
      <c r="F201" s="1">
        <v>2012</v>
      </c>
      <c r="G201" s="1" t="s">
        <v>75</v>
      </c>
      <c r="H201" s="203" t="s">
        <v>76</v>
      </c>
      <c r="I201" s="286">
        <v>2012</v>
      </c>
      <c r="J201" s="287"/>
      <c r="K201" s="203" t="s">
        <v>76</v>
      </c>
      <c r="L201" s="426"/>
    </row>
    <row r="202" spans="3:12">
      <c r="C202" s="200" t="s">
        <v>77</v>
      </c>
      <c r="D202" s="201"/>
      <c r="E202" s="194">
        <v>3331</v>
      </c>
      <c r="F202" s="8">
        <v>2763</v>
      </c>
      <c r="G202" s="195">
        <f>+F202-E202</f>
        <v>-568</v>
      </c>
      <c r="H202" s="196">
        <f t="shared" ref="H202:H220" si="0">+F202/$F$220*100</f>
        <v>19.199499687304566</v>
      </c>
      <c r="I202" s="296">
        <v>61177</v>
      </c>
      <c r="J202" s="194"/>
      <c r="K202" s="196">
        <f t="shared" ref="K202:K220" si="1">+I202/$I$220*100</f>
        <v>21.179504933356412</v>
      </c>
      <c r="L202" s="199">
        <f t="shared" ref="L202:L219" si="2">+H202/K202</f>
        <v>0.90651314786241954</v>
      </c>
    </row>
    <row r="203" spans="3:12">
      <c r="C203" s="200" t="s">
        <v>64</v>
      </c>
      <c r="D203" s="201"/>
      <c r="E203" s="194">
        <v>243</v>
      </c>
      <c r="F203" s="8">
        <v>313</v>
      </c>
      <c r="G203" s="195">
        <f t="shared" ref="G203:G220" si="3">+F203-E203</f>
        <v>70</v>
      </c>
      <c r="H203" s="196">
        <f t="shared" si="0"/>
        <v>2.1749704676533943</v>
      </c>
      <c r="I203" s="296">
        <v>5337</v>
      </c>
      <c r="J203" s="194"/>
      <c r="K203" s="196">
        <f t="shared" si="1"/>
        <v>1.8476718019733427</v>
      </c>
      <c r="L203" s="199">
        <f t="shared" si="2"/>
        <v>1.1771411271907117</v>
      </c>
    </row>
    <row r="204" spans="3:12">
      <c r="C204" s="200" t="s">
        <v>65</v>
      </c>
      <c r="D204" s="201"/>
      <c r="E204" s="194">
        <v>575</v>
      </c>
      <c r="F204" s="8">
        <v>735</v>
      </c>
      <c r="G204" s="195">
        <f t="shared" si="3"/>
        <v>160</v>
      </c>
      <c r="H204" s="196">
        <f t="shared" si="0"/>
        <v>5.1073587658953512</v>
      </c>
      <c r="I204" s="296">
        <v>11541</v>
      </c>
      <c r="J204" s="194"/>
      <c r="K204" s="196">
        <f t="shared" si="1"/>
        <v>3.9954993941492121</v>
      </c>
      <c r="L204" s="199">
        <f t="shared" si="2"/>
        <v>1.2782779477765118</v>
      </c>
    </row>
    <row r="205" spans="3:12">
      <c r="C205" s="200" t="s">
        <v>78</v>
      </c>
      <c r="D205" s="201"/>
      <c r="E205" s="194">
        <v>574</v>
      </c>
      <c r="F205" s="8">
        <v>750</v>
      </c>
      <c r="G205" s="195">
        <f t="shared" si="3"/>
        <v>176</v>
      </c>
      <c r="H205" s="196">
        <f t="shared" si="0"/>
        <v>5.2115905774442357</v>
      </c>
      <c r="I205" s="296">
        <v>13080</v>
      </c>
      <c r="J205" s="194"/>
      <c r="K205" s="196">
        <f t="shared" si="1"/>
        <v>4.5283018867924527</v>
      </c>
      <c r="L205" s="199">
        <f t="shared" si="2"/>
        <v>1.1508929191856021</v>
      </c>
    </row>
    <row r="206" spans="3:12">
      <c r="C206" s="200" t="s">
        <v>79</v>
      </c>
      <c r="D206" s="201"/>
      <c r="E206" s="194">
        <v>365</v>
      </c>
      <c r="F206" s="8">
        <v>400</v>
      </c>
      <c r="G206" s="195">
        <f t="shared" si="3"/>
        <v>35</v>
      </c>
      <c r="H206" s="196">
        <f t="shared" si="0"/>
        <v>2.7795149746369261</v>
      </c>
      <c r="I206" s="296">
        <v>8686</v>
      </c>
      <c r="J206" s="194"/>
      <c r="K206" s="196">
        <f t="shared" si="1"/>
        <v>3.0070971092262417</v>
      </c>
      <c r="L206" s="199">
        <f t="shared" si="2"/>
        <v>0.92431832883246168</v>
      </c>
    </row>
    <row r="207" spans="3:12">
      <c r="C207" s="200" t="s">
        <v>66</v>
      </c>
      <c r="D207" s="201"/>
      <c r="E207" s="194">
        <v>723</v>
      </c>
      <c r="F207" s="8">
        <v>771</v>
      </c>
      <c r="G207" s="195">
        <f t="shared" si="3"/>
        <v>48</v>
      </c>
      <c r="H207" s="196">
        <f t="shared" si="0"/>
        <v>5.3575151136126742</v>
      </c>
      <c r="I207" s="296">
        <v>16340</v>
      </c>
      <c r="J207" s="194"/>
      <c r="K207" s="196">
        <f t="shared" si="1"/>
        <v>5.6569153539899597</v>
      </c>
      <c r="L207" s="199">
        <f t="shared" si="2"/>
        <v>0.94707358663832375</v>
      </c>
    </row>
    <row r="208" spans="3:12">
      <c r="C208" s="200" t="s">
        <v>80</v>
      </c>
      <c r="D208" s="201"/>
      <c r="E208" s="194">
        <v>666</v>
      </c>
      <c r="F208" s="8">
        <v>770</v>
      </c>
      <c r="G208" s="195">
        <f t="shared" si="3"/>
        <v>104</v>
      </c>
      <c r="H208" s="196">
        <f t="shared" si="0"/>
        <v>5.3505663261760823</v>
      </c>
      <c r="I208" s="296">
        <v>14733</v>
      </c>
      <c r="J208" s="194"/>
      <c r="K208" s="196">
        <f t="shared" si="1"/>
        <v>5.1005712307426005</v>
      </c>
      <c r="L208" s="199">
        <f t="shared" si="2"/>
        <v>1.0490131563944622</v>
      </c>
    </row>
    <row r="209" spans="3:12">
      <c r="C209" s="200" t="s">
        <v>67</v>
      </c>
      <c r="D209" s="201"/>
      <c r="E209" s="194">
        <v>1127</v>
      </c>
      <c r="F209" s="8">
        <v>913</v>
      </c>
      <c r="G209" s="195">
        <f t="shared" si="3"/>
        <v>-214</v>
      </c>
      <c r="H209" s="196">
        <f t="shared" si="0"/>
        <v>6.3442429296087832</v>
      </c>
      <c r="I209" s="296">
        <v>16083</v>
      </c>
      <c r="J209" s="194"/>
      <c r="K209" s="196">
        <f t="shared" si="1"/>
        <v>5.5679418383243897</v>
      </c>
      <c r="L209" s="199">
        <f t="shared" si="2"/>
        <v>1.139423347769382</v>
      </c>
    </row>
    <row r="210" spans="3:12">
      <c r="C210" s="200" t="s">
        <v>81</v>
      </c>
      <c r="D210" s="201"/>
      <c r="E210" s="194">
        <v>277</v>
      </c>
      <c r="F210" s="8">
        <v>299</v>
      </c>
      <c r="G210" s="195">
        <f t="shared" si="3"/>
        <v>22</v>
      </c>
      <c r="H210" s="196">
        <f t="shared" si="0"/>
        <v>2.0776874435411021</v>
      </c>
      <c r="I210" s="296">
        <v>6754</v>
      </c>
      <c r="J210" s="194"/>
      <c r="K210" s="196">
        <f t="shared" si="1"/>
        <v>2.3382378397091919</v>
      </c>
      <c r="L210" s="199">
        <f t="shared" si="2"/>
        <v>0.88856976320232051</v>
      </c>
    </row>
    <row r="211" spans="3:12">
      <c r="C211" s="200" t="s">
        <v>68</v>
      </c>
      <c r="D211" s="201"/>
      <c r="E211" s="194">
        <v>283</v>
      </c>
      <c r="F211" s="8">
        <v>323</v>
      </c>
      <c r="G211" s="195">
        <f t="shared" si="3"/>
        <v>40</v>
      </c>
      <c r="H211" s="196">
        <f t="shared" si="0"/>
        <v>2.2444583420193176</v>
      </c>
      <c r="I211" s="296">
        <v>6976</v>
      </c>
      <c r="J211" s="194"/>
      <c r="K211" s="196">
        <f t="shared" si="1"/>
        <v>2.4150943396226414</v>
      </c>
      <c r="L211" s="199">
        <f t="shared" si="2"/>
        <v>0.92934603224237378</v>
      </c>
    </row>
    <row r="212" spans="3:12">
      <c r="C212" s="200" t="s">
        <v>82</v>
      </c>
      <c r="D212" s="201"/>
      <c r="E212" s="194">
        <v>966</v>
      </c>
      <c r="F212" s="8">
        <v>1050</v>
      </c>
      <c r="G212" s="195">
        <f t="shared" si="3"/>
        <v>84</v>
      </c>
      <c r="H212" s="196">
        <f t="shared" si="0"/>
        <v>7.2962268084219311</v>
      </c>
      <c r="I212" s="296">
        <v>20480</v>
      </c>
      <c r="J212" s="194"/>
      <c r="K212" s="196">
        <f t="shared" si="1"/>
        <v>7.0901852172407827</v>
      </c>
      <c r="L212" s="199">
        <f t="shared" si="2"/>
        <v>1.0290601140686888</v>
      </c>
    </row>
    <row r="213" spans="3:12">
      <c r="C213" s="200" t="s">
        <v>69</v>
      </c>
      <c r="D213" s="201"/>
      <c r="E213" s="194">
        <v>545</v>
      </c>
      <c r="F213" s="8">
        <v>526</v>
      </c>
      <c r="G213" s="195">
        <f t="shared" si="3"/>
        <v>-19</v>
      </c>
      <c r="H213" s="196">
        <f t="shared" si="0"/>
        <v>3.6550621916475574</v>
      </c>
      <c r="I213" s="296">
        <v>12835</v>
      </c>
      <c r="J213" s="194"/>
      <c r="K213" s="196">
        <f t="shared" si="1"/>
        <v>4.4434827765276097</v>
      </c>
      <c r="L213" s="199">
        <f t="shared" si="2"/>
        <v>0.82256697628157138</v>
      </c>
    </row>
    <row r="214" spans="3:12">
      <c r="C214" s="202" t="s">
        <v>83</v>
      </c>
      <c r="D214" s="201"/>
      <c r="E214" s="194">
        <v>357</v>
      </c>
      <c r="F214" s="8">
        <v>366</v>
      </c>
      <c r="G214" s="195">
        <f t="shared" si="3"/>
        <v>9</v>
      </c>
      <c r="H214" s="196">
        <f t="shared" si="0"/>
        <v>2.5432562017927873</v>
      </c>
      <c r="I214" s="296">
        <v>9087</v>
      </c>
      <c r="J214" s="194"/>
      <c r="K214" s="196">
        <f t="shared" si="1"/>
        <v>3.1459234897005368</v>
      </c>
      <c r="L214" s="199">
        <f t="shared" si="2"/>
        <v>0.80842913380416703</v>
      </c>
    </row>
    <row r="215" spans="3:12">
      <c r="C215" s="200" t="s">
        <v>84</v>
      </c>
      <c r="D215" s="201"/>
      <c r="E215" s="194">
        <v>397</v>
      </c>
      <c r="F215" s="8">
        <v>441</v>
      </c>
      <c r="G215" s="195">
        <f t="shared" si="3"/>
        <v>44</v>
      </c>
      <c r="H215" s="196">
        <f t="shared" si="0"/>
        <v>3.0644152595372107</v>
      </c>
      <c r="I215" s="296">
        <v>10412</v>
      </c>
      <c r="J215" s="194"/>
      <c r="K215" s="196">
        <f t="shared" si="1"/>
        <v>3.604639086030812</v>
      </c>
      <c r="L215" s="199">
        <f t="shared" si="2"/>
        <v>0.85013095247533932</v>
      </c>
    </row>
    <row r="216" spans="3:12">
      <c r="C216" s="200" t="s">
        <v>70</v>
      </c>
      <c r="D216" s="201"/>
      <c r="E216" s="194">
        <v>308</v>
      </c>
      <c r="F216" s="8">
        <v>360</v>
      </c>
      <c r="G216" s="195">
        <f t="shared" si="3"/>
        <v>52</v>
      </c>
      <c r="H216" s="196">
        <f t="shared" si="0"/>
        <v>2.5015634771732334</v>
      </c>
      <c r="I216" s="296">
        <v>5938</v>
      </c>
      <c r="J216" s="194"/>
      <c r="K216" s="196">
        <f t="shared" si="1"/>
        <v>2.0557382724597542</v>
      </c>
      <c r="L216" s="199">
        <f t="shared" si="2"/>
        <v>1.2168686601237597</v>
      </c>
    </row>
    <row r="217" spans="3:12">
      <c r="C217" s="200" t="s">
        <v>71</v>
      </c>
      <c r="D217" s="201"/>
      <c r="E217" s="194">
        <v>325</v>
      </c>
      <c r="F217" s="8">
        <v>403</v>
      </c>
      <c r="G217" s="195">
        <f t="shared" si="3"/>
        <v>78</v>
      </c>
      <c r="H217" s="196">
        <f t="shared" si="0"/>
        <v>2.8003613369467026</v>
      </c>
      <c r="I217" s="296">
        <v>8140</v>
      </c>
      <c r="J217" s="194"/>
      <c r="K217" s="196">
        <f t="shared" si="1"/>
        <v>2.8180716634931624</v>
      </c>
      <c r="L217" s="199">
        <f t="shared" si="2"/>
        <v>0.99371544493495712</v>
      </c>
    </row>
    <row r="218" spans="3:12">
      <c r="C218" s="200" t="s">
        <v>85</v>
      </c>
      <c r="D218" s="201"/>
      <c r="E218" s="194">
        <v>909</v>
      </c>
      <c r="F218" s="8">
        <v>771</v>
      </c>
      <c r="G218" s="195">
        <f t="shared" si="3"/>
        <v>-138</v>
      </c>
      <c r="H218" s="196">
        <f t="shared" si="0"/>
        <v>5.3575151136126742</v>
      </c>
      <c r="I218" s="296">
        <v>15018</v>
      </c>
      <c r="J218" s="194"/>
      <c r="K218" s="196">
        <f t="shared" si="1"/>
        <v>5.1992383590098665</v>
      </c>
      <c r="L218" s="199">
        <f t="shared" si="2"/>
        <v>1.0304422962891338</v>
      </c>
    </row>
    <row r="219" spans="3:12">
      <c r="C219" s="200" t="s">
        <v>86</v>
      </c>
      <c r="D219" s="201"/>
      <c r="E219" s="194">
        <f>+E220-SUM(E202:E218)</f>
        <v>1310</v>
      </c>
      <c r="F219" s="194">
        <f>+F220-SUM(F202:F218)</f>
        <v>2437</v>
      </c>
      <c r="G219" s="195">
        <f t="shared" si="3"/>
        <v>1127</v>
      </c>
      <c r="H219" s="196">
        <f t="shared" si="0"/>
        <v>16.93419498297547</v>
      </c>
      <c r="I219" s="302">
        <f>+I220-SUM(I202:I218)</f>
        <v>46233</v>
      </c>
      <c r="J219" s="194"/>
      <c r="K219" s="196">
        <f t="shared" si="1"/>
        <v>16.005885407651029</v>
      </c>
      <c r="L219" s="199">
        <f t="shared" si="2"/>
        <v>1.0579980145853536</v>
      </c>
    </row>
    <row r="220" spans="3:12">
      <c r="C220" s="200" t="s">
        <v>89</v>
      </c>
      <c r="D220" s="201"/>
      <c r="E220" s="194">
        <v>13281</v>
      </c>
      <c r="F220" s="8">
        <v>14391</v>
      </c>
      <c r="G220" s="195">
        <f t="shared" si="3"/>
        <v>1110</v>
      </c>
      <c r="H220" s="196">
        <f t="shared" si="0"/>
        <v>100</v>
      </c>
      <c r="I220" s="296">
        <v>288850</v>
      </c>
      <c r="J220" s="194"/>
      <c r="K220" s="196">
        <f t="shared" si="1"/>
        <v>100</v>
      </c>
      <c r="L220" s="198"/>
    </row>
    <row r="221" spans="3:12">
      <c r="E221" s="197" t="s">
        <v>87</v>
      </c>
    </row>
  </sheetData>
  <mergeCells count="40">
    <mergeCell ref="C30:H31"/>
    <mergeCell ref="I30:K30"/>
    <mergeCell ref="C8:H9"/>
    <mergeCell ref="I8:K8"/>
    <mergeCell ref="C21:H22"/>
    <mergeCell ref="I21:K21"/>
    <mergeCell ref="O80:O81"/>
    <mergeCell ref="C78:H79"/>
    <mergeCell ref="I78:K78"/>
    <mergeCell ref="M80:M81"/>
    <mergeCell ref="L80:L81"/>
    <mergeCell ref="I80:I81"/>
    <mergeCell ref="K80:K81"/>
    <mergeCell ref="C80:H81"/>
    <mergeCell ref="I41:K41"/>
    <mergeCell ref="D43:D44"/>
    <mergeCell ref="D45:D46"/>
    <mergeCell ref="C43:C44"/>
    <mergeCell ref="C41:H42"/>
    <mergeCell ref="C45:C46"/>
    <mergeCell ref="L200:L201"/>
    <mergeCell ref="I200:K200"/>
    <mergeCell ref="F200:G200"/>
    <mergeCell ref="C118:H119"/>
    <mergeCell ref="C201:D201"/>
    <mergeCell ref="C200:D200"/>
    <mergeCell ref="I118:K118"/>
    <mergeCell ref="C105:H106"/>
    <mergeCell ref="I105:K105"/>
    <mergeCell ref="I69:K69"/>
    <mergeCell ref="C61:H62"/>
    <mergeCell ref="I61:K61"/>
    <mergeCell ref="C86:H87"/>
    <mergeCell ref="I86:K86"/>
    <mergeCell ref="C69:H70"/>
    <mergeCell ref="C100:C102"/>
    <mergeCell ref="C95:H96"/>
    <mergeCell ref="C47:C48"/>
    <mergeCell ref="D47:D48"/>
    <mergeCell ref="I95:K95"/>
  </mergeCells>
  <phoneticPr fontId="5"/>
  <hyperlinks>
    <hyperlink ref="T2" location="目次!A1" display="目次"/>
  </hyperlinks>
  <pageMargins left="0.7" right="0.7" top="0.48" bottom="1.05" header="0.67"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dimension ref="A1:W1327"/>
  <sheetViews>
    <sheetView workbookViewId="0">
      <selection activeCell="O2" sqref="O2"/>
    </sheetView>
  </sheetViews>
  <sheetFormatPr defaultRowHeight="13.2"/>
  <cols>
    <col min="1" max="1" width="15.6640625" style="38" customWidth="1"/>
    <col min="2" max="4" width="8.88671875" style="38"/>
    <col min="5" max="5" width="14.109375" style="38" customWidth="1"/>
    <col min="6" max="6" width="14.21875" style="38" customWidth="1"/>
    <col min="7" max="7" width="11.44140625" style="38" customWidth="1"/>
    <col min="8" max="9" width="8.88671875" style="38"/>
    <col min="10" max="10" width="11.88671875" style="38" customWidth="1"/>
    <col min="11" max="20" width="8.88671875" style="38"/>
    <col min="21" max="21" width="13.6640625" style="38" customWidth="1"/>
    <col min="22" max="22" width="13.77734375" style="38" customWidth="1"/>
    <col min="23" max="16384" width="8.88671875" style="38"/>
  </cols>
  <sheetData>
    <row r="1" spans="1:23">
      <c r="A1" s="38" t="s">
        <v>852</v>
      </c>
    </row>
    <row r="2" spans="1:23">
      <c r="A2" s="38" t="s">
        <v>853</v>
      </c>
      <c r="N2"/>
      <c r="O2" s="171" t="s">
        <v>200</v>
      </c>
    </row>
    <row r="3" spans="1:23" ht="26.4">
      <c r="U3" s="39"/>
      <c r="V3" s="130" t="s">
        <v>1049</v>
      </c>
      <c r="W3" s="129" t="s">
        <v>1048</v>
      </c>
    </row>
    <row r="4" spans="1:23" ht="14.4">
      <c r="L4" s="38" t="s">
        <v>915</v>
      </c>
      <c r="U4" s="126" t="s">
        <v>951</v>
      </c>
      <c r="V4" s="131">
        <v>9.08</v>
      </c>
      <c r="W4" s="39"/>
    </row>
    <row r="5" spans="1:23" ht="14.4">
      <c r="U5" s="126" t="s">
        <v>953</v>
      </c>
      <c r="V5" s="131">
        <f>+C24</f>
        <v>7.4620779644429955</v>
      </c>
      <c r="W5" s="132">
        <f>RANK(V5,$V$5:$V$51,0)</f>
        <v>33</v>
      </c>
    </row>
    <row r="6" spans="1:23" ht="14.4">
      <c r="A6" s="38" t="s">
        <v>854</v>
      </c>
      <c r="C6" s="38" t="s">
        <v>916</v>
      </c>
      <c r="E6" s="38" t="s">
        <v>917</v>
      </c>
      <c r="F6" s="204" t="s">
        <v>95</v>
      </c>
      <c r="G6" s="204" t="s">
        <v>94</v>
      </c>
      <c r="H6" s="204" t="s">
        <v>96</v>
      </c>
      <c r="J6" s="39" t="s">
        <v>855</v>
      </c>
      <c r="K6" s="39" t="s">
        <v>856</v>
      </c>
      <c r="L6" s="39" t="s">
        <v>857</v>
      </c>
      <c r="M6" s="39" t="s">
        <v>858</v>
      </c>
      <c r="N6" s="39" t="s">
        <v>859</v>
      </c>
      <c r="O6" s="39" t="s">
        <v>860</v>
      </c>
      <c r="P6" s="39" t="s">
        <v>861</v>
      </c>
      <c r="Q6" s="39" t="s">
        <v>862</v>
      </c>
      <c r="U6" s="127" t="s">
        <v>955</v>
      </c>
      <c r="V6" s="131">
        <f>+C38</f>
        <v>8.3902047370533914</v>
      </c>
      <c r="W6" s="132">
        <f t="shared" ref="W6:W51" si="0">RANK(V6,$V$5:$V$51,0)</f>
        <v>24</v>
      </c>
    </row>
    <row r="7" spans="1:23" ht="14.4">
      <c r="A7" s="38" t="s">
        <v>863</v>
      </c>
      <c r="B7" s="40">
        <v>288850</v>
      </c>
      <c r="C7" s="41">
        <v>100</v>
      </c>
      <c r="E7" s="38" t="s">
        <v>856</v>
      </c>
      <c r="F7" s="205">
        <v>9.0794530032889043</v>
      </c>
      <c r="G7" s="205">
        <v>9.7838927107219789</v>
      </c>
      <c r="H7" s="38">
        <v>11.3</v>
      </c>
      <c r="J7" s="39" t="s">
        <v>864</v>
      </c>
      <c r="K7" s="206">
        <v>9.0794530032889043</v>
      </c>
      <c r="L7" s="206">
        <v>22.504067855288213</v>
      </c>
      <c r="M7" s="206">
        <v>23.530898390167906</v>
      </c>
      <c r="N7" s="206">
        <v>22.634585424961053</v>
      </c>
      <c r="O7" s="206">
        <v>13.114073048294964</v>
      </c>
      <c r="P7" s="206">
        <v>5.7964341353643762</v>
      </c>
      <c r="Q7" s="206">
        <v>3.3404881426345852</v>
      </c>
      <c r="U7" s="127" t="s">
        <v>957</v>
      </c>
      <c r="V7" s="131">
        <f>+C52</f>
        <v>8.984216916228247</v>
      </c>
      <c r="W7" s="132">
        <f t="shared" si="0"/>
        <v>20</v>
      </c>
    </row>
    <row r="8" spans="1:23" ht="14.4">
      <c r="A8" s="38" t="s">
        <v>865</v>
      </c>
      <c r="B8" s="40">
        <v>232161</v>
      </c>
      <c r="C8" s="41">
        <v>80.374242686515501</v>
      </c>
      <c r="E8" s="38" t="s">
        <v>857</v>
      </c>
      <c r="F8" s="205">
        <v>22.504067855288213</v>
      </c>
      <c r="G8" s="205">
        <v>23.92467514418734</v>
      </c>
      <c r="H8" s="38">
        <v>25.7</v>
      </c>
      <c r="J8" s="129" t="s">
        <v>1165</v>
      </c>
      <c r="K8" s="206">
        <v>9.7838927107219789</v>
      </c>
      <c r="L8" s="206">
        <v>23.92467514418734</v>
      </c>
      <c r="M8" s="206">
        <v>22.986588840247375</v>
      </c>
      <c r="N8" s="206">
        <v>22.062400111180601</v>
      </c>
      <c r="O8" s="206">
        <v>12.924744632061705</v>
      </c>
      <c r="P8" s="206">
        <v>5.3366687513028976</v>
      </c>
      <c r="Q8" s="206">
        <v>2.9810298102981028</v>
      </c>
      <c r="U8" s="127" t="s">
        <v>959</v>
      </c>
      <c r="V8" s="131">
        <f>+C66</f>
        <v>7.3300492610837447</v>
      </c>
      <c r="W8" s="132">
        <f t="shared" si="0"/>
        <v>34</v>
      </c>
    </row>
    <row r="9" spans="1:23" ht="14.4">
      <c r="A9" s="38" t="s">
        <v>866</v>
      </c>
      <c r="B9" s="40">
        <v>56689</v>
      </c>
      <c r="C9" s="41">
        <v>19.625757313484506</v>
      </c>
      <c r="E9" s="38" t="s">
        <v>858</v>
      </c>
      <c r="F9" s="205">
        <v>23.530898390167906</v>
      </c>
      <c r="G9" s="205">
        <v>22.986588840247375</v>
      </c>
      <c r="H9" s="38">
        <v>24.9</v>
      </c>
      <c r="U9" s="128" t="s">
        <v>961</v>
      </c>
      <c r="V9" s="131">
        <f>+C80</f>
        <v>9.6101541251133273</v>
      </c>
      <c r="W9" s="132">
        <f t="shared" si="0"/>
        <v>12</v>
      </c>
    </row>
    <row r="10" spans="1:23" ht="14.4">
      <c r="A10" s="38" t="s">
        <v>856</v>
      </c>
      <c r="B10" s="40">
        <v>26226</v>
      </c>
      <c r="C10" s="41">
        <v>9.0794530032889043</v>
      </c>
      <c r="E10" s="38" t="s">
        <v>859</v>
      </c>
      <c r="F10" s="205">
        <v>22.634585424961053</v>
      </c>
      <c r="G10" s="205">
        <v>22.062400111180601</v>
      </c>
      <c r="H10" s="38">
        <v>20.5</v>
      </c>
      <c r="U10" s="127" t="s">
        <v>963</v>
      </c>
      <c r="V10" s="131">
        <f>+C94</f>
        <v>10.458867300537413</v>
      </c>
      <c r="W10" s="132">
        <f t="shared" si="0"/>
        <v>6</v>
      </c>
    </row>
    <row r="11" spans="1:23" ht="14.4">
      <c r="A11" s="38" t="s">
        <v>857</v>
      </c>
      <c r="B11" s="40">
        <v>65003</v>
      </c>
      <c r="C11" s="41">
        <v>22.504067855288213</v>
      </c>
      <c r="E11" s="38" t="s">
        <v>860</v>
      </c>
      <c r="F11" s="205">
        <v>13.114073048294964</v>
      </c>
      <c r="G11" s="205">
        <v>12.924744632061705</v>
      </c>
      <c r="H11" s="38">
        <v>7.8</v>
      </c>
      <c r="U11" s="127" t="s">
        <v>965</v>
      </c>
      <c r="V11" s="131">
        <f>+C108</f>
        <v>6.4746149458071871</v>
      </c>
      <c r="W11" s="132">
        <f t="shared" si="0"/>
        <v>44</v>
      </c>
    </row>
    <row r="12" spans="1:23" ht="14.4">
      <c r="A12" s="38" t="s">
        <v>858</v>
      </c>
      <c r="B12" s="40">
        <v>67969</v>
      </c>
      <c r="C12" s="41">
        <v>23.530898390167906</v>
      </c>
      <c r="E12" s="38" t="s">
        <v>861</v>
      </c>
      <c r="F12" s="205">
        <v>5.7964341353643762</v>
      </c>
      <c r="G12" s="205">
        <v>5.3366687513028976</v>
      </c>
      <c r="H12" s="38">
        <v>6.6</v>
      </c>
      <c r="U12" s="127" t="s">
        <v>967</v>
      </c>
      <c r="V12" s="131">
        <f>+C122</f>
        <v>9.2999592999592995</v>
      </c>
      <c r="W12" s="132">
        <f t="shared" si="0"/>
        <v>16</v>
      </c>
    </row>
    <row r="13" spans="1:23" ht="14.4">
      <c r="A13" s="38" t="s">
        <v>859</v>
      </c>
      <c r="B13" s="40">
        <v>65380</v>
      </c>
      <c r="C13" s="41">
        <v>22.634585424961053</v>
      </c>
      <c r="E13" s="38" t="s">
        <v>862</v>
      </c>
      <c r="F13" s="205">
        <v>3.3404881426345852</v>
      </c>
      <c r="G13" s="205">
        <v>2.9810298102981028</v>
      </c>
      <c r="H13" s="38">
        <v>2.8</v>
      </c>
      <c r="U13" s="127" t="s">
        <v>969</v>
      </c>
      <c r="V13" s="131">
        <f>+C136</f>
        <v>10.139603232916974</v>
      </c>
      <c r="W13" s="132">
        <f t="shared" si="0"/>
        <v>9</v>
      </c>
    </row>
    <row r="14" spans="1:23" ht="14.4">
      <c r="A14" s="38" t="s">
        <v>860</v>
      </c>
      <c r="B14" s="40">
        <v>37880</v>
      </c>
      <c r="C14" s="41">
        <v>13.114073048294964</v>
      </c>
      <c r="U14" s="127" t="s">
        <v>971</v>
      </c>
      <c r="V14" s="131">
        <f>+C150</f>
        <v>6.984349451062835</v>
      </c>
      <c r="W14" s="132">
        <f t="shared" si="0"/>
        <v>36</v>
      </c>
    </row>
    <row r="15" spans="1:23" ht="14.4">
      <c r="A15" s="38" t="s">
        <v>861</v>
      </c>
      <c r="B15" s="40">
        <v>16743</v>
      </c>
      <c r="C15" s="41">
        <v>5.7964341353643762</v>
      </c>
      <c r="U15" s="126" t="s">
        <v>973</v>
      </c>
      <c r="V15" s="131">
        <f>+C164</f>
        <v>6.7178143712574858</v>
      </c>
      <c r="W15" s="132">
        <f t="shared" si="0"/>
        <v>41</v>
      </c>
    </row>
    <row r="16" spans="1:23" ht="14.4">
      <c r="A16" s="38" t="s">
        <v>862</v>
      </c>
      <c r="B16" s="40">
        <v>9649</v>
      </c>
      <c r="C16" s="41">
        <v>3.3404881426345852</v>
      </c>
      <c r="U16" s="127" t="s">
        <v>975</v>
      </c>
      <c r="V16" s="131">
        <f>+C178</f>
        <v>9.2821088053841851</v>
      </c>
      <c r="W16" s="132">
        <f t="shared" si="0"/>
        <v>18</v>
      </c>
    </row>
    <row r="17" spans="1:23" ht="14.4">
      <c r="A17" s="38" t="s">
        <v>867</v>
      </c>
      <c r="B17" s="40">
        <v>49</v>
      </c>
      <c r="C17" s="41"/>
      <c r="U17" s="127" t="s">
        <v>977</v>
      </c>
      <c r="V17" s="131">
        <f>+C192</f>
        <v>11.289497903671132</v>
      </c>
      <c r="W17" s="132">
        <f t="shared" si="0"/>
        <v>1</v>
      </c>
    </row>
    <row r="18" spans="1:23" ht="14.4">
      <c r="A18" s="38" t="s">
        <v>918</v>
      </c>
      <c r="B18" s="40">
        <v>51</v>
      </c>
      <c r="C18" s="41"/>
      <c r="U18" s="127" t="s">
        <v>979</v>
      </c>
      <c r="V18" s="131">
        <f>+C206</f>
        <v>10.65065179028861</v>
      </c>
      <c r="W18" s="132">
        <f t="shared" si="0"/>
        <v>4</v>
      </c>
    </row>
    <row r="19" spans="1:23" ht="14.4">
      <c r="A19" s="38" t="s">
        <v>919</v>
      </c>
      <c r="B19" s="40">
        <v>43</v>
      </c>
      <c r="C19" s="41"/>
      <c r="U19" s="128" t="s">
        <v>981</v>
      </c>
      <c r="V19" s="131">
        <f>+C220</f>
        <v>6.8320074871314933</v>
      </c>
      <c r="W19" s="132">
        <f t="shared" si="0"/>
        <v>39</v>
      </c>
    </row>
    <row r="20" spans="1:23" ht="14.4">
      <c r="A20" s="38" t="s">
        <v>868</v>
      </c>
      <c r="B20" s="40"/>
      <c r="C20" s="41"/>
      <c r="U20" s="127" t="s">
        <v>983</v>
      </c>
      <c r="V20" s="131">
        <f>+C234</f>
        <v>7.0662961492655816</v>
      </c>
      <c r="W20" s="132">
        <f t="shared" si="0"/>
        <v>35</v>
      </c>
    </row>
    <row r="21" spans="1:23" ht="14.4">
      <c r="A21" s="38" t="s">
        <v>863</v>
      </c>
      <c r="B21" s="40">
        <v>12262</v>
      </c>
      <c r="C21" s="41">
        <v>100</v>
      </c>
      <c r="U21" s="127" t="s">
        <v>985</v>
      </c>
      <c r="V21" s="131">
        <f>+C248</f>
        <v>9.3780527515467274</v>
      </c>
      <c r="W21" s="132">
        <f t="shared" si="0"/>
        <v>14</v>
      </c>
    </row>
    <row r="22" spans="1:23" ht="14.4">
      <c r="A22" s="38" t="s">
        <v>920</v>
      </c>
      <c r="B22" s="40">
        <v>10542</v>
      </c>
      <c r="C22" s="41">
        <v>85.972924482139945</v>
      </c>
      <c r="U22" s="127" t="s">
        <v>987</v>
      </c>
      <c r="V22" s="131">
        <f>+C262</f>
        <v>10.59322033898305</v>
      </c>
      <c r="W22" s="132">
        <f t="shared" si="0"/>
        <v>5</v>
      </c>
    </row>
    <row r="23" spans="1:23" ht="14.4">
      <c r="A23" s="38" t="s">
        <v>921</v>
      </c>
      <c r="B23" s="40">
        <v>1720</v>
      </c>
      <c r="C23" s="41">
        <v>14.027075517860055</v>
      </c>
      <c r="U23" s="127" t="s">
        <v>989</v>
      </c>
      <c r="V23" s="131">
        <f>+C276</f>
        <v>7.8804347826086962</v>
      </c>
      <c r="W23" s="132">
        <f t="shared" si="0"/>
        <v>28</v>
      </c>
    </row>
    <row r="24" spans="1:23" ht="14.4">
      <c r="A24" s="38" t="s">
        <v>856</v>
      </c>
      <c r="B24" s="40">
        <v>915</v>
      </c>
      <c r="C24" s="41">
        <v>7.4620779644429955</v>
      </c>
      <c r="U24" s="127" t="s">
        <v>991</v>
      </c>
      <c r="V24" s="131">
        <f>+C290</f>
        <v>7.9636202307009754</v>
      </c>
      <c r="W24" s="132">
        <f t="shared" si="0"/>
        <v>27</v>
      </c>
    </row>
    <row r="25" spans="1:23" ht="14.4">
      <c r="A25" s="38" t="s">
        <v>857</v>
      </c>
      <c r="B25" s="40">
        <v>2454</v>
      </c>
      <c r="C25" s="41">
        <v>20.013048442342196</v>
      </c>
      <c r="U25" s="126" t="s">
        <v>993</v>
      </c>
      <c r="V25" s="131">
        <f>+C304</f>
        <v>8.6891757696127119</v>
      </c>
      <c r="W25" s="132">
        <f t="shared" si="0"/>
        <v>22</v>
      </c>
    </row>
    <row r="26" spans="1:23" ht="14.4">
      <c r="A26" s="38" t="s">
        <v>858</v>
      </c>
      <c r="B26" s="40">
        <v>3103</v>
      </c>
      <c r="C26" s="41">
        <v>25.305822867395207</v>
      </c>
      <c r="U26" s="127" t="s">
        <v>995</v>
      </c>
      <c r="V26" s="131">
        <f>+C318</f>
        <v>9.272283622793168</v>
      </c>
      <c r="W26" s="132">
        <f t="shared" si="0"/>
        <v>19</v>
      </c>
    </row>
    <row r="27" spans="1:23" ht="14.4">
      <c r="A27" s="38" t="s">
        <v>859</v>
      </c>
      <c r="B27" s="40">
        <v>3015</v>
      </c>
      <c r="C27" s="41">
        <v>24.588158538574458</v>
      </c>
      <c r="U27" s="127" t="s">
        <v>997</v>
      </c>
      <c r="V27" s="131">
        <f>+C332</f>
        <v>11.072593800978794</v>
      </c>
      <c r="W27" s="132">
        <f t="shared" si="0"/>
        <v>2</v>
      </c>
    </row>
    <row r="28" spans="1:23" ht="14.4">
      <c r="A28" s="38" t="s">
        <v>860</v>
      </c>
      <c r="B28" s="40">
        <v>1649</v>
      </c>
      <c r="C28" s="41">
        <v>13.448050888925135</v>
      </c>
      <c r="U28" s="127" t="s">
        <v>999</v>
      </c>
      <c r="V28" s="131">
        <f>+C346</f>
        <v>7.628752409804461</v>
      </c>
      <c r="W28" s="132">
        <f t="shared" si="0"/>
        <v>30</v>
      </c>
    </row>
    <row r="29" spans="1:23" ht="14.4">
      <c r="A29" s="38" t="s">
        <v>861</v>
      </c>
      <c r="B29" s="40">
        <v>781</v>
      </c>
      <c r="C29" s="41">
        <v>6.3692709182841298</v>
      </c>
      <c r="U29" s="128" t="s">
        <v>1001</v>
      </c>
      <c r="V29" s="131">
        <f>+C360</f>
        <v>10.290055248618785</v>
      </c>
      <c r="W29" s="132">
        <f t="shared" si="0"/>
        <v>7</v>
      </c>
    </row>
    <row r="30" spans="1:23" ht="14.4">
      <c r="A30" s="38" t="s">
        <v>862</v>
      </c>
      <c r="B30" s="40">
        <v>345</v>
      </c>
      <c r="C30" s="41">
        <v>2.8135703800358831</v>
      </c>
      <c r="U30" s="127" t="s">
        <v>1003</v>
      </c>
      <c r="V30" s="131">
        <f>+C374</f>
        <v>9.5390935935293371</v>
      </c>
      <c r="W30" s="132">
        <f t="shared" si="0"/>
        <v>13</v>
      </c>
    </row>
    <row r="31" spans="1:23" ht="14.4">
      <c r="A31" s="38" t="s">
        <v>922</v>
      </c>
      <c r="B31" s="40">
        <v>50</v>
      </c>
      <c r="C31" s="41"/>
      <c r="U31" s="127" t="s">
        <v>1005</v>
      </c>
      <c r="V31" s="131">
        <f>+C388</f>
        <v>9.3052927977473701</v>
      </c>
      <c r="W31" s="132">
        <f t="shared" si="0"/>
        <v>15</v>
      </c>
    </row>
    <row r="32" spans="1:23" ht="14.4">
      <c r="A32" s="38" t="s">
        <v>918</v>
      </c>
      <c r="B32" s="40">
        <v>51</v>
      </c>
      <c r="C32" s="41"/>
      <c r="U32" s="127" t="s">
        <v>1007</v>
      </c>
      <c r="V32" s="131">
        <f>+C402</f>
        <v>8.8093163273389834</v>
      </c>
      <c r="W32" s="132">
        <f t="shared" si="0"/>
        <v>21</v>
      </c>
    </row>
    <row r="33" spans="1:23" ht="14.4">
      <c r="A33" s="38" t="s">
        <v>923</v>
      </c>
      <c r="B33" s="40">
        <v>43</v>
      </c>
      <c r="C33" s="41"/>
      <c r="U33" s="127" t="s">
        <v>1009</v>
      </c>
      <c r="V33" s="131">
        <f>+C416</f>
        <v>8.2865632221855403</v>
      </c>
      <c r="W33" s="132">
        <f t="shared" si="0"/>
        <v>25</v>
      </c>
    </row>
    <row r="34" spans="1:23" ht="14.4">
      <c r="A34" s="38" t="s">
        <v>869</v>
      </c>
      <c r="B34" s="40"/>
      <c r="C34" s="41"/>
      <c r="U34" s="127" t="s">
        <v>1011</v>
      </c>
      <c r="V34" s="131">
        <f>+C430</f>
        <v>9.2857142857142865</v>
      </c>
      <c r="W34" s="132">
        <f t="shared" si="0"/>
        <v>17</v>
      </c>
    </row>
    <row r="35" spans="1:23" ht="14.4">
      <c r="A35" s="38" t="s">
        <v>863</v>
      </c>
      <c r="B35" s="40">
        <v>2491</v>
      </c>
      <c r="C35" s="41">
        <v>100</v>
      </c>
      <c r="U35" s="126" t="s">
        <v>1013</v>
      </c>
      <c r="V35" s="131">
        <f>+C444</f>
        <v>6.9452980946527356</v>
      </c>
      <c r="W35" s="132">
        <f t="shared" si="0"/>
        <v>37</v>
      </c>
    </row>
    <row r="36" spans="1:23" ht="14.4">
      <c r="A36" s="38" t="s">
        <v>920</v>
      </c>
      <c r="B36" s="40">
        <v>2122</v>
      </c>
      <c r="C36" s="41">
        <v>85.186672019269366</v>
      </c>
      <c r="U36" s="127" t="s">
        <v>1015</v>
      </c>
      <c r="V36" s="131">
        <f>+C458</f>
        <v>8.4187803561791696</v>
      </c>
      <c r="W36" s="132">
        <f t="shared" si="0"/>
        <v>23</v>
      </c>
    </row>
    <row r="37" spans="1:23" ht="14.4">
      <c r="A37" s="38" t="s">
        <v>921</v>
      </c>
      <c r="B37" s="40">
        <v>369</v>
      </c>
      <c r="C37" s="41">
        <v>14.813327980730632</v>
      </c>
      <c r="U37" s="127" t="s">
        <v>1017</v>
      </c>
      <c r="V37" s="131">
        <f>+C472</f>
        <v>10.232991612301957</v>
      </c>
      <c r="W37" s="132">
        <f t="shared" si="0"/>
        <v>8</v>
      </c>
    </row>
    <row r="38" spans="1:23" ht="14.4">
      <c r="A38" s="38" t="s">
        <v>856</v>
      </c>
      <c r="B38" s="40">
        <v>209</v>
      </c>
      <c r="C38" s="41">
        <v>8.3902047370533914</v>
      </c>
      <c r="U38" s="127" t="s">
        <v>1019</v>
      </c>
      <c r="V38" s="131">
        <f>+C486</f>
        <v>7.8375286041189929</v>
      </c>
      <c r="W38" s="132">
        <f t="shared" si="0"/>
        <v>29</v>
      </c>
    </row>
    <row r="39" spans="1:23" ht="14.4">
      <c r="A39" s="38" t="s">
        <v>857</v>
      </c>
      <c r="B39" s="40">
        <v>453</v>
      </c>
      <c r="C39" s="41">
        <v>18.18546768366118</v>
      </c>
      <c r="U39" s="128" t="s">
        <v>1021</v>
      </c>
      <c r="V39" s="131">
        <f>+C500</f>
        <v>6.83068017366136</v>
      </c>
      <c r="W39" s="132">
        <f t="shared" si="0"/>
        <v>40</v>
      </c>
    </row>
    <row r="40" spans="1:23" ht="14.4">
      <c r="A40" s="38" t="s">
        <v>858</v>
      </c>
      <c r="B40" s="40">
        <v>547</v>
      </c>
      <c r="C40" s="41">
        <v>21.959052589321555</v>
      </c>
      <c r="U40" s="127" t="s">
        <v>1023</v>
      </c>
      <c r="V40" s="131">
        <f>+C514</f>
        <v>7.5685080469769463</v>
      </c>
      <c r="W40" s="132">
        <f t="shared" si="0"/>
        <v>31</v>
      </c>
    </row>
    <row r="41" spans="1:23" ht="14.4">
      <c r="A41" s="38" t="s">
        <v>859</v>
      </c>
      <c r="B41" s="40">
        <v>615</v>
      </c>
      <c r="C41" s="41">
        <v>24.688879967884382</v>
      </c>
      <c r="U41" s="127" t="s">
        <v>1025</v>
      </c>
      <c r="V41" s="131">
        <f>+C528</f>
        <v>8.1941747572815533</v>
      </c>
      <c r="W41" s="132">
        <f t="shared" si="0"/>
        <v>26</v>
      </c>
    </row>
    <row r="42" spans="1:23" ht="14.4">
      <c r="A42" s="38" t="s">
        <v>860</v>
      </c>
      <c r="B42" s="40">
        <v>371</v>
      </c>
      <c r="C42" s="41">
        <v>14.893617021276595</v>
      </c>
      <c r="U42" s="127" t="s">
        <v>1027</v>
      </c>
      <c r="V42" s="131">
        <f>+C542</f>
        <v>7.4696004632310364</v>
      </c>
      <c r="W42" s="132">
        <f t="shared" si="0"/>
        <v>32</v>
      </c>
    </row>
    <row r="43" spans="1:23" ht="14.4">
      <c r="A43" s="38" t="s">
        <v>861</v>
      </c>
      <c r="B43" s="40">
        <v>196</v>
      </c>
      <c r="C43" s="41">
        <v>7.8683259735046169</v>
      </c>
      <c r="U43" s="127" t="s">
        <v>1029</v>
      </c>
      <c r="V43" s="131">
        <f>+C556</f>
        <v>6.6947565543071157</v>
      </c>
      <c r="W43" s="132">
        <f t="shared" si="0"/>
        <v>42</v>
      </c>
    </row>
    <row r="44" spans="1:23" ht="14.4">
      <c r="A44" s="38" t="s">
        <v>862</v>
      </c>
      <c r="B44" s="40">
        <v>100</v>
      </c>
      <c r="C44" s="41">
        <v>4.0144520272982733</v>
      </c>
      <c r="U44" s="127" t="s">
        <v>1031</v>
      </c>
      <c r="V44" s="131">
        <f>+C570</f>
        <v>9.7838927107219789</v>
      </c>
      <c r="W44" s="132">
        <f t="shared" si="0"/>
        <v>10</v>
      </c>
    </row>
    <row r="45" spans="1:23" ht="14.4">
      <c r="A45" s="38" t="s">
        <v>922</v>
      </c>
      <c r="B45" s="40">
        <v>51</v>
      </c>
      <c r="C45" s="41"/>
      <c r="U45" s="126" t="s">
        <v>1033</v>
      </c>
      <c r="V45" s="131">
        <f>+C584</f>
        <v>9.6391263057929724</v>
      </c>
      <c r="W45" s="132">
        <f t="shared" si="0"/>
        <v>11</v>
      </c>
    </row>
    <row r="46" spans="1:23" ht="14.4">
      <c r="A46" s="38" t="s">
        <v>918</v>
      </c>
      <c r="B46" s="40">
        <v>52</v>
      </c>
      <c r="C46" s="41"/>
      <c r="U46" s="127" t="s">
        <v>1035</v>
      </c>
      <c r="V46" s="131">
        <f>+C598</f>
        <v>6.6701004378058206</v>
      </c>
      <c r="W46" s="132">
        <f t="shared" si="0"/>
        <v>43</v>
      </c>
    </row>
    <row r="47" spans="1:23" ht="14.4">
      <c r="A47" s="38" t="s">
        <v>923</v>
      </c>
      <c r="B47" s="40">
        <v>43</v>
      </c>
      <c r="C47" s="41"/>
      <c r="U47" s="127" t="s">
        <v>1037</v>
      </c>
      <c r="V47" s="131">
        <f>+C612</f>
        <v>6.8757789779808887</v>
      </c>
      <c r="W47" s="132">
        <f t="shared" si="0"/>
        <v>38</v>
      </c>
    </row>
    <row r="48" spans="1:23" ht="14.4">
      <c r="A48" s="38" t="s">
        <v>870</v>
      </c>
      <c r="B48" s="42"/>
      <c r="C48" s="41"/>
      <c r="U48" s="127" t="s">
        <v>1039</v>
      </c>
      <c r="V48" s="131">
        <f>+C626</f>
        <v>6.3486842105263159</v>
      </c>
      <c r="W48" s="132">
        <f t="shared" si="0"/>
        <v>45</v>
      </c>
    </row>
    <row r="49" spans="1:23" ht="14.4">
      <c r="A49" s="38" t="s">
        <v>863</v>
      </c>
      <c r="B49" s="42">
        <v>2471</v>
      </c>
      <c r="C49" s="41">
        <v>100</v>
      </c>
      <c r="U49" s="128" t="s">
        <v>1041</v>
      </c>
      <c r="V49" s="131">
        <f>+C640</f>
        <v>5.8823529411764701</v>
      </c>
      <c r="W49" s="132">
        <f t="shared" si="0"/>
        <v>46</v>
      </c>
    </row>
    <row r="50" spans="1:23" ht="14.4">
      <c r="A50" s="38" t="s">
        <v>920</v>
      </c>
      <c r="B50" s="42">
        <v>2100</v>
      </c>
      <c r="C50" s="41">
        <v>84.985835694050991</v>
      </c>
      <c r="U50" s="127" t="s">
        <v>1043</v>
      </c>
      <c r="V50" s="131">
        <f>+C654</f>
        <v>5.6306860093434965</v>
      </c>
      <c r="W50" s="132">
        <f t="shared" si="0"/>
        <v>47</v>
      </c>
    </row>
    <row r="51" spans="1:23" ht="14.4">
      <c r="A51" s="38" t="s">
        <v>921</v>
      </c>
      <c r="B51" s="42">
        <v>371</v>
      </c>
      <c r="C51" s="41">
        <v>15.014164305949009</v>
      </c>
      <c r="U51" s="128" t="s">
        <v>1045</v>
      </c>
      <c r="V51" s="131">
        <f>+C668</f>
        <v>10.837138508371385</v>
      </c>
      <c r="W51" s="132">
        <f t="shared" si="0"/>
        <v>3</v>
      </c>
    </row>
    <row r="52" spans="1:23">
      <c r="A52" s="38" t="s">
        <v>856</v>
      </c>
      <c r="B52" s="42">
        <v>222</v>
      </c>
      <c r="C52" s="41">
        <v>8.984216916228247</v>
      </c>
    </row>
    <row r="53" spans="1:23">
      <c r="A53" s="38" t="s">
        <v>857</v>
      </c>
      <c r="B53" s="42">
        <v>478</v>
      </c>
      <c r="C53" s="41">
        <v>19.344394981788749</v>
      </c>
    </row>
    <row r="54" spans="1:23">
      <c r="A54" s="38" t="s">
        <v>858</v>
      </c>
      <c r="B54" s="42">
        <v>542</v>
      </c>
      <c r="C54" s="41">
        <v>21.934439498178875</v>
      </c>
    </row>
    <row r="55" spans="1:23">
      <c r="A55" s="38" t="s">
        <v>859</v>
      </c>
      <c r="B55" s="42">
        <v>554</v>
      </c>
      <c r="C55" s="41">
        <v>22.420072845002021</v>
      </c>
    </row>
    <row r="56" spans="1:23">
      <c r="A56" s="38" t="s">
        <v>860</v>
      </c>
      <c r="B56" s="42">
        <v>413</v>
      </c>
      <c r="C56" s="41">
        <v>16.71388101983003</v>
      </c>
    </row>
    <row r="57" spans="1:23">
      <c r="A57" s="38" t="s">
        <v>861</v>
      </c>
      <c r="B57" s="42">
        <v>169</v>
      </c>
      <c r="C57" s="41">
        <v>6.8393363010926747</v>
      </c>
    </row>
    <row r="58" spans="1:23">
      <c r="A58" s="38" t="s">
        <v>862</v>
      </c>
      <c r="B58" s="42">
        <v>93</v>
      </c>
      <c r="C58" s="41">
        <v>3.7636584378794011</v>
      </c>
    </row>
    <row r="59" spans="1:23">
      <c r="A59" s="38" t="s">
        <v>922</v>
      </c>
      <c r="B59" s="42">
        <v>51</v>
      </c>
      <c r="C59" s="41"/>
    </row>
    <row r="60" spans="1:23">
      <c r="A60" s="38" t="s">
        <v>918</v>
      </c>
      <c r="B60" s="42">
        <v>52</v>
      </c>
      <c r="C60" s="41"/>
    </row>
    <row r="61" spans="1:23">
      <c r="A61" s="38" t="s">
        <v>923</v>
      </c>
      <c r="B61" s="42">
        <v>43</v>
      </c>
      <c r="C61" s="41"/>
    </row>
    <row r="62" spans="1:23">
      <c r="A62" s="38" t="s">
        <v>871</v>
      </c>
      <c r="B62" s="42"/>
      <c r="C62" s="41"/>
    </row>
    <row r="63" spans="1:23">
      <c r="A63" s="38" t="s">
        <v>863</v>
      </c>
      <c r="B63" s="42">
        <v>5075</v>
      </c>
      <c r="C63" s="41">
        <v>100</v>
      </c>
    </row>
    <row r="64" spans="1:23">
      <c r="A64" s="38" t="s">
        <v>920</v>
      </c>
      <c r="B64" s="42">
        <v>4205</v>
      </c>
      <c r="C64" s="41">
        <v>82.857142857142861</v>
      </c>
    </row>
    <row r="65" spans="1:3">
      <c r="A65" s="38" t="s">
        <v>921</v>
      </c>
      <c r="B65" s="42">
        <v>870</v>
      </c>
      <c r="C65" s="41">
        <v>17.142857142857142</v>
      </c>
    </row>
    <row r="66" spans="1:3">
      <c r="A66" s="38" t="s">
        <v>856</v>
      </c>
      <c r="B66" s="42">
        <v>372</v>
      </c>
      <c r="C66" s="41">
        <v>7.3300492610837447</v>
      </c>
    </row>
    <row r="67" spans="1:3">
      <c r="A67" s="38" t="s">
        <v>857</v>
      </c>
      <c r="B67" s="42">
        <v>1125</v>
      </c>
      <c r="C67" s="41">
        <v>22.167487684729064</v>
      </c>
    </row>
    <row r="68" spans="1:3">
      <c r="A68" s="38" t="s">
        <v>858</v>
      </c>
      <c r="B68" s="42">
        <v>1268</v>
      </c>
      <c r="C68" s="41">
        <v>24.985221674876847</v>
      </c>
    </row>
    <row r="69" spans="1:3">
      <c r="A69" s="38" t="s">
        <v>859</v>
      </c>
      <c r="B69" s="42">
        <v>1129</v>
      </c>
      <c r="C69" s="41">
        <v>22.24630541871921</v>
      </c>
    </row>
    <row r="70" spans="1:3">
      <c r="A70" s="38" t="s">
        <v>860</v>
      </c>
      <c r="B70" s="42">
        <v>724</v>
      </c>
      <c r="C70" s="41">
        <v>14.266009852216749</v>
      </c>
    </row>
    <row r="71" spans="1:3">
      <c r="A71" s="38" t="s">
        <v>861</v>
      </c>
      <c r="B71" s="42">
        <v>332</v>
      </c>
      <c r="C71" s="41">
        <v>6.541871921182266</v>
      </c>
    </row>
    <row r="72" spans="1:3">
      <c r="A72" s="38" t="s">
        <v>862</v>
      </c>
      <c r="B72" s="42">
        <v>125</v>
      </c>
      <c r="C72" s="41">
        <v>2.4630541871921183</v>
      </c>
    </row>
    <row r="73" spans="1:3">
      <c r="A73" s="38" t="s">
        <v>922</v>
      </c>
      <c r="B73" s="42">
        <v>49</v>
      </c>
      <c r="C73" s="41"/>
    </row>
    <row r="74" spans="1:3">
      <c r="A74" s="38" t="s">
        <v>918</v>
      </c>
      <c r="B74" s="42">
        <v>51</v>
      </c>
      <c r="C74" s="41"/>
    </row>
    <row r="75" spans="1:3">
      <c r="A75" s="38" t="s">
        <v>923</v>
      </c>
      <c r="B75" s="42">
        <v>43</v>
      </c>
      <c r="C75" s="41"/>
    </row>
    <row r="76" spans="1:3">
      <c r="A76" s="38" t="s">
        <v>872</v>
      </c>
      <c r="B76" s="42"/>
      <c r="C76" s="41"/>
    </row>
    <row r="77" spans="1:3">
      <c r="A77" s="38" t="s">
        <v>863</v>
      </c>
      <c r="B77" s="42">
        <v>2206</v>
      </c>
      <c r="C77" s="41">
        <v>100</v>
      </c>
    </row>
    <row r="78" spans="1:3">
      <c r="A78" s="38" t="s">
        <v>920</v>
      </c>
      <c r="B78" s="42">
        <v>1647</v>
      </c>
      <c r="C78" s="41">
        <v>74.660018132366275</v>
      </c>
    </row>
    <row r="79" spans="1:3">
      <c r="A79" s="38" t="s">
        <v>921</v>
      </c>
      <c r="B79" s="42">
        <v>359</v>
      </c>
      <c r="C79" s="41">
        <v>16.273798730734359</v>
      </c>
    </row>
    <row r="80" spans="1:3">
      <c r="A80" s="38" t="s">
        <v>856</v>
      </c>
      <c r="B80" s="42">
        <v>212</v>
      </c>
      <c r="C80" s="41">
        <v>9.6101541251133273</v>
      </c>
    </row>
    <row r="81" spans="1:3">
      <c r="A81" s="38" t="s">
        <v>857</v>
      </c>
      <c r="B81" s="42">
        <v>443</v>
      </c>
      <c r="C81" s="41">
        <v>20.081595648232096</v>
      </c>
    </row>
    <row r="82" spans="1:3">
      <c r="A82" s="38" t="s">
        <v>858</v>
      </c>
      <c r="B82" s="42">
        <v>532</v>
      </c>
      <c r="C82" s="41">
        <v>24.116047144152311</v>
      </c>
    </row>
    <row r="83" spans="1:3">
      <c r="A83" s="38" t="s">
        <v>859</v>
      </c>
      <c r="B83" s="42">
        <v>527</v>
      </c>
      <c r="C83" s="41">
        <v>23.889392565729828</v>
      </c>
    </row>
    <row r="84" spans="1:3">
      <c r="A84" s="38" t="s">
        <v>860</v>
      </c>
      <c r="B84" s="42">
        <v>307</v>
      </c>
      <c r="C84" s="41">
        <v>13.916591115140525</v>
      </c>
    </row>
    <row r="85" spans="1:3">
      <c r="A85" s="38" t="s">
        <v>861</v>
      </c>
      <c r="B85" s="42">
        <v>124</v>
      </c>
      <c r="C85" s="41">
        <v>5.6210335448776068</v>
      </c>
    </row>
    <row r="86" spans="1:3">
      <c r="A86" s="38" t="s">
        <v>862</v>
      </c>
      <c r="B86" s="42">
        <v>61</v>
      </c>
      <c r="C86" s="41">
        <v>2.7651858567543064</v>
      </c>
    </row>
    <row r="87" spans="1:3">
      <c r="A87" s="38" t="s">
        <v>922</v>
      </c>
      <c r="B87" s="42">
        <v>49</v>
      </c>
      <c r="C87" s="41"/>
    </row>
    <row r="88" spans="1:3">
      <c r="A88" s="38" t="s">
        <v>918</v>
      </c>
      <c r="B88" s="42">
        <v>50</v>
      </c>
      <c r="C88" s="41"/>
    </row>
    <row r="89" spans="1:3">
      <c r="A89" s="38" t="s">
        <v>923</v>
      </c>
      <c r="B89" s="42">
        <v>43</v>
      </c>
      <c r="C89" s="41"/>
    </row>
    <row r="90" spans="1:3">
      <c r="A90" s="38" t="s">
        <v>873</v>
      </c>
      <c r="B90" s="42"/>
      <c r="C90" s="41"/>
    </row>
    <row r="91" spans="1:3">
      <c r="A91" s="38" t="s">
        <v>863</v>
      </c>
      <c r="B91" s="42">
        <v>2419</v>
      </c>
      <c r="C91" s="41">
        <v>100</v>
      </c>
    </row>
    <row r="92" spans="1:3">
      <c r="A92" s="38" t="s">
        <v>920</v>
      </c>
      <c r="B92" s="42">
        <v>2017</v>
      </c>
      <c r="C92" s="41">
        <v>83.381562629185609</v>
      </c>
    </row>
    <row r="93" spans="1:3">
      <c r="A93" s="38" t="s">
        <v>921</v>
      </c>
      <c r="B93" s="42">
        <v>402</v>
      </c>
      <c r="C93" s="41">
        <v>16.618437370814387</v>
      </c>
    </row>
    <row r="94" spans="1:3">
      <c r="A94" s="38" t="s">
        <v>856</v>
      </c>
      <c r="B94" s="42">
        <v>253</v>
      </c>
      <c r="C94" s="41">
        <v>10.458867300537413</v>
      </c>
    </row>
    <row r="95" spans="1:3">
      <c r="A95" s="38" t="s">
        <v>857</v>
      </c>
      <c r="B95" s="42">
        <v>454</v>
      </c>
      <c r="C95" s="41">
        <v>18.768085985944605</v>
      </c>
    </row>
    <row r="96" spans="1:3">
      <c r="A96" s="38" t="s">
        <v>858</v>
      </c>
      <c r="B96" s="42">
        <v>552</v>
      </c>
      <c r="C96" s="41">
        <v>22.819346837536173</v>
      </c>
    </row>
    <row r="97" spans="1:3">
      <c r="A97" s="38" t="s">
        <v>859</v>
      </c>
      <c r="B97" s="42">
        <v>619</v>
      </c>
      <c r="C97" s="41">
        <v>25.589086399338569</v>
      </c>
    </row>
    <row r="98" spans="1:3">
      <c r="A98" s="38" t="s">
        <v>860</v>
      </c>
      <c r="B98" s="42">
        <v>299</v>
      </c>
      <c r="C98" s="41">
        <v>12.36047953699876</v>
      </c>
    </row>
    <row r="99" spans="1:3">
      <c r="A99" s="38" t="s">
        <v>861</v>
      </c>
      <c r="B99" s="42">
        <v>159</v>
      </c>
      <c r="C99" s="41">
        <v>6.5729640347250928</v>
      </c>
    </row>
    <row r="100" spans="1:3">
      <c r="A100" s="38" t="s">
        <v>862</v>
      </c>
      <c r="B100" s="42">
        <v>83</v>
      </c>
      <c r="C100" s="41">
        <v>3.431169904919388</v>
      </c>
    </row>
    <row r="101" spans="1:3">
      <c r="A101" s="38" t="s">
        <v>922</v>
      </c>
      <c r="B101" s="42">
        <v>50</v>
      </c>
      <c r="C101" s="41"/>
    </row>
    <row r="102" spans="1:3">
      <c r="A102" s="38" t="s">
        <v>918</v>
      </c>
      <c r="B102" s="42">
        <v>51</v>
      </c>
      <c r="C102" s="41"/>
    </row>
    <row r="103" spans="1:3">
      <c r="A103" s="38" t="s">
        <v>923</v>
      </c>
      <c r="B103" s="42">
        <v>42</v>
      </c>
      <c r="C103" s="41"/>
    </row>
    <row r="104" spans="1:3">
      <c r="A104" s="38" t="s">
        <v>874</v>
      </c>
      <c r="B104" s="42"/>
      <c r="C104" s="41"/>
    </row>
    <row r="105" spans="1:3">
      <c r="A105" s="38" t="s">
        <v>863</v>
      </c>
      <c r="B105" s="42">
        <v>3506</v>
      </c>
      <c r="C105" s="41">
        <v>100</v>
      </c>
    </row>
    <row r="106" spans="1:3">
      <c r="A106" s="38" t="s">
        <v>920</v>
      </c>
      <c r="B106" s="42">
        <v>3015</v>
      </c>
      <c r="C106" s="41">
        <v>85.995436394751863</v>
      </c>
    </row>
    <row r="107" spans="1:3">
      <c r="A107" s="38" t="s">
        <v>921</v>
      </c>
      <c r="B107" s="42">
        <v>491</v>
      </c>
      <c r="C107" s="41">
        <v>14.004563605248146</v>
      </c>
    </row>
    <row r="108" spans="1:3">
      <c r="A108" s="38" t="s">
        <v>856</v>
      </c>
      <c r="B108" s="42">
        <v>227</v>
      </c>
      <c r="C108" s="41">
        <v>6.4746149458071871</v>
      </c>
    </row>
    <row r="109" spans="1:3">
      <c r="A109" s="38" t="s">
        <v>857</v>
      </c>
      <c r="B109" s="42">
        <v>587</v>
      </c>
      <c r="C109" s="41">
        <v>16.742726754135766</v>
      </c>
    </row>
    <row r="110" spans="1:3">
      <c r="A110" s="38" t="s">
        <v>858</v>
      </c>
      <c r="B110" s="42">
        <v>804</v>
      </c>
      <c r="C110" s="41">
        <v>22.932116371933827</v>
      </c>
    </row>
    <row r="111" spans="1:3">
      <c r="A111" s="38" t="s">
        <v>859</v>
      </c>
      <c r="B111" s="42">
        <v>904</v>
      </c>
      <c r="C111" s="41">
        <v>25.784369652025102</v>
      </c>
    </row>
    <row r="112" spans="1:3">
      <c r="A112" s="38" t="s">
        <v>860</v>
      </c>
      <c r="B112" s="42">
        <v>588</v>
      </c>
      <c r="C112" s="41">
        <v>16.77124928693668</v>
      </c>
    </row>
    <row r="113" spans="1:3">
      <c r="A113" s="38" t="s">
        <v>861</v>
      </c>
      <c r="B113" s="42">
        <v>259</v>
      </c>
      <c r="C113" s="41">
        <v>7.3873359954363949</v>
      </c>
    </row>
    <row r="114" spans="1:3">
      <c r="A114" s="38" t="s">
        <v>862</v>
      </c>
      <c r="B114" s="42">
        <v>137</v>
      </c>
      <c r="C114" s="41">
        <v>3.9075869937250429</v>
      </c>
    </row>
    <row r="115" spans="1:3">
      <c r="A115" s="38" t="s">
        <v>922</v>
      </c>
      <c r="B115" s="42">
        <v>52</v>
      </c>
      <c r="C115" s="41"/>
    </row>
    <row r="116" spans="1:3">
      <c r="A116" s="38" t="s">
        <v>918</v>
      </c>
      <c r="B116" s="42">
        <v>53</v>
      </c>
      <c r="C116" s="41"/>
    </row>
    <row r="117" spans="1:3">
      <c r="A117" s="38" t="s">
        <v>923</v>
      </c>
      <c r="B117" s="42">
        <v>46</v>
      </c>
      <c r="C117" s="41"/>
    </row>
    <row r="118" spans="1:3">
      <c r="A118" s="38" t="s">
        <v>875</v>
      </c>
      <c r="B118" s="42"/>
      <c r="C118" s="41"/>
    </row>
    <row r="119" spans="1:3">
      <c r="A119" s="38" t="s">
        <v>863</v>
      </c>
      <c r="B119" s="42">
        <v>4914</v>
      </c>
      <c r="C119" s="41">
        <v>100</v>
      </c>
    </row>
    <row r="120" spans="1:3">
      <c r="A120" s="38" t="s">
        <v>920</v>
      </c>
      <c r="B120" s="42">
        <v>3945</v>
      </c>
      <c r="C120" s="41">
        <v>80.280830280830287</v>
      </c>
    </row>
    <row r="121" spans="1:3">
      <c r="A121" s="38" t="s">
        <v>921</v>
      </c>
      <c r="B121" s="42">
        <v>969</v>
      </c>
      <c r="C121" s="41">
        <v>19.71916971916972</v>
      </c>
    </row>
    <row r="122" spans="1:3">
      <c r="A122" s="38" t="s">
        <v>856</v>
      </c>
      <c r="B122" s="42">
        <v>457</v>
      </c>
      <c r="C122" s="41">
        <v>9.2999592999592995</v>
      </c>
    </row>
    <row r="123" spans="1:3">
      <c r="A123" s="38" t="s">
        <v>857</v>
      </c>
      <c r="B123" s="42">
        <v>1065</v>
      </c>
      <c r="C123" s="41">
        <v>21.672771672771674</v>
      </c>
    </row>
    <row r="124" spans="1:3">
      <c r="A124" s="38" t="s">
        <v>858</v>
      </c>
      <c r="B124" s="42">
        <v>1161</v>
      </c>
      <c r="C124" s="41">
        <v>23.626373626373624</v>
      </c>
    </row>
    <row r="125" spans="1:3">
      <c r="A125" s="38" t="s">
        <v>859</v>
      </c>
      <c r="B125" s="42">
        <v>1156</v>
      </c>
      <c r="C125" s="41">
        <v>23.524623524623525</v>
      </c>
    </row>
    <row r="126" spans="1:3">
      <c r="A126" s="38" t="s">
        <v>860</v>
      </c>
      <c r="B126" s="42">
        <v>628</v>
      </c>
      <c r="C126" s="41">
        <v>12.779812779812779</v>
      </c>
    </row>
    <row r="127" spans="1:3">
      <c r="A127" s="38" t="s">
        <v>861</v>
      </c>
      <c r="B127" s="42">
        <v>276</v>
      </c>
      <c r="C127" s="41">
        <v>5.6166056166056171</v>
      </c>
    </row>
    <row r="128" spans="1:3">
      <c r="A128" s="38" t="s">
        <v>862</v>
      </c>
      <c r="B128" s="42">
        <v>171</v>
      </c>
      <c r="C128" s="41">
        <v>3.4798534798534799</v>
      </c>
    </row>
    <row r="129" spans="1:3">
      <c r="A129" s="38" t="s">
        <v>922</v>
      </c>
      <c r="B129" s="42">
        <v>49</v>
      </c>
      <c r="C129" s="41"/>
    </row>
    <row r="130" spans="1:3">
      <c r="A130" s="38" t="s">
        <v>918</v>
      </c>
      <c r="B130" s="42">
        <v>50</v>
      </c>
      <c r="C130" s="41"/>
    </row>
    <row r="131" spans="1:3">
      <c r="A131" s="38" t="s">
        <v>923</v>
      </c>
      <c r="B131" s="42">
        <v>44</v>
      </c>
      <c r="C131" s="41"/>
    </row>
    <row r="132" spans="1:3">
      <c r="A132" s="38" t="s">
        <v>876</v>
      </c>
      <c r="B132" s="42"/>
      <c r="C132" s="41"/>
    </row>
    <row r="133" spans="1:3">
      <c r="A133" s="38" t="s">
        <v>863</v>
      </c>
      <c r="B133" s="42">
        <v>4083</v>
      </c>
      <c r="C133" s="41">
        <v>100</v>
      </c>
    </row>
    <row r="134" spans="1:3">
      <c r="A134" s="38" t="s">
        <v>920</v>
      </c>
      <c r="B134" s="42">
        <v>3292</v>
      </c>
      <c r="C134" s="41">
        <v>80.62698995836395</v>
      </c>
    </row>
    <row r="135" spans="1:3">
      <c r="A135" s="38" t="s">
        <v>921</v>
      </c>
      <c r="B135" s="42">
        <v>791</v>
      </c>
      <c r="C135" s="41">
        <v>19.37301004163605</v>
      </c>
    </row>
    <row r="136" spans="1:3">
      <c r="A136" s="38" t="s">
        <v>856</v>
      </c>
      <c r="B136" s="42">
        <v>414</v>
      </c>
      <c r="C136" s="41">
        <v>10.139603232916974</v>
      </c>
    </row>
    <row r="137" spans="1:3">
      <c r="A137" s="38" t="s">
        <v>857</v>
      </c>
      <c r="B137" s="42">
        <v>954</v>
      </c>
      <c r="C137" s="41">
        <v>23.365172667156504</v>
      </c>
    </row>
    <row r="138" spans="1:3">
      <c r="A138" s="38" t="s">
        <v>858</v>
      </c>
      <c r="B138" s="42">
        <v>955</v>
      </c>
      <c r="C138" s="41">
        <v>23.389664462405094</v>
      </c>
    </row>
    <row r="139" spans="1:3">
      <c r="A139" s="38" t="s">
        <v>859</v>
      </c>
      <c r="B139" s="42">
        <v>934</v>
      </c>
      <c r="C139" s="41">
        <v>22.875336762184666</v>
      </c>
    </row>
    <row r="140" spans="1:3">
      <c r="A140" s="38" t="s">
        <v>860</v>
      </c>
      <c r="B140" s="42">
        <v>500</v>
      </c>
      <c r="C140" s="41">
        <v>12.245897624295861</v>
      </c>
    </row>
    <row r="141" spans="1:3">
      <c r="A141" s="38" t="s">
        <v>861</v>
      </c>
      <c r="B141" s="42">
        <v>201</v>
      </c>
      <c r="C141" s="41">
        <v>4.9228508449669359</v>
      </c>
    </row>
    <row r="142" spans="1:3">
      <c r="A142" s="38" t="s">
        <v>862</v>
      </c>
      <c r="B142" s="42">
        <v>125</v>
      </c>
      <c r="C142" s="41">
        <v>3.0614744060739651</v>
      </c>
    </row>
    <row r="143" spans="1:3">
      <c r="A143" s="38" t="s">
        <v>922</v>
      </c>
      <c r="B143" s="42">
        <v>48</v>
      </c>
      <c r="C143" s="41"/>
    </row>
    <row r="144" spans="1:3">
      <c r="A144" s="38" t="s">
        <v>918</v>
      </c>
      <c r="B144" s="42">
        <v>50</v>
      </c>
      <c r="C144" s="41"/>
    </row>
    <row r="145" spans="1:3">
      <c r="A145" s="38" t="s">
        <v>923</v>
      </c>
      <c r="B145" s="42">
        <v>41</v>
      </c>
      <c r="C145" s="41"/>
    </row>
    <row r="146" spans="1:3">
      <c r="A146" s="38" t="s">
        <v>877</v>
      </c>
      <c r="B146" s="42"/>
      <c r="C146" s="41"/>
    </row>
    <row r="147" spans="1:3">
      <c r="A147" s="38" t="s">
        <v>863</v>
      </c>
      <c r="B147" s="42">
        <v>4281</v>
      </c>
      <c r="C147" s="41">
        <v>100</v>
      </c>
    </row>
    <row r="148" spans="1:3">
      <c r="A148" s="38" t="s">
        <v>920</v>
      </c>
      <c r="B148" s="42">
        <v>3526</v>
      </c>
      <c r="C148" s="41">
        <v>82.363933660359734</v>
      </c>
    </row>
    <row r="149" spans="1:3">
      <c r="A149" s="38" t="s">
        <v>921</v>
      </c>
      <c r="B149" s="42">
        <v>755</v>
      </c>
      <c r="C149" s="41">
        <v>17.636066339640273</v>
      </c>
    </row>
    <row r="150" spans="1:3">
      <c r="A150" s="38" t="s">
        <v>856</v>
      </c>
      <c r="B150" s="42">
        <v>299</v>
      </c>
      <c r="C150" s="41">
        <v>6.984349451062835</v>
      </c>
    </row>
    <row r="151" spans="1:3">
      <c r="A151" s="38" t="s">
        <v>857</v>
      </c>
      <c r="B151" s="42">
        <v>903</v>
      </c>
      <c r="C151" s="41">
        <v>21.093202522775055</v>
      </c>
    </row>
    <row r="152" spans="1:3">
      <c r="A152" s="38" t="s">
        <v>858</v>
      </c>
      <c r="B152" s="42">
        <v>1006</v>
      </c>
      <c r="C152" s="41">
        <v>23.499182434010745</v>
      </c>
    </row>
    <row r="153" spans="1:3">
      <c r="A153" s="38" t="s">
        <v>859</v>
      </c>
      <c r="B153" s="42">
        <v>985</v>
      </c>
      <c r="C153" s="41">
        <v>23.008642840457838</v>
      </c>
    </row>
    <row r="154" spans="1:3">
      <c r="A154" s="38" t="s">
        <v>860</v>
      </c>
      <c r="B154" s="42">
        <v>614</v>
      </c>
      <c r="C154" s="41">
        <v>14.34244335435646</v>
      </c>
    </row>
    <row r="155" spans="1:3" ht="15.6" customHeight="1">
      <c r="A155" s="38" t="s">
        <v>861</v>
      </c>
      <c r="B155" s="42">
        <v>298</v>
      </c>
      <c r="C155" s="41">
        <v>6.9609904227984121</v>
      </c>
    </row>
    <row r="156" spans="1:3">
      <c r="A156" s="38" t="s">
        <v>862</v>
      </c>
      <c r="B156" s="42">
        <v>176</v>
      </c>
      <c r="C156" s="41">
        <v>4.1111889745386589</v>
      </c>
    </row>
    <row r="157" spans="1:3">
      <c r="A157" s="38" t="s">
        <v>922</v>
      </c>
      <c r="B157" s="42">
        <v>51</v>
      </c>
      <c r="C157" s="41"/>
    </row>
    <row r="158" spans="1:3">
      <c r="A158" s="38" t="s">
        <v>918</v>
      </c>
      <c r="B158" s="42">
        <v>52</v>
      </c>
      <c r="C158" s="41"/>
    </row>
    <row r="159" spans="1:3">
      <c r="A159" s="38" t="s">
        <v>923</v>
      </c>
      <c r="B159" s="42">
        <v>44</v>
      </c>
      <c r="C159" s="41"/>
    </row>
    <row r="160" spans="1:3">
      <c r="A160" s="38" t="s">
        <v>878</v>
      </c>
      <c r="B160" s="42"/>
      <c r="C160" s="41"/>
    </row>
    <row r="161" spans="1:3">
      <c r="A161" s="38" t="s">
        <v>863</v>
      </c>
      <c r="B161" s="42">
        <v>10688</v>
      </c>
      <c r="C161" s="41">
        <v>100</v>
      </c>
    </row>
    <row r="162" spans="1:3">
      <c r="A162" s="38" t="s">
        <v>920</v>
      </c>
      <c r="B162" s="42">
        <v>8610</v>
      </c>
      <c r="C162" s="41">
        <v>80.557634730538922</v>
      </c>
    </row>
    <row r="163" spans="1:3">
      <c r="A163" s="38" t="s">
        <v>921</v>
      </c>
      <c r="B163" s="42">
        <v>2078</v>
      </c>
      <c r="C163" s="41">
        <v>19.442365269461078</v>
      </c>
    </row>
    <row r="164" spans="1:3">
      <c r="A164" s="38" t="s">
        <v>856</v>
      </c>
      <c r="B164" s="42">
        <v>718</v>
      </c>
      <c r="C164" s="41">
        <v>6.7178143712574858</v>
      </c>
    </row>
    <row r="165" spans="1:3">
      <c r="A165" s="38" t="s">
        <v>857</v>
      </c>
      <c r="B165" s="42">
        <v>2215</v>
      </c>
      <c r="C165" s="41">
        <v>20.724176646706589</v>
      </c>
    </row>
    <row r="166" spans="1:3">
      <c r="A166" s="38" t="s">
        <v>858</v>
      </c>
      <c r="B166" s="42">
        <v>2717</v>
      </c>
      <c r="C166" s="41">
        <v>25.421032934131738</v>
      </c>
    </row>
    <row r="167" spans="1:3">
      <c r="A167" s="38" t="s">
        <v>859</v>
      </c>
      <c r="B167" s="42">
        <v>2616</v>
      </c>
      <c r="C167" s="41">
        <v>24.476047904191617</v>
      </c>
    </row>
    <row r="168" spans="1:3">
      <c r="A168" s="38" t="s">
        <v>860</v>
      </c>
      <c r="B168" s="42">
        <v>1412</v>
      </c>
      <c r="C168" s="41">
        <v>13.211077844311378</v>
      </c>
    </row>
    <row r="169" spans="1:3">
      <c r="A169" s="38" t="s">
        <v>861</v>
      </c>
      <c r="B169" s="42">
        <v>640</v>
      </c>
      <c r="C169" s="41">
        <v>5.9880239520958085</v>
      </c>
    </row>
    <row r="170" spans="1:3">
      <c r="A170" s="38" t="s">
        <v>862</v>
      </c>
      <c r="B170" s="42">
        <v>370</v>
      </c>
      <c r="C170" s="41">
        <v>3.4618263473053892</v>
      </c>
    </row>
    <row r="171" spans="1:3">
      <c r="A171" s="38" t="s">
        <v>922</v>
      </c>
      <c r="B171" s="42">
        <v>50</v>
      </c>
      <c r="C171" s="41"/>
    </row>
    <row r="172" spans="1:3">
      <c r="A172" s="38" t="s">
        <v>918</v>
      </c>
      <c r="B172" s="42">
        <v>51</v>
      </c>
      <c r="C172" s="41"/>
    </row>
    <row r="173" spans="1:3">
      <c r="A173" s="38" t="s">
        <v>923</v>
      </c>
      <c r="B173" s="42">
        <v>44</v>
      </c>
      <c r="C173" s="41"/>
    </row>
    <row r="174" spans="1:3">
      <c r="A174" s="38" t="s">
        <v>879</v>
      </c>
      <c r="B174" s="42"/>
      <c r="C174" s="41"/>
    </row>
    <row r="175" spans="1:3">
      <c r="A175" s="38" t="s">
        <v>863</v>
      </c>
      <c r="B175" s="42">
        <v>10698</v>
      </c>
      <c r="C175" s="41">
        <v>100</v>
      </c>
    </row>
    <row r="176" spans="1:3">
      <c r="A176" s="38" t="s">
        <v>920</v>
      </c>
      <c r="B176" s="42">
        <v>8664</v>
      </c>
      <c r="C176" s="41">
        <v>80.987100392596744</v>
      </c>
    </row>
    <row r="177" spans="1:3">
      <c r="A177" s="38" t="s">
        <v>921</v>
      </c>
      <c r="B177" s="42">
        <v>2034</v>
      </c>
      <c r="C177" s="41">
        <v>19.012899607403252</v>
      </c>
    </row>
    <row r="178" spans="1:3">
      <c r="A178" s="38" t="s">
        <v>856</v>
      </c>
      <c r="B178" s="42">
        <v>993</v>
      </c>
      <c r="C178" s="41">
        <v>9.2821088053841851</v>
      </c>
    </row>
    <row r="179" spans="1:3">
      <c r="A179" s="38" t="s">
        <v>857</v>
      </c>
      <c r="B179" s="42">
        <v>2549</v>
      </c>
      <c r="C179" s="41">
        <v>23.826883529631708</v>
      </c>
    </row>
    <row r="180" spans="1:3">
      <c r="A180" s="38" t="s">
        <v>858</v>
      </c>
      <c r="B180" s="42">
        <v>2563</v>
      </c>
      <c r="C180" s="41">
        <v>23.957749111983549</v>
      </c>
    </row>
    <row r="181" spans="1:3">
      <c r="A181" s="38" t="s">
        <v>859</v>
      </c>
      <c r="B181" s="42">
        <v>2268</v>
      </c>
      <c r="C181" s="41">
        <v>21.200224340998318</v>
      </c>
    </row>
    <row r="182" spans="1:3">
      <c r="A182" s="38" t="s">
        <v>860</v>
      </c>
      <c r="B182" s="42">
        <v>1372</v>
      </c>
      <c r="C182" s="41">
        <v>12.824827070480463</v>
      </c>
    </row>
    <row r="183" spans="1:3">
      <c r="A183" s="38" t="s">
        <v>861</v>
      </c>
      <c r="B183" s="42">
        <v>643</v>
      </c>
      <c r="C183" s="41">
        <v>6.0104692465881477</v>
      </c>
    </row>
    <row r="184" spans="1:3">
      <c r="A184" s="38" t="s">
        <v>862</v>
      </c>
      <c r="B184" s="42">
        <v>310</v>
      </c>
      <c r="C184" s="41">
        <v>2.8977378949336323</v>
      </c>
    </row>
    <row r="185" spans="1:3">
      <c r="A185" s="38" t="s">
        <v>922</v>
      </c>
      <c r="B185" s="42">
        <v>48</v>
      </c>
      <c r="C185" s="41"/>
    </row>
    <row r="186" spans="1:3">
      <c r="A186" s="38" t="s">
        <v>918</v>
      </c>
      <c r="B186" s="42">
        <v>50</v>
      </c>
      <c r="C186" s="41"/>
    </row>
    <row r="187" spans="1:3">
      <c r="A187" s="38" t="s">
        <v>923</v>
      </c>
      <c r="B187" s="42">
        <v>43</v>
      </c>
      <c r="C187" s="41"/>
    </row>
    <row r="188" spans="1:3">
      <c r="A188" s="38" t="s">
        <v>880</v>
      </c>
      <c r="B188" s="42"/>
      <c r="C188" s="41"/>
    </row>
    <row r="189" spans="1:3">
      <c r="A189" s="38" t="s">
        <v>863</v>
      </c>
      <c r="B189" s="42">
        <v>39116</v>
      </c>
      <c r="C189" s="41">
        <v>100</v>
      </c>
    </row>
    <row r="190" spans="1:3">
      <c r="A190" s="38" t="s">
        <v>920</v>
      </c>
      <c r="B190" s="42">
        <v>28320</v>
      </c>
      <c r="C190" s="41">
        <v>72.40004090397791</v>
      </c>
    </row>
    <row r="191" spans="1:3">
      <c r="A191" s="38" t="s">
        <v>921</v>
      </c>
      <c r="B191" s="42">
        <v>10796</v>
      </c>
      <c r="C191" s="41">
        <v>27.599959096022086</v>
      </c>
    </row>
    <row r="192" spans="1:3">
      <c r="A192" s="38" t="s">
        <v>856</v>
      </c>
      <c r="B192" s="42">
        <v>4416</v>
      </c>
      <c r="C192" s="41">
        <v>11.289497903671132</v>
      </c>
    </row>
    <row r="193" spans="1:3">
      <c r="A193" s="38" t="s">
        <v>857</v>
      </c>
      <c r="B193" s="42">
        <v>10637</v>
      </c>
      <c r="C193" s="41">
        <v>27.193475815523062</v>
      </c>
    </row>
    <row r="194" spans="1:3">
      <c r="A194" s="38" t="s">
        <v>858</v>
      </c>
      <c r="B194" s="42">
        <v>9124</v>
      </c>
      <c r="C194" s="41">
        <v>23.325493404233562</v>
      </c>
    </row>
    <row r="195" spans="1:3">
      <c r="A195" s="38" t="s">
        <v>859</v>
      </c>
      <c r="B195" s="42">
        <v>7883</v>
      </c>
      <c r="C195" s="41">
        <v>20.152878617445545</v>
      </c>
    </row>
    <row r="196" spans="1:3">
      <c r="A196" s="38" t="s">
        <v>860</v>
      </c>
      <c r="B196" s="42">
        <v>3947</v>
      </c>
      <c r="C196" s="41">
        <v>10.090500051129972</v>
      </c>
    </row>
    <row r="197" spans="1:3">
      <c r="A197" s="38" t="s">
        <v>861</v>
      </c>
      <c r="B197" s="42">
        <v>1746</v>
      </c>
      <c r="C197" s="41">
        <v>4.4636465896308417</v>
      </c>
    </row>
    <row r="198" spans="1:3">
      <c r="A198" s="38" t="s">
        <v>862</v>
      </c>
      <c r="B198" s="42">
        <v>1363</v>
      </c>
      <c r="C198" s="41">
        <v>3.4845076183658863</v>
      </c>
    </row>
    <row r="199" spans="1:3">
      <c r="A199" s="38" t="s">
        <v>922</v>
      </c>
      <c r="B199" s="42">
        <v>46.9</v>
      </c>
      <c r="C199" s="41"/>
    </row>
    <row r="200" spans="1:3">
      <c r="A200" s="38" t="s">
        <v>918</v>
      </c>
      <c r="B200" s="42">
        <v>48.6</v>
      </c>
      <c r="C200" s="41"/>
    </row>
    <row r="201" spans="1:3">
      <c r="A201" s="38" t="s">
        <v>923</v>
      </c>
      <c r="B201" s="42">
        <v>42.4</v>
      </c>
      <c r="C201" s="41"/>
    </row>
    <row r="202" spans="1:3">
      <c r="A202" s="38" t="s">
        <v>881</v>
      </c>
      <c r="B202" s="42"/>
      <c r="C202" s="41"/>
    </row>
    <row r="203" spans="1:3">
      <c r="A203" s="38" t="s">
        <v>863</v>
      </c>
      <c r="B203" s="42">
        <v>17567</v>
      </c>
      <c r="C203" s="41">
        <v>100</v>
      </c>
    </row>
    <row r="204" spans="1:3">
      <c r="A204" s="38" t="s">
        <v>920</v>
      </c>
      <c r="B204" s="42">
        <v>13542</v>
      </c>
      <c r="C204" s="41">
        <v>77.08772129561109</v>
      </c>
    </row>
    <row r="205" spans="1:3">
      <c r="A205" s="38" t="s">
        <v>921</v>
      </c>
      <c r="B205" s="42">
        <v>4025</v>
      </c>
      <c r="C205" s="41">
        <v>22.91227870438891</v>
      </c>
    </row>
    <row r="206" spans="1:3">
      <c r="A206" s="38" t="s">
        <v>856</v>
      </c>
      <c r="B206" s="42">
        <v>1871</v>
      </c>
      <c r="C206" s="41">
        <v>10.65065179028861</v>
      </c>
    </row>
    <row r="207" spans="1:3">
      <c r="A207" s="38" t="s">
        <v>857</v>
      </c>
      <c r="B207" s="42">
        <v>4457</v>
      </c>
      <c r="C207" s="41">
        <v>25.37143507713326</v>
      </c>
    </row>
    <row r="208" spans="1:3">
      <c r="A208" s="38" t="s">
        <v>858</v>
      </c>
      <c r="B208" s="42">
        <v>4210</v>
      </c>
      <c r="C208" s="41">
        <v>23.965389651050266</v>
      </c>
    </row>
    <row r="209" spans="1:3">
      <c r="A209" s="38" t="s">
        <v>859</v>
      </c>
      <c r="B209" s="42">
        <v>3706</v>
      </c>
      <c r="C209" s="41">
        <v>21.096373882848525</v>
      </c>
    </row>
    <row r="210" spans="1:3">
      <c r="A210" s="38" t="s">
        <v>860</v>
      </c>
      <c r="B210" s="42">
        <v>1897</v>
      </c>
      <c r="C210" s="41">
        <v>10.798656571981557</v>
      </c>
    </row>
    <row r="211" spans="1:3">
      <c r="A211" s="38" t="s">
        <v>861</v>
      </c>
      <c r="B211" s="42">
        <v>900</v>
      </c>
      <c r="C211" s="41">
        <v>5.1232424432173964</v>
      </c>
    </row>
    <row r="212" spans="1:3">
      <c r="A212" s="38" t="s">
        <v>862</v>
      </c>
      <c r="B212" s="42">
        <v>526</v>
      </c>
      <c r="C212" s="41">
        <v>2.9942505834803894</v>
      </c>
    </row>
    <row r="213" spans="1:3">
      <c r="A213" s="38" t="s">
        <v>922</v>
      </c>
      <c r="B213" s="42">
        <v>47.4</v>
      </c>
      <c r="C213" s="41"/>
    </row>
    <row r="214" spans="1:3">
      <c r="A214" s="38" t="s">
        <v>918</v>
      </c>
      <c r="B214" s="42">
        <v>49</v>
      </c>
      <c r="C214" s="41"/>
    </row>
    <row r="215" spans="1:3">
      <c r="A215" s="38" t="s">
        <v>923</v>
      </c>
      <c r="B215" s="42">
        <v>41.9</v>
      </c>
      <c r="C215" s="41"/>
    </row>
    <row r="216" spans="1:3">
      <c r="A216" s="38" t="s">
        <v>882</v>
      </c>
      <c r="B216" s="42"/>
      <c r="C216" s="41"/>
    </row>
    <row r="217" spans="1:3">
      <c r="A217" s="38" t="s">
        <v>863</v>
      </c>
      <c r="B217" s="42">
        <v>4274</v>
      </c>
      <c r="C217" s="41">
        <v>100</v>
      </c>
    </row>
    <row r="218" spans="1:3">
      <c r="A218" s="38" t="s">
        <v>920</v>
      </c>
      <c r="B218" s="42">
        <v>3568</v>
      </c>
      <c r="C218" s="41">
        <v>83.481516144127283</v>
      </c>
    </row>
    <row r="219" spans="1:3">
      <c r="A219" s="38" t="s">
        <v>921</v>
      </c>
      <c r="B219" s="42">
        <v>706</v>
      </c>
      <c r="C219" s="41">
        <v>16.518483855872717</v>
      </c>
    </row>
    <row r="220" spans="1:3">
      <c r="A220" s="38" t="s">
        <v>856</v>
      </c>
      <c r="B220" s="42">
        <v>292</v>
      </c>
      <c r="C220" s="41">
        <v>6.8320074871314933</v>
      </c>
    </row>
    <row r="221" spans="1:3">
      <c r="A221" s="38" t="s">
        <v>857</v>
      </c>
      <c r="B221" s="42">
        <v>835</v>
      </c>
      <c r="C221" s="41">
        <v>19.536733738886287</v>
      </c>
    </row>
    <row r="222" spans="1:3">
      <c r="A222" s="38" t="s">
        <v>858</v>
      </c>
      <c r="B222" s="42">
        <v>988</v>
      </c>
      <c r="C222" s="41">
        <v>23.11651848385587</v>
      </c>
    </row>
    <row r="223" spans="1:3">
      <c r="A223" s="38" t="s">
        <v>859</v>
      </c>
      <c r="B223" s="42">
        <v>1069</v>
      </c>
      <c r="C223" s="41">
        <v>25.01169864295742</v>
      </c>
    </row>
    <row r="224" spans="1:3">
      <c r="A224" s="38" t="s">
        <v>860</v>
      </c>
      <c r="B224" s="42">
        <v>624</v>
      </c>
      <c r="C224" s="41">
        <v>14.599906410856342</v>
      </c>
    </row>
    <row r="225" spans="1:3">
      <c r="A225" s="38" t="s">
        <v>861</v>
      </c>
      <c r="B225" s="42">
        <v>307</v>
      </c>
      <c r="C225" s="41">
        <v>7.182966775854001</v>
      </c>
    </row>
    <row r="226" spans="1:3">
      <c r="A226" s="38" t="s">
        <v>862</v>
      </c>
      <c r="B226" s="42">
        <v>159</v>
      </c>
      <c r="C226" s="41">
        <v>3.7201684604585865</v>
      </c>
    </row>
    <row r="227" spans="1:3">
      <c r="A227" s="38" t="s">
        <v>922</v>
      </c>
      <c r="B227" s="42">
        <v>50.9</v>
      </c>
      <c r="C227" s="41"/>
    </row>
    <row r="228" spans="1:3">
      <c r="A228" s="38" t="s">
        <v>918</v>
      </c>
      <c r="B228" s="42">
        <v>52.2</v>
      </c>
      <c r="C228" s="41"/>
    </row>
    <row r="229" spans="1:3">
      <c r="A229" s="38" t="s">
        <v>923</v>
      </c>
      <c r="B229" s="42">
        <v>44.3</v>
      </c>
      <c r="C229" s="41"/>
    </row>
    <row r="230" spans="1:3">
      <c r="A230" s="38" t="s">
        <v>883</v>
      </c>
      <c r="B230" s="42"/>
      <c r="C230" s="41"/>
    </row>
    <row r="231" spans="1:3">
      <c r="A231" s="38" t="s">
        <v>863</v>
      </c>
      <c r="B231" s="42">
        <v>2519</v>
      </c>
      <c r="C231" s="41">
        <v>100</v>
      </c>
    </row>
    <row r="232" spans="1:3">
      <c r="A232" s="38" t="s">
        <v>920</v>
      </c>
      <c r="B232" s="42">
        <v>2092</v>
      </c>
      <c r="C232" s="41">
        <v>83.048828900357279</v>
      </c>
    </row>
    <row r="233" spans="1:3">
      <c r="A233" s="38" t="s">
        <v>921</v>
      </c>
      <c r="B233" s="42">
        <v>427</v>
      </c>
      <c r="C233" s="41">
        <v>16.951171099642714</v>
      </c>
    </row>
    <row r="234" spans="1:3">
      <c r="A234" s="38" t="s">
        <v>856</v>
      </c>
      <c r="B234" s="42">
        <v>178</v>
      </c>
      <c r="C234" s="41">
        <v>7.0662961492655816</v>
      </c>
    </row>
    <row r="235" spans="1:3">
      <c r="A235" s="38" t="s">
        <v>857</v>
      </c>
      <c r="B235" s="42">
        <v>495</v>
      </c>
      <c r="C235" s="41">
        <v>19.650655021834059</v>
      </c>
    </row>
    <row r="236" spans="1:3">
      <c r="A236" s="38" t="s">
        <v>858</v>
      </c>
      <c r="B236" s="42">
        <v>605</v>
      </c>
      <c r="C236" s="41">
        <v>24.017467248908297</v>
      </c>
    </row>
    <row r="237" spans="1:3">
      <c r="A237" s="38" t="s">
        <v>859</v>
      </c>
      <c r="B237" s="42">
        <v>642</v>
      </c>
      <c r="C237" s="41">
        <v>25.486304088924179</v>
      </c>
    </row>
    <row r="238" spans="1:3">
      <c r="A238" s="38" t="s">
        <v>860</v>
      </c>
      <c r="B238" s="42">
        <v>364</v>
      </c>
      <c r="C238" s="41">
        <v>14.450178642318381</v>
      </c>
    </row>
    <row r="239" spans="1:3">
      <c r="A239" s="38" t="s">
        <v>861</v>
      </c>
      <c r="B239" s="42">
        <v>142</v>
      </c>
      <c r="C239" s="41">
        <v>5.6371576022231045</v>
      </c>
    </row>
    <row r="240" spans="1:3">
      <c r="A240" s="38" t="s">
        <v>862</v>
      </c>
      <c r="B240" s="42">
        <v>93</v>
      </c>
      <c r="C240" s="41">
        <v>3.6919412465263992</v>
      </c>
    </row>
    <row r="241" spans="1:3">
      <c r="A241" s="38" t="s">
        <v>922</v>
      </c>
      <c r="B241" s="42">
        <v>50.2</v>
      </c>
      <c r="C241" s="41"/>
    </row>
    <row r="242" spans="1:3">
      <c r="A242" s="38" t="s">
        <v>918</v>
      </c>
      <c r="B242" s="42">
        <v>51.6</v>
      </c>
      <c r="C242" s="41"/>
    </row>
    <row r="243" spans="1:3">
      <c r="A243" s="38" t="s">
        <v>923</v>
      </c>
      <c r="B243" s="42">
        <v>43.6</v>
      </c>
      <c r="C243" s="41"/>
    </row>
    <row r="244" spans="1:3">
      <c r="A244" s="38" t="s">
        <v>884</v>
      </c>
      <c r="B244" s="42"/>
      <c r="C244" s="41"/>
    </row>
    <row r="245" spans="1:3">
      <c r="A245" s="38" t="s">
        <v>863</v>
      </c>
      <c r="B245" s="42">
        <v>3071</v>
      </c>
      <c r="C245" s="41">
        <v>100</v>
      </c>
    </row>
    <row r="246" spans="1:3">
      <c r="A246" s="38" t="s">
        <v>920</v>
      </c>
      <c r="B246" s="42">
        <v>2539</v>
      </c>
      <c r="C246" s="41">
        <v>82.676652556170623</v>
      </c>
    </row>
    <row r="247" spans="1:3">
      <c r="A247" s="38" t="s">
        <v>921</v>
      </c>
      <c r="B247" s="42">
        <v>532</v>
      </c>
      <c r="C247" s="41">
        <v>17.32334744382937</v>
      </c>
    </row>
    <row r="248" spans="1:3">
      <c r="A248" s="38" t="s">
        <v>856</v>
      </c>
      <c r="B248" s="42">
        <v>288</v>
      </c>
      <c r="C248" s="41">
        <v>9.3780527515467274</v>
      </c>
    </row>
    <row r="249" spans="1:3">
      <c r="A249" s="38" t="s">
        <v>857</v>
      </c>
      <c r="B249" s="42">
        <v>744</v>
      </c>
      <c r="C249" s="41">
        <v>24.226636274829048</v>
      </c>
    </row>
    <row r="250" spans="1:3">
      <c r="A250" s="38" t="s">
        <v>858</v>
      </c>
      <c r="B250" s="42">
        <v>646</v>
      </c>
      <c r="C250" s="41">
        <v>21.035493324649952</v>
      </c>
    </row>
    <row r="251" spans="1:3">
      <c r="A251" s="38" t="s">
        <v>859</v>
      </c>
      <c r="B251" s="42">
        <v>710</v>
      </c>
      <c r="C251" s="41">
        <v>23.119505047215892</v>
      </c>
    </row>
    <row r="252" spans="1:3">
      <c r="A252" s="38" t="s">
        <v>860</v>
      </c>
      <c r="B252" s="42">
        <v>408</v>
      </c>
      <c r="C252" s="41">
        <v>13.285574731357864</v>
      </c>
    </row>
    <row r="253" spans="1:3">
      <c r="A253" s="38" t="s">
        <v>861</v>
      </c>
      <c r="B253" s="42">
        <v>183</v>
      </c>
      <c r="C253" s="41">
        <v>5.9589710192119831</v>
      </c>
    </row>
    <row r="254" spans="1:3">
      <c r="A254" s="38" t="s">
        <v>862</v>
      </c>
      <c r="B254" s="42">
        <v>92</v>
      </c>
      <c r="C254" s="41">
        <v>2.9957668511885376</v>
      </c>
    </row>
    <row r="255" spans="1:3">
      <c r="A255" s="38" t="s">
        <v>922</v>
      </c>
      <c r="B255" s="42">
        <v>48.7</v>
      </c>
      <c r="C255" s="41"/>
    </row>
    <row r="256" spans="1:3">
      <c r="A256" s="38" t="s">
        <v>918</v>
      </c>
      <c r="B256" s="42">
        <v>50.4</v>
      </c>
      <c r="C256" s="41"/>
    </row>
    <row r="257" spans="1:3">
      <c r="A257" s="38" t="s">
        <v>923</v>
      </c>
      <c r="B257" s="42">
        <v>40.6</v>
      </c>
      <c r="C257" s="41"/>
    </row>
    <row r="258" spans="1:3">
      <c r="A258" s="38" t="s">
        <v>885</v>
      </c>
      <c r="B258" s="42"/>
      <c r="C258" s="41"/>
    </row>
    <row r="259" spans="1:3">
      <c r="A259" s="38" t="s">
        <v>863</v>
      </c>
      <c r="B259" s="42">
        <v>1888</v>
      </c>
      <c r="C259" s="41">
        <v>100</v>
      </c>
    </row>
    <row r="260" spans="1:3">
      <c r="A260" s="38" t="s">
        <v>920</v>
      </c>
      <c r="B260" s="42">
        <v>1556</v>
      </c>
      <c r="C260" s="41">
        <v>82.415254237288138</v>
      </c>
    </row>
    <row r="261" spans="1:3">
      <c r="A261" s="38" t="s">
        <v>921</v>
      </c>
      <c r="B261" s="42">
        <v>332</v>
      </c>
      <c r="C261" s="41">
        <v>17.584745762711865</v>
      </c>
    </row>
    <row r="262" spans="1:3">
      <c r="A262" s="38" t="s">
        <v>856</v>
      </c>
      <c r="B262" s="42">
        <v>200</v>
      </c>
      <c r="C262" s="41">
        <v>10.59322033898305</v>
      </c>
    </row>
    <row r="263" spans="1:3">
      <c r="A263" s="38" t="s">
        <v>857</v>
      </c>
      <c r="B263" s="42">
        <v>423</v>
      </c>
      <c r="C263" s="41">
        <v>22.404661016949152</v>
      </c>
    </row>
    <row r="264" spans="1:3">
      <c r="A264" s="38" t="s">
        <v>858</v>
      </c>
      <c r="B264" s="42">
        <v>451</v>
      </c>
      <c r="C264" s="41">
        <v>23.887711864406779</v>
      </c>
    </row>
    <row r="265" spans="1:3">
      <c r="A265" s="38" t="s">
        <v>859</v>
      </c>
      <c r="B265" s="42">
        <v>429</v>
      </c>
      <c r="C265" s="41">
        <v>22.722457627118644</v>
      </c>
    </row>
    <row r="266" spans="1:3">
      <c r="A266" s="38" t="s">
        <v>860</v>
      </c>
      <c r="B266" s="42">
        <v>217</v>
      </c>
      <c r="C266" s="41">
        <v>11.493644067796611</v>
      </c>
    </row>
    <row r="267" spans="1:3">
      <c r="A267" s="38" t="s">
        <v>861</v>
      </c>
      <c r="B267" s="42">
        <v>105</v>
      </c>
      <c r="C267" s="41">
        <v>5.5614406779661012</v>
      </c>
    </row>
    <row r="268" spans="1:3">
      <c r="A268" s="38" t="s">
        <v>862</v>
      </c>
      <c r="B268" s="42">
        <v>63</v>
      </c>
      <c r="C268" s="41">
        <v>3.3368644067796613</v>
      </c>
    </row>
    <row r="269" spans="1:3">
      <c r="A269" s="38" t="s">
        <v>922</v>
      </c>
      <c r="B269" s="42">
        <v>48.4</v>
      </c>
      <c r="C269" s="41"/>
    </row>
    <row r="270" spans="1:3">
      <c r="A270" s="38" t="s">
        <v>918</v>
      </c>
      <c r="B270" s="42">
        <v>50.2</v>
      </c>
      <c r="C270" s="41"/>
    </row>
    <row r="271" spans="1:3">
      <c r="A271" s="38" t="s">
        <v>923</v>
      </c>
      <c r="B271" s="42">
        <v>39.799999999999997</v>
      </c>
      <c r="C271" s="41"/>
    </row>
    <row r="272" spans="1:3">
      <c r="A272" s="38" t="s">
        <v>886</v>
      </c>
      <c r="B272" s="42"/>
      <c r="C272" s="41"/>
    </row>
    <row r="273" spans="1:3">
      <c r="A273" s="38" t="s">
        <v>863</v>
      </c>
      <c r="B273" s="42">
        <v>1840</v>
      </c>
      <c r="C273" s="41">
        <v>100</v>
      </c>
    </row>
    <row r="274" spans="1:3">
      <c r="A274" s="38" t="s">
        <v>920</v>
      </c>
      <c r="B274" s="42">
        <v>1555</v>
      </c>
      <c r="C274" s="41">
        <v>84.510869565217391</v>
      </c>
    </row>
    <row r="275" spans="1:3">
      <c r="A275" s="38" t="s">
        <v>921</v>
      </c>
      <c r="B275" s="42">
        <v>285</v>
      </c>
      <c r="C275" s="41">
        <v>15.489130434782608</v>
      </c>
    </row>
    <row r="276" spans="1:3">
      <c r="A276" s="38" t="s">
        <v>856</v>
      </c>
      <c r="B276" s="42">
        <v>145</v>
      </c>
      <c r="C276" s="41">
        <v>7.8804347826086962</v>
      </c>
    </row>
    <row r="277" spans="1:3">
      <c r="A277" s="38" t="s">
        <v>857</v>
      </c>
      <c r="B277" s="42">
        <v>365</v>
      </c>
      <c r="C277" s="41">
        <v>19.836956521739129</v>
      </c>
    </row>
    <row r="278" spans="1:3">
      <c r="A278" s="38" t="s">
        <v>858</v>
      </c>
      <c r="B278" s="42">
        <v>477</v>
      </c>
      <c r="C278" s="41">
        <v>25.923913043478258</v>
      </c>
    </row>
    <row r="279" spans="1:3">
      <c r="A279" s="38" t="s">
        <v>859</v>
      </c>
      <c r="B279" s="42">
        <v>464</v>
      </c>
      <c r="C279" s="41">
        <v>25.217391304347824</v>
      </c>
    </row>
    <row r="280" spans="1:3">
      <c r="A280" s="38" t="s">
        <v>860</v>
      </c>
      <c r="B280" s="42">
        <v>214</v>
      </c>
      <c r="C280" s="41">
        <v>11.630434782608695</v>
      </c>
    </row>
    <row r="281" spans="1:3">
      <c r="A281" s="38" t="s">
        <v>861</v>
      </c>
      <c r="B281" s="42">
        <v>95</v>
      </c>
      <c r="C281" s="41">
        <v>5.1630434782608692</v>
      </c>
    </row>
    <row r="282" spans="1:3">
      <c r="A282" s="38" t="s">
        <v>862</v>
      </c>
      <c r="B282" s="42">
        <v>80</v>
      </c>
      <c r="C282" s="41">
        <v>4.3478260869565215</v>
      </c>
    </row>
    <row r="283" spans="1:3">
      <c r="A283" s="38" t="s">
        <v>922</v>
      </c>
      <c r="B283" s="42">
        <v>49.6</v>
      </c>
      <c r="C283" s="41"/>
    </row>
    <row r="284" spans="1:3">
      <c r="A284" s="38" t="s">
        <v>918</v>
      </c>
      <c r="B284" s="42">
        <v>50.6</v>
      </c>
      <c r="C284" s="41"/>
    </row>
    <row r="285" spans="1:3">
      <c r="A285" s="38" t="s">
        <v>923</v>
      </c>
      <c r="B285" s="42">
        <v>44</v>
      </c>
      <c r="C285" s="41"/>
    </row>
    <row r="286" spans="1:3">
      <c r="A286" s="38" t="s">
        <v>887</v>
      </c>
      <c r="B286" s="42"/>
      <c r="C286" s="41"/>
    </row>
    <row r="287" spans="1:3">
      <c r="A287" s="38" t="s">
        <v>863</v>
      </c>
      <c r="B287" s="42">
        <v>4508</v>
      </c>
      <c r="C287" s="41">
        <v>100</v>
      </c>
    </row>
    <row r="288" spans="1:3">
      <c r="A288" s="38" t="s">
        <v>920</v>
      </c>
      <c r="B288" s="42">
        <v>3740</v>
      </c>
      <c r="C288" s="41">
        <v>82.963620230700968</v>
      </c>
    </row>
    <row r="289" spans="1:3">
      <c r="A289" s="38" t="s">
        <v>921</v>
      </c>
      <c r="B289" s="42">
        <v>768</v>
      </c>
      <c r="C289" s="41">
        <v>17.036379769299025</v>
      </c>
    </row>
    <row r="290" spans="1:3">
      <c r="A290" s="38" t="s">
        <v>856</v>
      </c>
      <c r="B290" s="42">
        <v>359</v>
      </c>
      <c r="C290" s="41">
        <v>7.9636202307009754</v>
      </c>
    </row>
    <row r="291" spans="1:3">
      <c r="A291" s="38" t="s">
        <v>857</v>
      </c>
      <c r="B291" s="42">
        <v>874</v>
      </c>
      <c r="C291" s="41">
        <v>19.387755102040817</v>
      </c>
    </row>
    <row r="292" spans="1:3">
      <c r="A292" s="38" t="s">
        <v>858</v>
      </c>
      <c r="B292" s="42">
        <v>1086</v>
      </c>
      <c r="C292" s="41">
        <v>24.090505767524402</v>
      </c>
    </row>
    <row r="293" spans="1:3">
      <c r="A293" s="38" t="s">
        <v>859</v>
      </c>
      <c r="B293" s="42">
        <v>1062</v>
      </c>
      <c r="C293" s="41">
        <v>23.558118899733806</v>
      </c>
    </row>
    <row r="294" spans="1:3">
      <c r="A294" s="38" t="s">
        <v>860</v>
      </c>
      <c r="B294" s="42">
        <v>625</v>
      </c>
      <c r="C294" s="41">
        <v>13.864241348713399</v>
      </c>
    </row>
    <row r="295" spans="1:3">
      <c r="A295" s="38" t="s">
        <v>861</v>
      </c>
      <c r="B295" s="42">
        <v>307</v>
      </c>
      <c r="C295" s="41">
        <v>6.8101153504880223</v>
      </c>
    </row>
    <row r="296" spans="1:3">
      <c r="A296" s="38" t="s">
        <v>862</v>
      </c>
      <c r="B296" s="42">
        <v>195</v>
      </c>
      <c r="C296" s="41">
        <v>4.3256433007985802</v>
      </c>
    </row>
    <row r="297" spans="1:3">
      <c r="A297" s="38" t="s">
        <v>922</v>
      </c>
      <c r="B297" s="42">
        <v>50.4</v>
      </c>
      <c r="C297" s="41"/>
    </row>
    <row r="298" spans="1:3">
      <c r="A298" s="38" t="s">
        <v>918</v>
      </c>
      <c r="B298" s="42">
        <v>51.7</v>
      </c>
      <c r="C298" s="41"/>
    </row>
    <row r="299" spans="1:3">
      <c r="A299" s="38" t="s">
        <v>923</v>
      </c>
      <c r="B299" s="42">
        <v>43.9</v>
      </c>
      <c r="C299" s="41"/>
    </row>
    <row r="300" spans="1:3">
      <c r="A300" s="38" t="s">
        <v>888</v>
      </c>
      <c r="B300" s="42"/>
      <c r="C300" s="41"/>
    </row>
    <row r="301" spans="1:3">
      <c r="A301" s="38" t="s">
        <v>863</v>
      </c>
      <c r="B301" s="42">
        <v>4028</v>
      </c>
      <c r="C301" s="41">
        <v>100</v>
      </c>
    </row>
    <row r="302" spans="1:3">
      <c r="A302" s="38" t="s">
        <v>920</v>
      </c>
      <c r="B302" s="42">
        <v>3321</v>
      </c>
      <c r="C302" s="41">
        <v>82.447864945382321</v>
      </c>
    </row>
    <row r="303" spans="1:3">
      <c r="A303" s="38" t="s">
        <v>921</v>
      </c>
      <c r="B303" s="42">
        <v>707</v>
      </c>
      <c r="C303" s="41">
        <v>17.552135054617676</v>
      </c>
    </row>
    <row r="304" spans="1:3">
      <c r="A304" s="38" t="s">
        <v>856</v>
      </c>
      <c r="B304" s="42">
        <v>350</v>
      </c>
      <c r="C304" s="41">
        <v>8.6891757696127119</v>
      </c>
    </row>
    <row r="305" spans="1:3">
      <c r="A305" s="38" t="s">
        <v>857</v>
      </c>
      <c r="B305" s="42">
        <v>823</v>
      </c>
      <c r="C305" s="41">
        <v>20.431976166832175</v>
      </c>
    </row>
    <row r="306" spans="1:3">
      <c r="A306" s="38" t="s">
        <v>858</v>
      </c>
      <c r="B306" s="42">
        <v>954</v>
      </c>
      <c r="C306" s="41">
        <v>23.684210526315788</v>
      </c>
    </row>
    <row r="307" spans="1:3">
      <c r="A307" s="38" t="s">
        <v>859</v>
      </c>
      <c r="B307" s="42">
        <v>915</v>
      </c>
      <c r="C307" s="41">
        <v>22.715988083416089</v>
      </c>
    </row>
    <row r="308" spans="1:3">
      <c r="A308" s="38" t="s">
        <v>860</v>
      </c>
      <c r="B308" s="42">
        <v>603</v>
      </c>
      <c r="C308" s="41">
        <v>14.970208540218472</v>
      </c>
    </row>
    <row r="309" spans="1:3">
      <c r="A309" s="38" t="s">
        <v>861</v>
      </c>
      <c r="B309" s="42">
        <v>237</v>
      </c>
      <c r="C309" s="41">
        <v>5.8838133068520353</v>
      </c>
    </row>
    <row r="310" spans="1:3">
      <c r="A310" s="38" t="s">
        <v>862</v>
      </c>
      <c r="B310" s="42">
        <v>146</v>
      </c>
      <c r="C310" s="41">
        <v>3.624627606752731</v>
      </c>
    </row>
    <row r="311" spans="1:3">
      <c r="A311" s="38" t="s">
        <v>922</v>
      </c>
      <c r="B311" s="42">
        <v>49.9</v>
      </c>
      <c r="C311" s="41"/>
    </row>
    <row r="312" spans="1:3">
      <c r="A312" s="38" t="s">
        <v>918</v>
      </c>
      <c r="B312" s="42">
        <v>50.7</v>
      </c>
      <c r="C312" s="41"/>
    </row>
    <row r="313" spans="1:3">
      <c r="A313" s="38" t="s">
        <v>923</v>
      </c>
      <c r="B313" s="42">
        <v>45.8</v>
      </c>
      <c r="C313" s="41"/>
    </row>
    <row r="314" spans="1:3">
      <c r="A314" s="38" t="s">
        <v>889</v>
      </c>
      <c r="B314" s="42"/>
      <c r="C314" s="41"/>
    </row>
    <row r="315" spans="1:3">
      <c r="A315" s="38" t="s">
        <v>863</v>
      </c>
      <c r="B315" s="42">
        <v>6967</v>
      </c>
      <c r="C315" s="41">
        <v>100</v>
      </c>
    </row>
    <row r="316" spans="1:3">
      <c r="A316" s="38" t="s">
        <v>920</v>
      </c>
      <c r="B316" s="42">
        <v>5814</v>
      </c>
      <c r="C316" s="41">
        <v>83.450552605138512</v>
      </c>
    </row>
    <row r="317" spans="1:3">
      <c r="A317" s="38" t="s">
        <v>921</v>
      </c>
      <c r="B317" s="42">
        <v>1153</v>
      </c>
      <c r="C317" s="41">
        <v>16.549447394861492</v>
      </c>
    </row>
    <row r="318" spans="1:3">
      <c r="A318" s="38" t="s">
        <v>856</v>
      </c>
      <c r="B318" s="42">
        <v>646</v>
      </c>
      <c r="C318" s="41">
        <v>9.272283622793168</v>
      </c>
    </row>
    <row r="319" spans="1:3">
      <c r="A319" s="38" t="s">
        <v>857</v>
      </c>
      <c r="B319" s="42">
        <v>1561</v>
      </c>
      <c r="C319" s="41">
        <v>22.40562652504665</v>
      </c>
    </row>
    <row r="320" spans="1:3">
      <c r="A320" s="38" t="s">
        <v>858</v>
      </c>
      <c r="B320" s="42">
        <v>1617</v>
      </c>
      <c r="C320" s="41">
        <v>23.209415817425004</v>
      </c>
    </row>
    <row r="321" spans="1:3">
      <c r="A321" s="38" t="s">
        <v>859</v>
      </c>
      <c r="B321" s="42">
        <v>1539</v>
      </c>
      <c r="C321" s="41">
        <v>22.089852160183725</v>
      </c>
    </row>
    <row r="322" spans="1:3">
      <c r="A322" s="38" t="s">
        <v>860</v>
      </c>
      <c r="B322" s="42">
        <v>929</v>
      </c>
      <c r="C322" s="41">
        <v>13.33429022534807</v>
      </c>
    </row>
    <row r="323" spans="1:3">
      <c r="A323" s="38" t="s">
        <v>861</v>
      </c>
      <c r="B323" s="42">
        <v>430</v>
      </c>
      <c r="C323" s="41">
        <v>6.1719534950480837</v>
      </c>
    </row>
    <row r="324" spans="1:3">
      <c r="A324" s="38" t="s">
        <v>862</v>
      </c>
      <c r="B324" s="42">
        <v>245</v>
      </c>
      <c r="C324" s="41">
        <v>3.5165781541553041</v>
      </c>
    </row>
    <row r="325" spans="1:3">
      <c r="A325" s="38" t="s">
        <v>922</v>
      </c>
      <c r="B325" s="42">
        <v>49.1</v>
      </c>
      <c r="C325" s="41"/>
    </row>
    <row r="326" spans="1:3">
      <c r="A326" s="38" t="s">
        <v>918</v>
      </c>
      <c r="B326" s="42">
        <v>50.4</v>
      </c>
      <c r="C326" s="41"/>
    </row>
    <row r="327" spans="1:3">
      <c r="A327" s="38" t="s">
        <v>923</v>
      </c>
      <c r="B327" s="42">
        <v>42.5</v>
      </c>
      <c r="C327" s="41"/>
    </row>
    <row r="328" spans="1:3">
      <c r="A328" s="38" t="s">
        <v>890</v>
      </c>
      <c r="B328" s="42"/>
      <c r="C328" s="41"/>
    </row>
    <row r="329" spans="1:3">
      <c r="A329" s="38" t="s">
        <v>863</v>
      </c>
      <c r="B329" s="42">
        <v>14712</v>
      </c>
      <c r="C329" s="41">
        <v>100</v>
      </c>
    </row>
    <row r="330" spans="1:3">
      <c r="A330" s="38" t="s">
        <v>920</v>
      </c>
      <c r="B330" s="42">
        <v>11672</v>
      </c>
      <c r="C330" s="41">
        <v>79.336595976073951</v>
      </c>
    </row>
    <row r="331" spans="1:3">
      <c r="A331" s="38" t="s">
        <v>921</v>
      </c>
      <c r="B331" s="42">
        <v>3040</v>
      </c>
      <c r="C331" s="41">
        <v>20.663404023926045</v>
      </c>
    </row>
    <row r="332" spans="1:3">
      <c r="A332" s="38" t="s">
        <v>856</v>
      </c>
      <c r="B332" s="42">
        <v>1629</v>
      </c>
      <c r="C332" s="41">
        <v>11.072593800978794</v>
      </c>
    </row>
    <row r="333" spans="1:3">
      <c r="A333" s="38" t="s">
        <v>857</v>
      </c>
      <c r="B333" s="42">
        <v>3585</v>
      </c>
      <c r="C333" s="41">
        <v>24.367862969004893</v>
      </c>
    </row>
    <row r="334" spans="1:3">
      <c r="A334" s="38" t="s">
        <v>858</v>
      </c>
      <c r="B334" s="42">
        <v>3421</v>
      </c>
      <c r="C334" s="41">
        <v>23.253126699293095</v>
      </c>
    </row>
    <row r="335" spans="1:3">
      <c r="A335" s="38" t="s">
        <v>859</v>
      </c>
      <c r="B335" s="42">
        <v>3053</v>
      </c>
      <c r="C335" s="41">
        <v>20.751767264817836</v>
      </c>
    </row>
    <row r="336" spans="1:3">
      <c r="A336" s="38" t="s">
        <v>860</v>
      </c>
      <c r="B336" s="42">
        <v>1794</v>
      </c>
      <c r="C336" s="41">
        <v>12.194127243066884</v>
      </c>
    </row>
    <row r="337" spans="1:3">
      <c r="A337" s="38" t="s">
        <v>861</v>
      </c>
      <c r="B337" s="42">
        <v>805</v>
      </c>
      <c r="C337" s="41">
        <v>5.4717237629146274</v>
      </c>
    </row>
    <row r="338" spans="1:3">
      <c r="A338" s="38" t="s">
        <v>862</v>
      </c>
      <c r="B338" s="42">
        <v>425</v>
      </c>
      <c r="C338" s="41">
        <v>2.8887982599238717</v>
      </c>
    </row>
    <row r="339" spans="1:3">
      <c r="A339" s="38" t="s">
        <v>922</v>
      </c>
      <c r="B339" s="42">
        <v>47.7</v>
      </c>
      <c r="C339" s="41"/>
    </row>
    <row r="340" spans="1:3">
      <c r="A340" s="38" t="s">
        <v>918</v>
      </c>
      <c r="B340" s="42">
        <v>49.1</v>
      </c>
      <c r="C340" s="41"/>
    </row>
    <row r="341" spans="1:3">
      <c r="A341" s="38" t="s">
        <v>923</v>
      </c>
      <c r="B341" s="42">
        <v>42.4</v>
      </c>
      <c r="C341" s="41"/>
    </row>
    <row r="342" spans="1:3">
      <c r="A342" s="38" t="s">
        <v>891</v>
      </c>
      <c r="B342" s="42"/>
      <c r="C342" s="41"/>
    </row>
    <row r="343" spans="1:3">
      <c r="A343" s="38" t="s">
        <v>863</v>
      </c>
      <c r="B343" s="42">
        <v>3631</v>
      </c>
      <c r="C343" s="41">
        <v>100</v>
      </c>
    </row>
    <row r="344" spans="1:3">
      <c r="A344" s="38" t="s">
        <v>920</v>
      </c>
      <c r="B344" s="42">
        <v>3099</v>
      </c>
      <c r="C344" s="41">
        <v>85.348388873588547</v>
      </c>
    </row>
    <row r="345" spans="1:3">
      <c r="A345" s="38" t="s">
        <v>921</v>
      </c>
      <c r="B345" s="42">
        <v>532</v>
      </c>
      <c r="C345" s="41">
        <v>14.651611126411456</v>
      </c>
    </row>
    <row r="346" spans="1:3">
      <c r="A346" s="38" t="s">
        <v>856</v>
      </c>
      <c r="B346" s="42">
        <v>277</v>
      </c>
      <c r="C346" s="41">
        <v>7.628752409804461</v>
      </c>
    </row>
    <row r="347" spans="1:3">
      <c r="A347" s="38" t="s">
        <v>857</v>
      </c>
      <c r="B347" s="42">
        <v>687</v>
      </c>
      <c r="C347" s="41">
        <v>18.920407601211785</v>
      </c>
    </row>
    <row r="348" spans="1:3">
      <c r="A348" s="38" t="s">
        <v>858</v>
      </c>
      <c r="B348" s="42">
        <v>817</v>
      </c>
      <c r="C348" s="41">
        <v>22.500688515560451</v>
      </c>
    </row>
    <row r="349" spans="1:3">
      <c r="A349" s="38" t="s">
        <v>859</v>
      </c>
      <c r="B349" s="42">
        <v>865</v>
      </c>
      <c r="C349" s="41">
        <v>23.822638391627653</v>
      </c>
    </row>
    <row r="350" spans="1:3">
      <c r="A350" s="38" t="s">
        <v>860</v>
      </c>
      <c r="B350" s="42">
        <v>589</v>
      </c>
      <c r="C350" s="41">
        <v>16.221426604241255</v>
      </c>
    </row>
    <row r="351" spans="1:3">
      <c r="A351" s="38" t="s">
        <v>861</v>
      </c>
      <c r="B351" s="42">
        <v>247</v>
      </c>
      <c r="C351" s="41">
        <v>6.8025337372624612</v>
      </c>
    </row>
    <row r="352" spans="1:3">
      <c r="A352" s="38" t="s">
        <v>862</v>
      </c>
      <c r="B352" s="42">
        <v>149</v>
      </c>
      <c r="C352" s="41">
        <v>4.1035527402919305</v>
      </c>
    </row>
    <row r="353" spans="1:3">
      <c r="A353" s="38" t="s">
        <v>922</v>
      </c>
      <c r="B353" s="42">
        <v>50.9</v>
      </c>
      <c r="C353" s="41"/>
    </row>
    <row r="354" spans="1:3">
      <c r="A354" s="38" t="s">
        <v>918</v>
      </c>
      <c r="B354" s="42">
        <v>51.9</v>
      </c>
      <c r="C354" s="41"/>
    </row>
    <row r="355" spans="1:3">
      <c r="A355" s="38" t="s">
        <v>923</v>
      </c>
      <c r="B355" s="42">
        <v>45.2</v>
      </c>
      <c r="C355" s="41"/>
    </row>
    <row r="356" spans="1:3">
      <c r="A356" s="38" t="s">
        <v>892</v>
      </c>
      <c r="B356" s="42"/>
      <c r="C356" s="41"/>
    </row>
    <row r="357" spans="1:3">
      <c r="A357" s="38" t="s">
        <v>863</v>
      </c>
      <c r="B357" s="42">
        <v>2896</v>
      </c>
      <c r="C357" s="41">
        <v>100</v>
      </c>
    </row>
    <row r="358" spans="1:3">
      <c r="A358" s="38" t="s">
        <v>920</v>
      </c>
      <c r="B358" s="42">
        <v>2346</v>
      </c>
      <c r="C358" s="41">
        <v>81.008287292817684</v>
      </c>
    </row>
    <row r="359" spans="1:3">
      <c r="A359" s="38" t="s">
        <v>921</v>
      </c>
      <c r="B359" s="42">
        <v>550</v>
      </c>
      <c r="C359" s="41">
        <v>18.99171270718232</v>
      </c>
    </row>
    <row r="360" spans="1:3">
      <c r="A360" s="38" t="s">
        <v>856</v>
      </c>
      <c r="B360" s="42">
        <v>298</v>
      </c>
      <c r="C360" s="41">
        <v>10.290055248618785</v>
      </c>
    </row>
    <row r="361" spans="1:3">
      <c r="A361" s="38" t="s">
        <v>857</v>
      </c>
      <c r="B361" s="42">
        <v>649</v>
      </c>
      <c r="C361" s="41">
        <v>22.410220994475139</v>
      </c>
    </row>
    <row r="362" spans="1:3">
      <c r="A362" s="38" t="s">
        <v>858</v>
      </c>
      <c r="B362" s="42">
        <v>724</v>
      </c>
      <c r="C362" s="41">
        <v>25</v>
      </c>
    </row>
    <row r="363" spans="1:3">
      <c r="A363" s="38" t="s">
        <v>859</v>
      </c>
      <c r="B363" s="42">
        <v>670</v>
      </c>
      <c r="C363" s="41">
        <v>23.135359116022101</v>
      </c>
    </row>
    <row r="364" spans="1:3">
      <c r="A364" s="38" t="s">
        <v>860</v>
      </c>
      <c r="B364" s="42">
        <v>376</v>
      </c>
      <c r="C364" s="41">
        <v>12.983425414364641</v>
      </c>
    </row>
    <row r="365" spans="1:3">
      <c r="A365" s="38" t="s">
        <v>861</v>
      </c>
      <c r="B365" s="42">
        <v>121</v>
      </c>
      <c r="C365" s="41">
        <v>4.1781767955801099</v>
      </c>
    </row>
    <row r="366" spans="1:3">
      <c r="A366" s="38" t="s">
        <v>862</v>
      </c>
      <c r="B366" s="42">
        <v>58</v>
      </c>
      <c r="C366" s="41">
        <v>2.0027624309392267</v>
      </c>
    </row>
    <row r="367" spans="1:3">
      <c r="A367" s="38" t="s">
        <v>922</v>
      </c>
      <c r="B367" s="42">
        <v>47.7</v>
      </c>
      <c r="C367" s="41"/>
    </row>
    <row r="368" spans="1:3">
      <c r="A368" s="38" t="s">
        <v>918</v>
      </c>
      <c r="B368" s="42">
        <v>49.4</v>
      </c>
      <c r="C368" s="41"/>
    </row>
    <row r="369" spans="1:3">
      <c r="A369" s="38" t="s">
        <v>923</v>
      </c>
      <c r="B369" s="42">
        <v>40.299999999999997</v>
      </c>
      <c r="C369" s="41"/>
    </row>
    <row r="370" spans="1:3">
      <c r="A370" s="38" t="s">
        <v>893</v>
      </c>
      <c r="B370" s="42"/>
      <c r="C370" s="41"/>
    </row>
    <row r="371" spans="1:3">
      <c r="A371" s="38" t="s">
        <v>863</v>
      </c>
      <c r="B371" s="42">
        <v>7789</v>
      </c>
      <c r="C371" s="41">
        <v>100</v>
      </c>
    </row>
    <row r="372" spans="1:3">
      <c r="A372" s="38" t="s">
        <v>920</v>
      </c>
      <c r="B372" s="42">
        <v>6160</v>
      </c>
      <c r="C372" s="41">
        <v>79.085890358197446</v>
      </c>
    </row>
    <row r="373" spans="1:3">
      <c r="A373" s="38" t="s">
        <v>921</v>
      </c>
      <c r="B373" s="42">
        <v>1629</v>
      </c>
      <c r="C373" s="41">
        <v>20.914109641802543</v>
      </c>
    </row>
    <row r="374" spans="1:3">
      <c r="A374" s="38" t="s">
        <v>856</v>
      </c>
      <c r="B374" s="42">
        <v>743</v>
      </c>
      <c r="C374" s="41">
        <v>9.5390935935293371</v>
      </c>
    </row>
    <row r="375" spans="1:3">
      <c r="A375" s="38" t="s">
        <v>857</v>
      </c>
      <c r="B375" s="42">
        <v>2057</v>
      </c>
      <c r="C375" s="41">
        <v>26.409038387469508</v>
      </c>
    </row>
    <row r="376" spans="1:3">
      <c r="A376" s="38" t="s">
        <v>858</v>
      </c>
      <c r="B376" s="42">
        <v>1688</v>
      </c>
      <c r="C376" s="41">
        <v>21.671588137116444</v>
      </c>
    </row>
    <row r="377" spans="1:3">
      <c r="A377" s="38" t="s">
        <v>859</v>
      </c>
      <c r="B377" s="42">
        <v>1563</v>
      </c>
      <c r="C377" s="41">
        <v>20.066760816536142</v>
      </c>
    </row>
    <row r="378" spans="1:3">
      <c r="A378" s="38" t="s">
        <v>860</v>
      </c>
      <c r="B378" s="42">
        <v>977</v>
      </c>
      <c r="C378" s="41">
        <v>12.543330337655668</v>
      </c>
    </row>
    <row r="379" spans="1:3">
      <c r="A379" s="38" t="s">
        <v>861</v>
      </c>
      <c r="B379" s="42">
        <v>496</v>
      </c>
      <c r="C379" s="41">
        <v>6.3679548080626525</v>
      </c>
    </row>
    <row r="380" spans="1:3">
      <c r="A380" s="38" t="s">
        <v>862</v>
      </c>
      <c r="B380" s="42">
        <v>265</v>
      </c>
      <c r="C380" s="41">
        <v>3.4022339196302478</v>
      </c>
    </row>
    <row r="381" spans="1:3">
      <c r="A381" s="38" t="s">
        <v>922</v>
      </c>
      <c r="B381" s="42">
        <v>48.3</v>
      </c>
      <c r="C381" s="41"/>
    </row>
    <row r="382" spans="1:3">
      <c r="A382" s="38" t="s">
        <v>918</v>
      </c>
      <c r="B382" s="42">
        <v>49.6</v>
      </c>
      <c r="C382" s="41"/>
    </row>
    <row r="383" spans="1:3">
      <c r="A383" s="38" t="s">
        <v>923</v>
      </c>
      <c r="B383" s="42">
        <v>43</v>
      </c>
      <c r="C383" s="41"/>
    </row>
    <row r="384" spans="1:3">
      <c r="A384" s="38" t="s">
        <v>894</v>
      </c>
      <c r="B384" s="42"/>
      <c r="C384" s="41"/>
    </row>
    <row r="385" spans="1:3">
      <c r="A385" s="38" t="s">
        <v>863</v>
      </c>
      <c r="B385" s="42">
        <v>22729</v>
      </c>
      <c r="C385" s="41">
        <v>100</v>
      </c>
    </row>
    <row r="386" spans="1:3">
      <c r="A386" s="38" t="s">
        <v>920</v>
      </c>
      <c r="B386" s="42">
        <v>18126</v>
      </c>
      <c r="C386" s="41">
        <v>79.748339126226412</v>
      </c>
    </row>
    <row r="387" spans="1:3">
      <c r="A387" s="38" t="s">
        <v>921</v>
      </c>
      <c r="B387" s="42">
        <v>4603</v>
      </c>
      <c r="C387" s="41">
        <v>20.251660873773595</v>
      </c>
    </row>
    <row r="388" spans="1:3">
      <c r="A388" s="38" t="s">
        <v>856</v>
      </c>
      <c r="B388" s="42">
        <v>2115</v>
      </c>
      <c r="C388" s="41">
        <v>9.3052927977473701</v>
      </c>
    </row>
    <row r="389" spans="1:3">
      <c r="A389" s="38" t="s">
        <v>857</v>
      </c>
      <c r="B389" s="42">
        <v>5356</v>
      </c>
      <c r="C389" s="41">
        <v>23.564609089709183</v>
      </c>
    </row>
    <row r="390" spans="1:3">
      <c r="A390" s="38" t="s">
        <v>858</v>
      </c>
      <c r="B390" s="42">
        <v>5322</v>
      </c>
      <c r="C390" s="41">
        <v>23.415020458445156</v>
      </c>
    </row>
    <row r="391" spans="1:3">
      <c r="A391" s="38" t="s">
        <v>859</v>
      </c>
      <c r="B391" s="42">
        <v>5115</v>
      </c>
      <c r="C391" s="41">
        <v>22.504289673984776</v>
      </c>
    </row>
    <row r="392" spans="1:3">
      <c r="A392" s="38" t="s">
        <v>860</v>
      </c>
      <c r="B392" s="42">
        <v>2771</v>
      </c>
      <c r="C392" s="41">
        <v>12.19147344801795</v>
      </c>
    </row>
    <row r="393" spans="1:3">
      <c r="A393" s="38" t="s">
        <v>861</v>
      </c>
      <c r="B393" s="42">
        <v>1280</v>
      </c>
      <c r="C393" s="41">
        <v>5.6315720005279593</v>
      </c>
    </row>
    <row r="394" spans="1:3">
      <c r="A394" s="38" t="s">
        <v>862</v>
      </c>
      <c r="B394" s="42">
        <v>770</v>
      </c>
      <c r="C394" s="41">
        <v>3.3877425315676009</v>
      </c>
    </row>
    <row r="395" spans="1:3">
      <c r="A395" s="38" t="s">
        <v>922</v>
      </c>
      <c r="B395" s="42">
        <v>48.5</v>
      </c>
      <c r="C395" s="41"/>
    </row>
    <row r="396" spans="1:3">
      <c r="A396" s="38" t="s">
        <v>918</v>
      </c>
      <c r="B396" s="42">
        <v>50</v>
      </c>
      <c r="C396" s="41"/>
    </row>
    <row r="397" spans="1:3">
      <c r="A397" s="38" t="s">
        <v>923</v>
      </c>
      <c r="B397" s="42">
        <v>42.8</v>
      </c>
      <c r="C397" s="41"/>
    </row>
    <row r="398" spans="1:3">
      <c r="A398" s="38" t="s">
        <v>895</v>
      </c>
      <c r="B398" s="42"/>
      <c r="C398" s="41"/>
    </row>
    <row r="399" spans="1:3">
      <c r="A399" s="38" t="s">
        <v>863</v>
      </c>
      <c r="B399" s="42">
        <v>12623</v>
      </c>
      <c r="C399" s="41">
        <v>100</v>
      </c>
    </row>
    <row r="400" spans="1:3">
      <c r="A400" s="38" t="s">
        <v>920</v>
      </c>
      <c r="B400" s="42">
        <v>10230</v>
      </c>
      <c r="C400" s="41">
        <v>81.042541392695881</v>
      </c>
    </row>
    <row r="401" spans="1:3">
      <c r="A401" s="38" t="s">
        <v>921</v>
      </c>
      <c r="B401" s="42">
        <v>2393</v>
      </c>
      <c r="C401" s="41">
        <v>18.95745860730413</v>
      </c>
    </row>
    <row r="402" spans="1:3">
      <c r="A402" s="38" t="s">
        <v>856</v>
      </c>
      <c r="B402" s="42">
        <v>1112</v>
      </c>
      <c r="C402" s="41">
        <v>8.8093163273389834</v>
      </c>
    </row>
    <row r="403" spans="1:3">
      <c r="A403" s="38" t="s">
        <v>857</v>
      </c>
      <c r="B403" s="42">
        <v>2643</v>
      </c>
      <c r="C403" s="41">
        <v>20.937970371544008</v>
      </c>
    </row>
    <row r="404" spans="1:3">
      <c r="A404" s="38" t="s">
        <v>858</v>
      </c>
      <c r="B404" s="42">
        <v>2931</v>
      </c>
      <c r="C404" s="41">
        <v>23.219519923948347</v>
      </c>
    </row>
    <row r="405" spans="1:3">
      <c r="A405" s="38" t="s">
        <v>859</v>
      </c>
      <c r="B405" s="42">
        <v>2913</v>
      </c>
      <c r="C405" s="41">
        <v>23.076923076923077</v>
      </c>
    </row>
    <row r="406" spans="1:3">
      <c r="A406" s="38" t="s">
        <v>860</v>
      </c>
      <c r="B406" s="42">
        <v>1802</v>
      </c>
      <c r="C406" s="41">
        <v>14.275528796641051</v>
      </c>
    </row>
    <row r="407" spans="1:3">
      <c r="A407" s="38" t="s">
        <v>861</v>
      </c>
      <c r="B407" s="42">
        <v>804</v>
      </c>
      <c r="C407" s="41">
        <v>6.369325833795453</v>
      </c>
    </row>
    <row r="408" spans="1:3">
      <c r="A408" s="38" t="s">
        <v>862</v>
      </c>
      <c r="B408" s="42">
        <v>418</v>
      </c>
      <c r="C408" s="41">
        <v>3.3114156698090786</v>
      </c>
    </row>
    <row r="409" spans="1:3">
      <c r="A409" s="38" t="s">
        <v>922</v>
      </c>
      <c r="B409" s="42">
        <v>49.5</v>
      </c>
      <c r="C409" s="41"/>
    </row>
    <row r="410" spans="1:3">
      <c r="A410" s="38" t="s">
        <v>918</v>
      </c>
      <c r="B410" s="42">
        <v>51.1</v>
      </c>
      <c r="C410" s="41"/>
    </row>
    <row r="411" spans="1:3">
      <c r="A411" s="38" t="s">
        <v>923</v>
      </c>
      <c r="B411" s="42">
        <v>43</v>
      </c>
      <c r="C411" s="41"/>
    </row>
    <row r="412" spans="1:3">
      <c r="A412" s="38" t="s">
        <v>896</v>
      </c>
      <c r="B412" s="42"/>
      <c r="C412" s="41"/>
    </row>
    <row r="413" spans="1:3">
      <c r="A413" s="38" t="s">
        <v>863</v>
      </c>
      <c r="B413" s="42">
        <v>3029</v>
      </c>
      <c r="C413" s="41">
        <v>100</v>
      </c>
    </row>
    <row r="414" spans="1:3">
      <c r="A414" s="38" t="s">
        <v>920</v>
      </c>
      <c r="B414" s="42">
        <v>2483</v>
      </c>
      <c r="C414" s="41">
        <v>81.97424892703863</v>
      </c>
    </row>
    <row r="415" spans="1:3">
      <c r="A415" s="38" t="s">
        <v>921</v>
      </c>
      <c r="B415" s="42">
        <v>546</v>
      </c>
      <c r="C415" s="41">
        <v>18.025751072961373</v>
      </c>
    </row>
    <row r="416" spans="1:3">
      <c r="A416" s="38" t="s">
        <v>856</v>
      </c>
      <c r="B416" s="42">
        <v>251</v>
      </c>
      <c r="C416" s="41">
        <v>8.2865632221855403</v>
      </c>
    </row>
    <row r="417" spans="1:3">
      <c r="A417" s="38" t="s">
        <v>857</v>
      </c>
      <c r="B417" s="42">
        <v>647</v>
      </c>
      <c r="C417" s="41">
        <v>21.360184879498185</v>
      </c>
    </row>
    <row r="418" spans="1:3">
      <c r="A418" s="38" t="s">
        <v>858</v>
      </c>
      <c r="B418" s="42">
        <v>747</v>
      </c>
      <c r="C418" s="41">
        <v>24.661604489930671</v>
      </c>
    </row>
    <row r="419" spans="1:3">
      <c r="A419" s="38" t="s">
        <v>859</v>
      </c>
      <c r="B419" s="42">
        <v>730</v>
      </c>
      <c r="C419" s="41">
        <v>24.100363156157147</v>
      </c>
    </row>
    <row r="420" spans="1:3">
      <c r="A420" s="38" t="s">
        <v>860</v>
      </c>
      <c r="B420" s="42">
        <v>415</v>
      </c>
      <c r="C420" s="41">
        <v>13.700891383294817</v>
      </c>
    </row>
    <row r="421" spans="1:3">
      <c r="A421" s="38" t="s">
        <v>861</v>
      </c>
      <c r="B421" s="42">
        <v>159</v>
      </c>
      <c r="C421" s="41">
        <v>5.2492571805876524</v>
      </c>
    </row>
    <row r="422" spans="1:3">
      <c r="A422" s="38" t="s">
        <v>862</v>
      </c>
      <c r="B422" s="42">
        <v>80</v>
      </c>
      <c r="C422" s="41">
        <v>2.6411356883459889</v>
      </c>
    </row>
    <row r="423" spans="1:3">
      <c r="A423" s="38" t="s">
        <v>922</v>
      </c>
      <c r="B423" s="42">
        <v>49</v>
      </c>
      <c r="C423" s="41"/>
    </row>
    <row r="424" spans="1:3">
      <c r="A424" s="38" t="s">
        <v>918</v>
      </c>
      <c r="B424" s="42">
        <v>50</v>
      </c>
      <c r="C424" s="41"/>
    </row>
    <row r="425" spans="1:3">
      <c r="A425" s="38" t="s">
        <v>923</v>
      </c>
      <c r="B425" s="42">
        <v>44.2</v>
      </c>
      <c r="C425" s="41"/>
    </row>
    <row r="426" spans="1:3">
      <c r="A426" s="38" t="s">
        <v>897</v>
      </c>
      <c r="B426" s="42"/>
      <c r="C426" s="41"/>
    </row>
    <row r="427" spans="1:3">
      <c r="A427" s="38" t="s">
        <v>863</v>
      </c>
      <c r="B427" s="42">
        <v>2660</v>
      </c>
      <c r="C427" s="41">
        <v>100</v>
      </c>
    </row>
    <row r="428" spans="1:3">
      <c r="A428" s="38" t="s">
        <v>920</v>
      </c>
      <c r="B428" s="42">
        <v>2199</v>
      </c>
      <c r="C428" s="41">
        <v>82.669172932330824</v>
      </c>
    </row>
    <row r="429" spans="1:3">
      <c r="A429" s="38" t="s">
        <v>921</v>
      </c>
      <c r="B429" s="42">
        <v>461</v>
      </c>
      <c r="C429" s="41">
        <v>17.330827067669173</v>
      </c>
    </row>
    <row r="430" spans="1:3">
      <c r="A430" s="38" t="s">
        <v>856</v>
      </c>
      <c r="B430" s="42">
        <v>247</v>
      </c>
      <c r="C430" s="41">
        <v>9.2857142857142865</v>
      </c>
    </row>
    <row r="431" spans="1:3">
      <c r="A431" s="38" t="s">
        <v>857</v>
      </c>
      <c r="B431" s="42">
        <v>507</v>
      </c>
      <c r="C431" s="41">
        <v>19.060150375939848</v>
      </c>
    </row>
    <row r="432" spans="1:3">
      <c r="A432" s="38" t="s">
        <v>858</v>
      </c>
      <c r="B432" s="42">
        <v>593</v>
      </c>
      <c r="C432" s="41">
        <v>22.293233082706767</v>
      </c>
    </row>
    <row r="433" spans="1:3">
      <c r="A433" s="38" t="s">
        <v>859</v>
      </c>
      <c r="B433" s="42">
        <v>642</v>
      </c>
      <c r="C433" s="41">
        <v>24.135338345864664</v>
      </c>
    </row>
    <row r="434" spans="1:3">
      <c r="A434" s="38" t="s">
        <v>860</v>
      </c>
      <c r="B434" s="42">
        <v>412</v>
      </c>
      <c r="C434" s="41">
        <v>15.488721804511279</v>
      </c>
    </row>
    <row r="435" spans="1:3" ht="12" customHeight="1">
      <c r="A435" s="38" t="s">
        <v>861</v>
      </c>
      <c r="B435" s="42">
        <v>152</v>
      </c>
      <c r="C435" s="41">
        <v>5.7142857142857144</v>
      </c>
    </row>
    <row r="436" spans="1:3">
      <c r="A436" s="38" t="s">
        <v>862</v>
      </c>
      <c r="B436" s="42">
        <v>107</v>
      </c>
      <c r="C436" s="41">
        <v>4.0225563909774431</v>
      </c>
    </row>
    <row r="437" spans="1:3">
      <c r="A437" s="38" t="s">
        <v>922</v>
      </c>
      <c r="B437" s="42">
        <v>50.1</v>
      </c>
      <c r="C437" s="41"/>
    </row>
    <row r="438" spans="1:3">
      <c r="A438" s="38" t="s">
        <v>918</v>
      </c>
      <c r="B438" s="42">
        <v>51.5</v>
      </c>
      <c r="C438" s="41"/>
    </row>
    <row r="439" spans="1:3">
      <c r="A439" s="38" t="s">
        <v>923</v>
      </c>
      <c r="B439" s="42">
        <v>43.3</v>
      </c>
      <c r="C439" s="41"/>
    </row>
    <row r="440" spans="1:3">
      <c r="A440" s="38" t="s">
        <v>898</v>
      </c>
      <c r="B440" s="42"/>
      <c r="C440" s="41"/>
    </row>
    <row r="441" spans="1:3">
      <c r="A441" s="38" t="s">
        <v>863</v>
      </c>
      <c r="B441" s="42">
        <v>1627</v>
      </c>
      <c r="C441" s="41">
        <v>100</v>
      </c>
    </row>
    <row r="442" spans="1:3">
      <c r="A442" s="38" t="s">
        <v>920</v>
      </c>
      <c r="B442" s="42">
        <v>1352</v>
      </c>
      <c r="C442" s="41">
        <v>83.097725875845114</v>
      </c>
    </row>
    <row r="443" spans="1:3">
      <c r="A443" s="38" t="s">
        <v>921</v>
      </c>
      <c r="B443" s="42">
        <v>275</v>
      </c>
      <c r="C443" s="41">
        <v>16.902274124154886</v>
      </c>
    </row>
    <row r="444" spans="1:3">
      <c r="A444" s="38" t="s">
        <v>856</v>
      </c>
      <c r="B444" s="42">
        <v>113</v>
      </c>
      <c r="C444" s="41">
        <v>6.9452980946527356</v>
      </c>
    </row>
    <row r="445" spans="1:3">
      <c r="A445" s="38" t="s">
        <v>857</v>
      </c>
      <c r="B445" s="42">
        <v>362</v>
      </c>
      <c r="C445" s="41">
        <v>22.249539028887522</v>
      </c>
    </row>
    <row r="446" spans="1:3">
      <c r="A446" s="38" t="s">
        <v>858</v>
      </c>
      <c r="B446" s="42">
        <v>348</v>
      </c>
      <c r="C446" s="41">
        <v>21.389059618930549</v>
      </c>
    </row>
    <row r="447" spans="1:3">
      <c r="A447" s="38" t="s">
        <v>859</v>
      </c>
      <c r="B447" s="42">
        <v>405</v>
      </c>
      <c r="C447" s="41">
        <v>24.892440073755377</v>
      </c>
    </row>
    <row r="448" spans="1:3">
      <c r="A448" s="38" t="s">
        <v>860</v>
      </c>
      <c r="B448" s="42">
        <v>240</v>
      </c>
      <c r="C448" s="41">
        <v>14.751075599262448</v>
      </c>
    </row>
    <row r="449" spans="1:3">
      <c r="A449" s="38" t="s">
        <v>861</v>
      </c>
      <c r="B449" s="42">
        <v>98</v>
      </c>
      <c r="C449" s="41">
        <v>6.0233558696988325</v>
      </c>
    </row>
    <row r="450" spans="1:3">
      <c r="A450" s="38" t="s">
        <v>862</v>
      </c>
      <c r="B450" s="42">
        <v>61</v>
      </c>
      <c r="C450" s="41">
        <v>3.7492317148125385</v>
      </c>
    </row>
    <row r="451" spans="1:3">
      <c r="A451" s="38" t="s">
        <v>922</v>
      </c>
      <c r="B451" s="42">
        <v>50.3</v>
      </c>
      <c r="C451" s="41"/>
    </row>
    <row r="452" spans="1:3">
      <c r="A452" s="38" t="s">
        <v>918</v>
      </c>
      <c r="B452" s="42">
        <v>51.6</v>
      </c>
      <c r="C452" s="41"/>
    </row>
    <row r="453" spans="1:3">
      <c r="A453" s="38" t="s">
        <v>923</v>
      </c>
      <c r="B453" s="42">
        <v>43.5</v>
      </c>
      <c r="C453" s="41"/>
    </row>
    <row r="454" spans="1:3">
      <c r="A454" s="38" t="s">
        <v>899</v>
      </c>
      <c r="B454" s="42"/>
      <c r="C454" s="41"/>
    </row>
    <row r="455" spans="1:3">
      <c r="A455" s="38" t="s">
        <v>863</v>
      </c>
      <c r="B455" s="42">
        <v>1853</v>
      </c>
      <c r="C455" s="41">
        <v>100</v>
      </c>
    </row>
    <row r="456" spans="1:3">
      <c r="A456" s="38" t="s">
        <v>920</v>
      </c>
      <c r="B456" s="42">
        <v>1504</v>
      </c>
      <c r="C456" s="41">
        <v>81.165677280086342</v>
      </c>
    </row>
    <row r="457" spans="1:3">
      <c r="A457" s="38" t="s">
        <v>921</v>
      </c>
      <c r="B457" s="42">
        <v>349</v>
      </c>
      <c r="C457" s="41">
        <v>18.834322719913654</v>
      </c>
    </row>
    <row r="458" spans="1:3">
      <c r="A458" s="38" t="s">
        <v>856</v>
      </c>
      <c r="B458" s="42">
        <v>156</v>
      </c>
      <c r="C458" s="41">
        <v>8.4187803561791696</v>
      </c>
    </row>
    <row r="459" spans="1:3">
      <c r="A459" s="38" t="s">
        <v>857</v>
      </c>
      <c r="B459" s="42">
        <v>373</v>
      </c>
      <c r="C459" s="41">
        <v>20.129519697787369</v>
      </c>
    </row>
    <row r="460" spans="1:3">
      <c r="A460" s="38" t="s">
        <v>858</v>
      </c>
      <c r="B460" s="42">
        <v>452</v>
      </c>
      <c r="C460" s="41">
        <v>24.392876416621696</v>
      </c>
    </row>
    <row r="461" spans="1:3">
      <c r="A461" s="38" t="s">
        <v>859</v>
      </c>
      <c r="B461" s="42">
        <v>434</v>
      </c>
      <c r="C461" s="41">
        <v>23.421478683216407</v>
      </c>
    </row>
    <row r="462" spans="1:3">
      <c r="A462" s="38" t="s">
        <v>860</v>
      </c>
      <c r="B462" s="42">
        <v>286</v>
      </c>
      <c r="C462" s="41">
        <v>15.434430652995143</v>
      </c>
    </row>
    <row r="463" spans="1:3">
      <c r="A463" s="38" t="s">
        <v>861</v>
      </c>
      <c r="B463" s="42">
        <v>100</v>
      </c>
      <c r="C463" s="41">
        <v>5.3966540744738261</v>
      </c>
    </row>
    <row r="464" spans="1:3">
      <c r="A464" s="38" t="s">
        <v>862</v>
      </c>
      <c r="B464" s="42">
        <v>52</v>
      </c>
      <c r="C464" s="41">
        <v>2.8062601187263896</v>
      </c>
    </row>
    <row r="465" spans="1:3">
      <c r="A465" s="38" t="s">
        <v>922</v>
      </c>
      <c r="B465" s="42">
        <v>49.5</v>
      </c>
      <c r="C465" s="41"/>
    </row>
    <row r="466" spans="1:3">
      <c r="A466" s="38" t="s">
        <v>918</v>
      </c>
      <c r="B466" s="42">
        <v>51.1</v>
      </c>
      <c r="C466" s="41"/>
    </row>
    <row r="467" spans="1:3">
      <c r="A467" s="38" t="s">
        <v>923</v>
      </c>
      <c r="B467" s="42">
        <v>42.3</v>
      </c>
      <c r="C467" s="41"/>
    </row>
    <row r="468" spans="1:3">
      <c r="A468" s="38" t="s">
        <v>900</v>
      </c>
      <c r="B468" s="42"/>
      <c r="C468" s="41"/>
    </row>
    <row r="469" spans="1:3">
      <c r="A469" s="38" t="s">
        <v>863</v>
      </c>
      <c r="B469" s="42">
        <v>5365</v>
      </c>
      <c r="C469" s="41">
        <v>100</v>
      </c>
    </row>
    <row r="470" spans="1:3">
      <c r="A470" s="38" t="s">
        <v>920</v>
      </c>
      <c r="B470" s="42">
        <v>4333</v>
      </c>
      <c r="C470" s="41">
        <v>80.764212488350424</v>
      </c>
    </row>
    <row r="471" spans="1:3">
      <c r="A471" s="38" t="s">
        <v>921</v>
      </c>
      <c r="B471" s="42">
        <v>1032</v>
      </c>
      <c r="C471" s="41">
        <v>19.23578751164958</v>
      </c>
    </row>
    <row r="472" spans="1:3">
      <c r="A472" s="38" t="s">
        <v>856</v>
      </c>
      <c r="B472" s="42">
        <v>549</v>
      </c>
      <c r="C472" s="41">
        <v>10.232991612301957</v>
      </c>
    </row>
    <row r="473" spans="1:3">
      <c r="A473" s="38" t="s">
        <v>857</v>
      </c>
      <c r="B473" s="42">
        <v>1218</v>
      </c>
      <c r="C473" s="41">
        <v>22.702702702702705</v>
      </c>
    </row>
    <row r="474" spans="1:3">
      <c r="A474" s="38" t="s">
        <v>858</v>
      </c>
      <c r="B474" s="42">
        <v>1140</v>
      </c>
      <c r="C474" s="41">
        <v>21.248835041938491</v>
      </c>
    </row>
    <row r="475" spans="1:3">
      <c r="A475" s="38" t="s">
        <v>859</v>
      </c>
      <c r="B475" s="42">
        <v>1157</v>
      </c>
      <c r="C475" s="41">
        <v>21.565703634669152</v>
      </c>
    </row>
    <row r="476" spans="1:3">
      <c r="A476" s="38" t="s">
        <v>860</v>
      </c>
      <c r="B476" s="42">
        <v>771</v>
      </c>
      <c r="C476" s="41">
        <v>14.370922646784715</v>
      </c>
    </row>
    <row r="477" spans="1:3">
      <c r="A477" s="38" t="s">
        <v>861</v>
      </c>
      <c r="B477" s="42">
        <v>357</v>
      </c>
      <c r="C477" s="41">
        <v>6.654240447343895</v>
      </c>
    </row>
    <row r="478" spans="1:3">
      <c r="A478" s="38" t="s">
        <v>862</v>
      </c>
      <c r="B478" s="42">
        <v>173</v>
      </c>
      <c r="C478" s="41">
        <v>3.2246039142590868</v>
      </c>
    </row>
    <row r="479" spans="1:3">
      <c r="A479" s="38" t="s">
        <v>922</v>
      </c>
      <c r="B479" s="42">
        <v>49.1</v>
      </c>
      <c r="C479" s="41"/>
    </row>
    <row r="480" spans="1:3">
      <c r="A480" s="38" t="s">
        <v>918</v>
      </c>
      <c r="B480" s="42">
        <v>50.7</v>
      </c>
      <c r="C480" s="41"/>
    </row>
    <row r="481" spans="1:3">
      <c r="A481" s="38" t="s">
        <v>923</v>
      </c>
      <c r="B481" s="42">
        <v>42</v>
      </c>
      <c r="C481" s="41"/>
    </row>
    <row r="482" spans="1:3">
      <c r="A482" s="38" t="s">
        <v>901</v>
      </c>
      <c r="B482" s="42"/>
      <c r="C482" s="41"/>
    </row>
    <row r="483" spans="1:3">
      <c r="A483" s="38" t="s">
        <v>863</v>
      </c>
      <c r="B483" s="42">
        <v>6992</v>
      </c>
      <c r="C483" s="41">
        <v>100</v>
      </c>
    </row>
    <row r="484" spans="1:3">
      <c r="A484" s="38" t="s">
        <v>920</v>
      </c>
      <c r="B484" s="42">
        <v>5735</v>
      </c>
      <c r="C484" s="41">
        <v>82.022311212814643</v>
      </c>
    </row>
    <row r="485" spans="1:3">
      <c r="A485" s="38" t="s">
        <v>921</v>
      </c>
      <c r="B485" s="42">
        <v>1257</v>
      </c>
      <c r="C485" s="41">
        <v>17.977688787185357</v>
      </c>
    </row>
    <row r="486" spans="1:3">
      <c r="A486" s="38" t="s">
        <v>856</v>
      </c>
      <c r="B486" s="42">
        <v>548</v>
      </c>
      <c r="C486" s="41">
        <v>7.8375286041189929</v>
      </c>
    </row>
    <row r="487" spans="1:3">
      <c r="A487" s="38" t="s">
        <v>857</v>
      </c>
      <c r="B487" s="42">
        <v>1309</v>
      </c>
      <c r="C487" s="41">
        <v>18.721395881006863</v>
      </c>
    </row>
    <row r="488" spans="1:3">
      <c r="A488" s="38" t="s">
        <v>858</v>
      </c>
      <c r="B488" s="42">
        <v>1583</v>
      </c>
      <c r="C488" s="41">
        <v>22.640160183066364</v>
      </c>
    </row>
    <row r="489" spans="1:3">
      <c r="A489" s="38" t="s">
        <v>859</v>
      </c>
      <c r="B489" s="42">
        <v>1696</v>
      </c>
      <c r="C489" s="41">
        <v>24.256292906178491</v>
      </c>
    </row>
    <row r="490" spans="1:3">
      <c r="A490" s="38" t="s">
        <v>860</v>
      </c>
      <c r="B490" s="42">
        <v>1141</v>
      </c>
      <c r="C490" s="41">
        <v>16.318649885583525</v>
      </c>
    </row>
    <row r="491" spans="1:3">
      <c r="A491" s="38" t="s">
        <v>861</v>
      </c>
      <c r="B491" s="42">
        <v>429</v>
      </c>
      <c r="C491" s="41">
        <v>6.1355835240274592</v>
      </c>
    </row>
    <row r="492" spans="1:3">
      <c r="A492" s="38" t="s">
        <v>862</v>
      </c>
      <c r="B492" s="42">
        <v>286</v>
      </c>
      <c r="C492" s="41">
        <v>4.0903890160183067</v>
      </c>
    </row>
    <row r="493" spans="1:3">
      <c r="A493" s="38" t="s">
        <v>922</v>
      </c>
      <c r="B493" s="42">
        <v>50.9</v>
      </c>
      <c r="C493" s="41"/>
    </row>
    <row r="494" spans="1:3">
      <c r="A494" s="38" t="s">
        <v>918</v>
      </c>
      <c r="B494" s="42">
        <v>52.3</v>
      </c>
      <c r="C494" s="41"/>
    </row>
    <row r="495" spans="1:3">
      <c r="A495" s="38" t="s">
        <v>923</v>
      </c>
      <c r="B495" s="42">
        <v>44.5</v>
      </c>
      <c r="C495" s="41"/>
    </row>
    <row r="496" spans="1:3">
      <c r="A496" s="38" t="s">
        <v>902</v>
      </c>
      <c r="B496" s="42"/>
      <c r="C496" s="41"/>
    </row>
    <row r="497" spans="1:3">
      <c r="A497" s="38" t="s">
        <v>863</v>
      </c>
      <c r="B497" s="42">
        <v>3455</v>
      </c>
      <c r="C497" s="41">
        <v>100</v>
      </c>
    </row>
    <row r="498" spans="1:3">
      <c r="A498" s="38" t="s">
        <v>920</v>
      </c>
      <c r="B498" s="42">
        <v>2957</v>
      </c>
      <c r="C498" s="41">
        <v>85.586107091172209</v>
      </c>
    </row>
    <row r="499" spans="1:3">
      <c r="A499" s="38" t="s">
        <v>921</v>
      </c>
      <c r="B499" s="42">
        <v>498</v>
      </c>
      <c r="C499" s="41">
        <v>14.413892908827785</v>
      </c>
    </row>
    <row r="500" spans="1:3">
      <c r="A500" s="38" t="s">
        <v>856</v>
      </c>
      <c r="B500" s="42">
        <v>236</v>
      </c>
      <c r="C500" s="41">
        <v>6.83068017366136</v>
      </c>
    </row>
    <row r="501" spans="1:3">
      <c r="A501" s="38" t="s">
        <v>857</v>
      </c>
      <c r="B501" s="42">
        <v>617</v>
      </c>
      <c r="C501" s="41">
        <v>17.858176555716355</v>
      </c>
    </row>
    <row r="502" spans="1:3">
      <c r="A502" s="38" t="s">
        <v>858</v>
      </c>
      <c r="B502" s="42">
        <v>770</v>
      </c>
      <c r="C502" s="41">
        <v>22.286541244573083</v>
      </c>
    </row>
    <row r="503" spans="1:3">
      <c r="A503" s="38" t="s">
        <v>859</v>
      </c>
      <c r="B503" s="42">
        <v>862</v>
      </c>
      <c r="C503" s="41">
        <v>24.949348769898698</v>
      </c>
    </row>
    <row r="504" spans="1:3">
      <c r="A504" s="38" t="s">
        <v>860</v>
      </c>
      <c r="B504" s="42">
        <v>567</v>
      </c>
      <c r="C504" s="41">
        <v>16.410998552821997</v>
      </c>
    </row>
    <row r="505" spans="1:3">
      <c r="A505" s="38" t="s">
        <v>861</v>
      </c>
      <c r="B505" s="42">
        <v>276</v>
      </c>
      <c r="C505" s="41">
        <v>7.9884225759768448</v>
      </c>
    </row>
    <row r="506" spans="1:3">
      <c r="A506" s="38" t="s">
        <v>862</v>
      </c>
      <c r="B506" s="42">
        <v>127</v>
      </c>
      <c r="C506" s="41">
        <v>3.6758321273516645</v>
      </c>
    </row>
    <row r="507" spans="1:3">
      <c r="A507" s="38" t="s">
        <v>922</v>
      </c>
      <c r="B507" s="42">
        <v>51.5</v>
      </c>
      <c r="C507" s="41"/>
    </row>
    <row r="508" spans="1:3">
      <c r="A508" s="38" t="s">
        <v>918</v>
      </c>
      <c r="B508" s="42">
        <v>52.6</v>
      </c>
      <c r="C508" s="41"/>
    </row>
    <row r="509" spans="1:3">
      <c r="A509" s="38" t="s">
        <v>923</v>
      </c>
      <c r="B509" s="42">
        <v>45.1</v>
      </c>
      <c r="C509" s="41"/>
    </row>
    <row r="510" spans="1:3">
      <c r="A510" s="38" t="s">
        <v>903</v>
      </c>
      <c r="B510" s="42"/>
      <c r="C510" s="41"/>
    </row>
    <row r="511" spans="1:3">
      <c r="A511" s="38" t="s">
        <v>863</v>
      </c>
      <c r="B511" s="42">
        <v>2299</v>
      </c>
      <c r="C511" s="41">
        <v>100</v>
      </c>
    </row>
    <row r="512" spans="1:3">
      <c r="A512" s="38" t="s">
        <v>920</v>
      </c>
      <c r="B512" s="42">
        <v>1800</v>
      </c>
      <c r="C512" s="41">
        <v>78.294910830795999</v>
      </c>
    </row>
    <row r="513" spans="1:3">
      <c r="A513" s="38" t="s">
        <v>921</v>
      </c>
      <c r="B513" s="42">
        <v>499</v>
      </c>
      <c r="C513" s="41">
        <v>21.705089169204001</v>
      </c>
    </row>
    <row r="514" spans="1:3">
      <c r="A514" s="38" t="s">
        <v>856</v>
      </c>
      <c r="B514" s="42">
        <v>174</v>
      </c>
      <c r="C514" s="41">
        <v>7.5685080469769463</v>
      </c>
    </row>
    <row r="515" spans="1:3">
      <c r="A515" s="38" t="s">
        <v>857</v>
      </c>
      <c r="B515" s="42">
        <v>452</v>
      </c>
      <c r="C515" s="41">
        <v>19.66072205306655</v>
      </c>
    </row>
    <row r="516" spans="1:3">
      <c r="A516" s="38" t="s">
        <v>858</v>
      </c>
      <c r="B516" s="42">
        <v>480</v>
      </c>
      <c r="C516" s="41">
        <v>20.878642888212266</v>
      </c>
    </row>
    <row r="517" spans="1:3">
      <c r="A517" s="38" t="s">
        <v>859</v>
      </c>
      <c r="B517" s="42">
        <v>542</v>
      </c>
      <c r="C517" s="41">
        <v>23.575467594606351</v>
      </c>
    </row>
    <row r="518" spans="1:3">
      <c r="A518" s="38" t="s">
        <v>860</v>
      </c>
      <c r="B518" s="42">
        <v>422</v>
      </c>
      <c r="C518" s="41">
        <v>18.355806872553284</v>
      </c>
    </row>
    <row r="519" spans="1:3">
      <c r="A519" s="38" t="s">
        <v>861</v>
      </c>
      <c r="B519" s="42">
        <v>145</v>
      </c>
      <c r="C519" s="41">
        <v>6.3070900391474556</v>
      </c>
    </row>
    <row r="520" spans="1:3">
      <c r="A520" s="38" t="s">
        <v>862</v>
      </c>
      <c r="B520" s="42">
        <v>84</v>
      </c>
      <c r="C520" s="41">
        <v>3.6537625054371463</v>
      </c>
    </row>
    <row r="521" spans="1:3">
      <c r="A521" s="38" t="s">
        <v>922</v>
      </c>
      <c r="B521" s="42">
        <v>51</v>
      </c>
      <c r="C521" s="41"/>
    </row>
    <row r="522" spans="1:3">
      <c r="A522" s="38" t="s">
        <v>918</v>
      </c>
      <c r="B522" s="42">
        <v>53</v>
      </c>
      <c r="C522" s="41"/>
    </row>
    <row r="523" spans="1:3">
      <c r="A523" s="38" t="s">
        <v>923</v>
      </c>
      <c r="B523" s="42">
        <v>43.8</v>
      </c>
      <c r="C523" s="41"/>
    </row>
    <row r="524" spans="1:3">
      <c r="A524" s="38" t="s">
        <v>904</v>
      </c>
      <c r="B524" s="42"/>
      <c r="C524" s="41"/>
    </row>
    <row r="525" spans="1:3">
      <c r="A525" s="38" t="s">
        <v>863</v>
      </c>
      <c r="B525" s="42">
        <v>2575</v>
      </c>
      <c r="C525" s="41">
        <v>100</v>
      </c>
    </row>
    <row r="526" spans="1:3">
      <c r="A526" s="38" t="s">
        <v>920</v>
      </c>
      <c r="B526" s="42">
        <v>2078</v>
      </c>
      <c r="C526" s="41">
        <v>80.699029126213588</v>
      </c>
    </row>
    <row r="527" spans="1:3">
      <c r="A527" s="38" t="s">
        <v>921</v>
      </c>
      <c r="B527" s="42">
        <v>497</v>
      </c>
      <c r="C527" s="41">
        <v>19.300970873786408</v>
      </c>
    </row>
    <row r="528" spans="1:3">
      <c r="A528" s="38" t="s">
        <v>856</v>
      </c>
      <c r="B528" s="42">
        <v>211</v>
      </c>
      <c r="C528" s="41">
        <v>8.1941747572815533</v>
      </c>
    </row>
    <row r="529" spans="1:3">
      <c r="A529" s="38" t="s">
        <v>857</v>
      </c>
      <c r="B529" s="42">
        <v>468</v>
      </c>
      <c r="C529" s="41">
        <v>18.174757281553397</v>
      </c>
    </row>
    <row r="530" spans="1:3">
      <c r="A530" s="38" t="s">
        <v>858</v>
      </c>
      <c r="B530" s="42">
        <v>614</v>
      </c>
      <c r="C530" s="41">
        <v>23.844660194174757</v>
      </c>
    </row>
    <row r="531" spans="1:3">
      <c r="A531" s="38" t="s">
        <v>859</v>
      </c>
      <c r="B531" s="42">
        <v>653</v>
      </c>
      <c r="C531" s="41">
        <v>25.359223300970875</v>
      </c>
    </row>
    <row r="532" spans="1:3">
      <c r="A532" s="38" t="s">
        <v>860</v>
      </c>
      <c r="B532" s="42">
        <v>380</v>
      </c>
      <c r="C532" s="41">
        <v>14.757281553398057</v>
      </c>
    </row>
    <row r="533" spans="1:3">
      <c r="A533" s="38" t="s">
        <v>861</v>
      </c>
      <c r="B533" s="42">
        <v>164</v>
      </c>
      <c r="C533" s="41">
        <v>6.3689320388349513</v>
      </c>
    </row>
    <row r="534" spans="1:3">
      <c r="A534" s="38" t="s">
        <v>862</v>
      </c>
      <c r="B534" s="42">
        <v>85</v>
      </c>
      <c r="C534" s="41">
        <v>3.3009708737864081</v>
      </c>
    </row>
    <row r="535" spans="1:3">
      <c r="A535" s="38" t="s">
        <v>922</v>
      </c>
      <c r="B535" s="42">
        <v>50.3</v>
      </c>
      <c r="C535" s="41"/>
    </row>
    <row r="536" spans="1:3">
      <c r="A536" s="38" t="s">
        <v>918</v>
      </c>
      <c r="B536" s="42">
        <v>52</v>
      </c>
      <c r="C536" s="41"/>
    </row>
    <row r="537" spans="1:3">
      <c r="A537" s="38" t="s">
        <v>923</v>
      </c>
      <c r="B537" s="42">
        <v>43.5</v>
      </c>
      <c r="C537" s="41"/>
    </row>
    <row r="538" spans="1:3">
      <c r="A538" s="38" t="s">
        <v>905</v>
      </c>
      <c r="B538" s="42"/>
      <c r="C538" s="41"/>
    </row>
    <row r="539" spans="1:3">
      <c r="A539" s="38" t="s">
        <v>863</v>
      </c>
      <c r="B539" s="42">
        <v>3454</v>
      </c>
      <c r="C539" s="41">
        <v>100</v>
      </c>
    </row>
    <row r="540" spans="1:3">
      <c r="A540" s="38" t="s">
        <v>920</v>
      </c>
      <c r="B540" s="42">
        <v>2914</v>
      </c>
      <c r="C540" s="41">
        <v>84.365952518818759</v>
      </c>
    </row>
    <row r="541" spans="1:3">
      <c r="A541" s="38" t="s">
        <v>921</v>
      </c>
      <c r="B541" s="42">
        <v>540</v>
      </c>
      <c r="C541" s="41">
        <v>15.63404748118124</v>
      </c>
    </row>
    <row r="542" spans="1:3">
      <c r="A542" s="38" t="s">
        <v>856</v>
      </c>
      <c r="B542" s="42">
        <v>258</v>
      </c>
      <c r="C542" s="41">
        <v>7.4696004632310364</v>
      </c>
    </row>
    <row r="543" spans="1:3">
      <c r="A543" s="38" t="s">
        <v>857</v>
      </c>
      <c r="B543" s="42">
        <v>623</v>
      </c>
      <c r="C543" s="41">
        <v>18.037058482918354</v>
      </c>
    </row>
    <row r="544" spans="1:3">
      <c r="A544" s="38" t="s">
        <v>858</v>
      </c>
      <c r="B544" s="42">
        <v>805</v>
      </c>
      <c r="C544" s="41">
        <v>23.306311522872033</v>
      </c>
    </row>
    <row r="545" spans="1:3">
      <c r="A545" s="38" t="s">
        <v>859</v>
      </c>
      <c r="B545" s="42">
        <v>907</v>
      </c>
      <c r="C545" s="41">
        <v>26.25940938042849</v>
      </c>
    </row>
    <row r="546" spans="1:3">
      <c r="A546" s="38" t="s">
        <v>860</v>
      </c>
      <c r="B546" s="42">
        <v>509</v>
      </c>
      <c r="C546" s="41">
        <v>14.736537348002315</v>
      </c>
    </row>
    <row r="547" spans="1:3">
      <c r="A547" s="38" t="s">
        <v>861</v>
      </c>
      <c r="B547" s="42">
        <v>224</v>
      </c>
      <c r="C547" s="41">
        <v>6.4852345107122176</v>
      </c>
    </row>
    <row r="548" spans="1:3">
      <c r="A548" s="38" t="s">
        <v>862</v>
      </c>
      <c r="B548" s="42">
        <v>128</v>
      </c>
      <c r="C548" s="41">
        <v>3.7058482918355526</v>
      </c>
    </row>
    <row r="549" spans="1:3">
      <c r="A549" s="38" t="s">
        <v>922</v>
      </c>
      <c r="B549" s="42">
        <v>50.8</v>
      </c>
      <c r="C549" s="41"/>
    </row>
    <row r="550" spans="1:3">
      <c r="A550" s="38" t="s">
        <v>918</v>
      </c>
      <c r="B550" s="42">
        <v>52.4</v>
      </c>
      <c r="C550" s="41"/>
    </row>
    <row r="551" spans="1:3">
      <c r="A551" s="38" t="s">
        <v>923</v>
      </c>
      <c r="B551" s="42">
        <v>42.2</v>
      </c>
      <c r="C551" s="41"/>
    </row>
    <row r="552" spans="1:3">
      <c r="A552" s="38" t="s">
        <v>906</v>
      </c>
      <c r="B552" s="42"/>
      <c r="C552" s="41"/>
    </row>
    <row r="553" spans="1:3">
      <c r="A553" s="38" t="s">
        <v>863</v>
      </c>
      <c r="B553" s="42">
        <v>2136</v>
      </c>
      <c r="C553" s="41">
        <v>100</v>
      </c>
    </row>
    <row r="554" spans="1:3">
      <c r="A554" s="38" t="s">
        <v>920</v>
      </c>
      <c r="B554" s="42">
        <v>1730</v>
      </c>
      <c r="C554" s="41">
        <v>80.992509363295881</v>
      </c>
    </row>
    <row r="555" spans="1:3">
      <c r="A555" s="38" t="s">
        <v>921</v>
      </c>
      <c r="B555" s="42">
        <v>406</v>
      </c>
      <c r="C555" s="41">
        <v>19.007490636704119</v>
      </c>
    </row>
    <row r="556" spans="1:3">
      <c r="A556" s="38" t="s">
        <v>856</v>
      </c>
      <c r="B556" s="42">
        <v>143</v>
      </c>
      <c r="C556" s="41">
        <v>6.6947565543071157</v>
      </c>
    </row>
    <row r="557" spans="1:3">
      <c r="A557" s="38" t="s">
        <v>857</v>
      </c>
      <c r="B557" s="42">
        <v>390</v>
      </c>
      <c r="C557" s="41">
        <v>18.258426966292134</v>
      </c>
    </row>
    <row r="558" spans="1:3">
      <c r="A558" s="38" t="s">
        <v>858</v>
      </c>
      <c r="B558" s="42">
        <v>531</v>
      </c>
      <c r="C558" s="41">
        <v>24.859550561797754</v>
      </c>
    </row>
    <row r="559" spans="1:3">
      <c r="A559" s="38" t="s">
        <v>859</v>
      </c>
      <c r="B559" s="42">
        <v>523</v>
      </c>
      <c r="C559" s="41">
        <v>24.485018726591758</v>
      </c>
    </row>
    <row r="560" spans="1:3">
      <c r="A560" s="38" t="s">
        <v>860</v>
      </c>
      <c r="B560" s="42">
        <v>334</v>
      </c>
      <c r="C560" s="41">
        <v>15.636704119850187</v>
      </c>
    </row>
    <row r="561" spans="1:3">
      <c r="A561" s="38" t="s">
        <v>861</v>
      </c>
      <c r="B561" s="42">
        <v>135</v>
      </c>
      <c r="C561" s="41">
        <v>6.320224719101124</v>
      </c>
    </row>
    <row r="562" spans="1:3">
      <c r="A562" s="38" t="s">
        <v>862</v>
      </c>
      <c r="B562" s="42">
        <v>80</v>
      </c>
      <c r="C562" s="41">
        <v>3.7453183520599254</v>
      </c>
    </row>
    <row r="563" spans="1:3">
      <c r="A563" s="38" t="s">
        <v>922</v>
      </c>
      <c r="B563" s="42">
        <v>50.7</v>
      </c>
      <c r="C563" s="41"/>
    </row>
    <row r="564" spans="1:3">
      <c r="A564" s="38" t="s">
        <v>918</v>
      </c>
      <c r="B564" s="42">
        <v>52.2</v>
      </c>
      <c r="C564" s="41"/>
    </row>
    <row r="565" spans="1:3">
      <c r="A565" s="38" t="s">
        <v>923</v>
      </c>
      <c r="B565" s="42">
        <v>44.3</v>
      </c>
      <c r="C565" s="41"/>
    </row>
    <row r="566" spans="1:3">
      <c r="A566" s="38" t="s">
        <v>907</v>
      </c>
      <c r="B566" s="42"/>
      <c r="C566" s="41"/>
    </row>
    <row r="567" spans="1:3">
      <c r="A567" s="38" t="s">
        <v>863</v>
      </c>
      <c r="B567" s="42">
        <v>14391</v>
      </c>
      <c r="C567" s="41">
        <v>100</v>
      </c>
    </row>
    <row r="568" spans="1:3">
      <c r="A568" s="38" t="s">
        <v>920</v>
      </c>
      <c r="B568" s="42">
        <v>11763</v>
      </c>
      <c r="C568" s="41">
        <v>81.738586616635402</v>
      </c>
    </row>
    <row r="569" spans="1:3">
      <c r="A569" s="38" t="s">
        <v>921</v>
      </c>
      <c r="B569" s="42">
        <v>2628</v>
      </c>
      <c r="C569" s="41">
        <v>18.261413383364602</v>
      </c>
    </row>
    <row r="570" spans="1:3">
      <c r="A570" s="38" t="s">
        <v>856</v>
      </c>
      <c r="B570" s="42">
        <v>1408</v>
      </c>
      <c r="C570" s="41">
        <v>9.7838927107219789</v>
      </c>
    </row>
    <row r="571" spans="1:3" ht="11.4" customHeight="1">
      <c r="A571" s="38" t="s">
        <v>857</v>
      </c>
      <c r="B571" s="42">
        <v>3443</v>
      </c>
      <c r="C571" s="41">
        <v>23.92467514418734</v>
      </c>
    </row>
    <row r="572" spans="1:3">
      <c r="A572" s="38" t="s">
        <v>858</v>
      </c>
      <c r="B572" s="42">
        <v>3308</v>
      </c>
      <c r="C572" s="41">
        <v>22.986588840247375</v>
      </c>
    </row>
    <row r="573" spans="1:3">
      <c r="A573" s="38" t="s">
        <v>859</v>
      </c>
      <c r="B573" s="42">
        <v>3175</v>
      </c>
      <c r="C573" s="41">
        <v>22.062400111180601</v>
      </c>
    </row>
    <row r="574" spans="1:3">
      <c r="A574" s="38" t="s">
        <v>860</v>
      </c>
      <c r="B574" s="42">
        <v>1860</v>
      </c>
      <c r="C574" s="41">
        <v>12.924744632061705</v>
      </c>
    </row>
    <row r="575" spans="1:3">
      <c r="A575" s="38" t="s">
        <v>861</v>
      </c>
      <c r="B575" s="42">
        <v>768</v>
      </c>
      <c r="C575" s="41">
        <v>5.3366687513028976</v>
      </c>
    </row>
    <row r="576" spans="1:3">
      <c r="A576" s="38" t="s">
        <v>862</v>
      </c>
      <c r="B576" s="42">
        <v>429</v>
      </c>
      <c r="C576" s="41">
        <v>2.9810298102981028</v>
      </c>
    </row>
    <row r="577" spans="1:3">
      <c r="A577" s="38" t="s">
        <v>922</v>
      </c>
      <c r="B577" s="42">
        <v>48.3</v>
      </c>
      <c r="C577" s="41"/>
    </row>
    <row r="578" spans="1:3">
      <c r="A578" s="38" t="s">
        <v>918</v>
      </c>
      <c r="B578" s="42">
        <v>50</v>
      </c>
      <c r="C578" s="41"/>
    </row>
    <row r="579" spans="1:3">
      <c r="A579" s="38" t="s">
        <v>923</v>
      </c>
      <c r="B579" s="42">
        <v>40.6</v>
      </c>
      <c r="C579" s="41"/>
    </row>
    <row r="580" spans="1:3">
      <c r="A580" s="38" t="s">
        <v>908</v>
      </c>
      <c r="B580" s="42"/>
      <c r="C580" s="41"/>
    </row>
    <row r="581" spans="1:3">
      <c r="A581" s="38" t="s">
        <v>863</v>
      </c>
      <c r="B581" s="42">
        <v>2106</v>
      </c>
      <c r="C581" s="41">
        <v>100</v>
      </c>
    </row>
    <row r="582" spans="1:3">
      <c r="A582" s="38" t="s">
        <v>920</v>
      </c>
      <c r="B582" s="42">
        <v>1715</v>
      </c>
      <c r="C582" s="41">
        <v>81.433998100664766</v>
      </c>
    </row>
    <row r="583" spans="1:3">
      <c r="A583" s="38" t="s">
        <v>921</v>
      </c>
      <c r="B583" s="42">
        <v>391</v>
      </c>
      <c r="C583" s="41">
        <v>18.566001899335234</v>
      </c>
    </row>
    <row r="584" spans="1:3">
      <c r="A584" s="38" t="s">
        <v>856</v>
      </c>
      <c r="B584" s="42">
        <v>203</v>
      </c>
      <c r="C584" s="41">
        <v>9.6391263057929724</v>
      </c>
    </row>
    <row r="585" spans="1:3">
      <c r="A585" s="38" t="s">
        <v>857</v>
      </c>
      <c r="B585" s="42">
        <v>462</v>
      </c>
      <c r="C585" s="41">
        <v>21.937321937321936</v>
      </c>
    </row>
    <row r="586" spans="1:3">
      <c r="A586" s="38" t="s">
        <v>858</v>
      </c>
      <c r="B586" s="42">
        <v>488</v>
      </c>
      <c r="C586" s="41">
        <v>23.171889838556506</v>
      </c>
    </row>
    <row r="587" spans="1:3">
      <c r="A587" s="38" t="s">
        <v>859</v>
      </c>
      <c r="B587" s="42">
        <v>486</v>
      </c>
      <c r="C587" s="41">
        <v>23.076923076923077</v>
      </c>
    </row>
    <row r="588" spans="1:3">
      <c r="A588" s="38" t="s">
        <v>860</v>
      </c>
      <c r="B588" s="42">
        <v>302</v>
      </c>
      <c r="C588" s="41">
        <v>14.339981006647673</v>
      </c>
    </row>
    <row r="589" spans="1:3">
      <c r="A589" s="38" t="s">
        <v>861</v>
      </c>
      <c r="B589" s="42">
        <v>101</v>
      </c>
      <c r="C589" s="41">
        <v>4.7958214624881288</v>
      </c>
    </row>
    <row r="590" spans="1:3">
      <c r="A590" s="38" t="s">
        <v>862</v>
      </c>
      <c r="B590" s="42">
        <v>64</v>
      </c>
      <c r="C590" s="41">
        <v>3.0389363722697058</v>
      </c>
    </row>
    <row r="591" spans="1:3">
      <c r="A591" s="38" t="s">
        <v>922</v>
      </c>
      <c r="B591" s="42">
        <v>48.7</v>
      </c>
      <c r="C591" s="41"/>
    </row>
    <row r="592" spans="1:3">
      <c r="A592" s="38" t="s">
        <v>918</v>
      </c>
      <c r="B592" s="42">
        <v>50.7</v>
      </c>
      <c r="C592" s="41"/>
    </row>
    <row r="593" spans="1:3">
      <c r="A593" s="38" t="s">
        <v>923</v>
      </c>
      <c r="B593" s="42">
        <v>40.1</v>
      </c>
      <c r="C593" s="41"/>
    </row>
    <row r="594" spans="1:3">
      <c r="A594" s="38" t="s">
        <v>909</v>
      </c>
      <c r="B594" s="42"/>
      <c r="C594" s="41"/>
    </row>
    <row r="595" spans="1:3">
      <c r="A595" s="38" t="s">
        <v>863</v>
      </c>
      <c r="B595" s="42">
        <v>3883</v>
      </c>
      <c r="C595" s="41">
        <v>100</v>
      </c>
    </row>
    <row r="596" spans="1:3">
      <c r="A596" s="38" t="s">
        <v>920</v>
      </c>
      <c r="B596" s="42">
        <v>3259</v>
      </c>
      <c r="C596" s="41">
        <v>83.92995106876127</v>
      </c>
    </row>
    <row r="597" spans="1:3">
      <c r="A597" s="38" t="s">
        <v>921</v>
      </c>
      <c r="B597" s="42">
        <v>624</v>
      </c>
      <c r="C597" s="41">
        <v>16.070048931238734</v>
      </c>
    </row>
    <row r="598" spans="1:3">
      <c r="A598" s="38" t="s">
        <v>856</v>
      </c>
      <c r="B598" s="42">
        <v>259</v>
      </c>
      <c r="C598" s="41">
        <v>6.6701004378058206</v>
      </c>
    </row>
    <row r="599" spans="1:3">
      <c r="A599" s="38" t="s">
        <v>857</v>
      </c>
      <c r="B599" s="42">
        <v>740</v>
      </c>
      <c r="C599" s="41">
        <v>19.057429822302343</v>
      </c>
    </row>
    <row r="600" spans="1:3">
      <c r="A600" s="38" t="s">
        <v>858</v>
      </c>
      <c r="B600" s="42">
        <v>836</v>
      </c>
      <c r="C600" s="41">
        <v>21.529745042492916</v>
      </c>
    </row>
    <row r="601" spans="1:3">
      <c r="A601" s="38" t="s">
        <v>859</v>
      </c>
      <c r="B601" s="42">
        <v>919</v>
      </c>
      <c r="C601" s="41">
        <v>23.66726757661602</v>
      </c>
    </row>
    <row r="602" spans="1:3">
      <c r="A602" s="38" t="s">
        <v>860</v>
      </c>
      <c r="B602" s="42">
        <v>680</v>
      </c>
      <c r="C602" s="41">
        <v>17.512232809683233</v>
      </c>
    </row>
    <row r="603" spans="1:3">
      <c r="A603" s="38" t="s">
        <v>861</v>
      </c>
      <c r="B603" s="42">
        <v>307</v>
      </c>
      <c r="C603" s="41">
        <v>7.9062580479011073</v>
      </c>
    </row>
    <row r="604" spans="1:3">
      <c r="A604" s="38" t="s">
        <v>862</v>
      </c>
      <c r="B604" s="42">
        <v>142</v>
      </c>
      <c r="C604" s="41">
        <v>3.6569662631985578</v>
      </c>
    </row>
    <row r="605" spans="1:3">
      <c r="A605" s="38" t="s">
        <v>922</v>
      </c>
      <c r="B605" s="42">
        <v>51.5</v>
      </c>
      <c r="C605" s="41"/>
    </row>
    <row r="606" spans="1:3">
      <c r="A606" s="38" t="s">
        <v>918</v>
      </c>
      <c r="B606" s="42">
        <v>53.2</v>
      </c>
      <c r="C606" s="41"/>
    </row>
    <row r="607" spans="1:3">
      <c r="A607" s="38" t="s">
        <v>923</v>
      </c>
      <c r="B607" s="42">
        <v>42.6</v>
      </c>
      <c r="C607" s="41"/>
    </row>
    <row r="608" spans="1:3">
      <c r="A608" s="38" t="s">
        <v>910</v>
      </c>
      <c r="B608" s="42"/>
      <c r="C608" s="41"/>
    </row>
    <row r="609" spans="1:3">
      <c r="A609" s="38" t="s">
        <v>863</v>
      </c>
      <c r="B609" s="42">
        <v>4814</v>
      </c>
      <c r="C609" s="41">
        <v>100</v>
      </c>
    </row>
    <row r="610" spans="1:3">
      <c r="A610" s="38" t="s">
        <v>920</v>
      </c>
      <c r="B610" s="42">
        <v>4013</v>
      </c>
      <c r="C610" s="41">
        <v>83.361030328209381</v>
      </c>
    </row>
    <row r="611" spans="1:3">
      <c r="A611" s="38" t="s">
        <v>921</v>
      </c>
      <c r="B611" s="42">
        <v>801</v>
      </c>
      <c r="C611" s="41">
        <v>16.638969671790608</v>
      </c>
    </row>
    <row r="612" spans="1:3">
      <c r="A612" s="38" t="s">
        <v>856</v>
      </c>
      <c r="B612" s="42">
        <v>331</v>
      </c>
      <c r="C612" s="41">
        <v>6.8757789779808887</v>
      </c>
    </row>
    <row r="613" spans="1:3">
      <c r="A613" s="38" t="s">
        <v>857</v>
      </c>
      <c r="B613" s="42">
        <v>946</v>
      </c>
      <c r="C613" s="41">
        <v>19.651017864561695</v>
      </c>
    </row>
    <row r="614" spans="1:3">
      <c r="A614" s="38" t="s">
        <v>858</v>
      </c>
      <c r="B614" s="42">
        <v>1156</v>
      </c>
      <c r="C614" s="41">
        <v>24.013294557540508</v>
      </c>
    </row>
    <row r="615" spans="1:3">
      <c r="A615" s="38" t="s">
        <v>859</v>
      </c>
      <c r="B615" s="42">
        <v>1114</v>
      </c>
      <c r="C615" s="41">
        <v>23.140839218944745</v>
      </c>
    </row>
    <row r="616" spans="1:3">
      <c r="A616" s="38" t="s">
        <v>860</v>
      </c>
      <c r="B616" s="42">
        <v>763</v>
      </c>
      <c r="C616" s="41">
        <v>15.849605317823015</v>
      </c>
    </row>
    <row r="617" spans="1:3">
      <c r="A617" s="38" t="s">
        <v>861</v>
      </c>
      <c r="B617" s="42">
        <v>313</v>
      </c>
      <c r="C617" s="41">
        <v>6.5018695471541337</v>
      </c>
    </row>
    <row r="618" spans="1:3">
      <c r="A618" s="38" t="s">
        <v>862</v>
      </c>
      <c r="B618" s="42">
        <v>191</v>
      </c>
      <c r="C618" s="41">
        <v>3.9675945159950148</v>
      </c>
    </row>
    <row r="619" spans="1:3">
      <c r="A619" s="38" t="s">
        <v>922</v>
      </c>
      <c r="B619" s="42">
        <v>50.7</v>
      </c>
      <c r="C619" s="41"/>
    </row>
    <row r="620" spans="1:3">
      <c r="A620" s="38" t="s">
        <v>918</v>
      </c>
      <c r="B620" s="42">
        <v>52.3</v>
      </c>
      <c r="C620" s="41"/>
    </row>
    <row r="621" spans="1:3">
      <c r="A621" s="38" t="s">
        <v>923</v>
      </c>
      <c r="B621" s="42">
        <v>42.6</v>
      </c>
      <c r="C621" s="41"/>
    </row>
    <row r="622" spans="1:3">
      <c r="A622" s="38" t="s">
        <v>911</v>
      </c>
      <c r="B622" s="42"/>
      <c r="C622" s="41"/>
    </row>
    <row r="623" spans="1:3">
      <c r="A623" s="38" t="s">
        <v>863</v>
      </c>
      <c r="B623" s="42">
        <v>3040</v>
      </c>
      <c r="C623" s="41">
        <v>100</v>
      </c>
    </row>
    <row r="624" spans="1:3">
      <c r="A624" s="38" t="s">
        <v>920</v>
      </c>
      <c r="B624" s="42">
        <v>2509</v>
      </c>
      <c r="C624" s="41">
        <v>82.53289473684211</v>
      </c>
    </row>
    <row r="625" spans="1:3">
      <c r="A625" s="38" t="s">
        <v>921</v>
      </c>
      <c r="B625" s="42">
        <v>531</v>
      </c>
      <c r="C625" s="41">
        <v>17.467105263157894</v>
      </c>
    </row>
    <row r="626" spans="1:3">
      <c r="A626" s="38" t="s">
        <v>856</v>
      </c>
      <c r="B626" s="42">
        <v>193</v>
      </c>
      <c r="C626" s="41">
        <v>6.3486842105263159</v>
      </c>
    </row>
    <row r="627" spans="1:3">
      <c r="A627" s="38" t="s">
        <v>857</v>
      </c>
      <c r="B627" s="42">
        <v>615</v>
      </c>
      <c r="C627" s="41">
        <v>20.230263157894736</v>
      </c>
    </row>
    <row r="628" spans="1:3">
      <c r="A628" s="38" t="s">
        <v>858</v>
      </c>
      <c r="B628" s="42">
        <v>768</v>
      </c>
      <c r="C628" s="41">
        <v>25.263157894736842</v>
      </c>
    </row>
    <row r="629" spans="1:3">
      <c r="A629" s="38" t="s">
        <v>859</v>
      </c>
      <c r="B629" s="42">
        <v>756</v>
      </c>
      <c r="C629" s="41">
        <v>24.868421052631579</v>
      </c>
    </row>
    <row r="630" spans="1:3">
      <c r="A630" s="38" t="s">
        <v>860</v>
      </c>
      <c r="B630" s="42">
        <v>387</v>
      </c>
      <c r="C630" s="41">
        <v>12.730263157894736</v>
      </c>
    </row>
    <row r="631" spans="1:3">
      <c r="A631" s="38" t="s">
        <v>861</v>
      </c>
      <c r="B631" s="42">
        <v>192</v>
      </c>
      <c r="C631" s="41">
        <v>6.3157894736842106</v>
      </c>
    </row>
    <row r="632" spans="1:3">
      <c r="A632" s="38" t="s">
        <v>862</v>
      </c>
      <c r="B632" s="42">
        <v>129</v>
      </c>
      <c r="C632" s="41">
        <v>4.2434210526315788</v>
      </c>
    </row>
    <row r="633" spans="1:3">
      <c r="A633" s="38" t="s">
        <v>922</v>
      </c>
      <c r="B633" s="42">
        <v>50.4</v>
      </c>
      <c r="C633" s="41"/>
    </row>
    <row r="634" spans="1:3">
      <c r="A634" s="38" t="s">
        <v>918</v>
      </c>
      <c r="B634" s="42">
        <v>52.1</v>
      </c>
      <c r="C634" s="41"/>
    </row>
    <row r="635" spans="1:3">
      <c r="A635" s="38" t="s">
        <v>923</v>
      </c>
      <c r="B635" s="42">
        <v>42.1</v>
      </c>
      <c r="C635" s="41"/>
    </row>
    <row r="636" spans="1:3">
      <c r="A636" s="38" t="s">
        <v>912</v>
      </c>
      <c r="B636" s="42"/>
      <c r="C636" s="41"/>
    </row>
    <row r="637" spans="1:3">
      <c r="A637" s="38" t="s">
        <v>863</v>
      </c>
      <c r="B637" s="42">
        <v>2567</v>
      </c>
      <c r="C637" s="41">
        <v>100</v>
      </c>
    </row>
    <row r="638" spans="1:3">
      <c r="A638" s="38" t="s">
        <v>920</v>
      </c>
      <c r="B638" s="42">
        <v>2122</v>
      </c>
      <c r="C638" s="41">
        <v>82.664589014413707</v>
      </c>
    </row>
    <row r="639" spans="1:3">
      <c r="A639" s="38" t="s">
        <v>921</v>
      </c>
      <c r="B639" s="42">
        <v>445</v>
      </c>
      <c r="C639" s="41">
        <v>17.335410985586289</v>
      </c>
    </row>
    <row r="640" spans="1:3">
      <c r="A640" s="38" t="s">
        <v>856</v>
      </c>
      <c r="B640" s="42">
        <v>151</v>
      </c>
      <c r="C640" s="41">
        <v>5.8823529411764701</v>
      </c>
    </row>
    <row r="641" spans="1:3">
      <c r="A641" s="38" t="s">
        <v>857</v>
      </c>
      <c r="B641" s="42">
        <v>467</v>
      </c>
      <c r="C641" s="41">
        <v>18.192442539929878</v>
      </c>
    </row>
    <row r="642" spans="1:3">
      <c r="A642" s="38" t="s">
        <v>858</v>
      </c>
      <c r="B642" s="42">
        <v>676</v>
      </c>
      <c r="C642" s="41">
        <v>26.334242306194</v>
      </c>
    </row>
    <row r="643" spans="1:3">
      <c r="A643" s="38" t="s">
        <v>859</v>
      </c>
      <c r="B643" s="42">
        <v>691</v>
      </c>
      <c r="C643" s="41">
        <v>26.918582002337359</v>
      </c>
    </row>
    <row r="644" spans="1:3">
      <c r="A644" s="38" t="s">
        <v>860</v>
      </c>
      <c r="B644" s="42">
        <v>332</v>
      </c>
      <c r="C644" s="41">
        <v>12.933385274639658</v>
      </c>
    </row>
    <row r="645" spans="1:3">
      <c r="A645" s="38" t="s">
        <v>861</v>
      </c>
      <c r="B645" s="42">
        <v>149</v>
      </c>
      <c r="C645" s="41">
        <v>5.8044409816906892</v>
      </c>
    </row>
    <row r="646" spans="1:3">
      <c r="A646" s="38" t="s">
        <v>862</v>
      </c>
      <c r="B646" s="42">
        <v>101</v>
      </c>
      <c r="C646" s="41">
        <v>3.9345539540319443</v>
      </c>
    </row>
    <row r="647" spans="1:3">
      <c r="A647" s="38" t="s">
        <v>922</v>
      </c>
      <c r="B647" s="42">
        <v>50.6</v>
      </c>
      <c r="C647" s="41"/>
    </row>
    <row r="648" spans="1:3">
      <c r="A648" s="38" t="s">
        <v>918</v>
      </c>
      <c r="B648" s="42">
        <v>52.3</v>
      </c>
      <c r="C648" s="41"/>
    </row>
    <row r="649" spans="1:3">
      <c r="A649" s="38" t="s">
        <v>923</v>
      </c>
      <c r="B649" s="42">
        <v>42.5</v>
      </c>
      <c r="C649" s="41"/>
    </row>
    <row r="650" spans="1:3">
      <c r="A650" s="38" t="s">
        <v>913</v>
      </c>
      <c r="B650" s="42"/>
      <c r="C650" s="41"/>
    </row>
    <row r="651" spans="1:3">
      <c r="A651" s="38" t="s">
        <v>863</v>
      </c>
      <c r="B651" s="42">
        <v>4067</v>
      </c>
      <c r="C651" s="41">
        <v>100</v>
      </c>
    </row>
    <row r="652" spans="1:3">
      <c r="A652" s="38" t="s">
        <v>920</v>
      </c>
      <c r="B652" s="42">
        <v>3432</v>
      </c>
      <c r="C652" s="41">
        <v>84.386525694615202</v>
      </c>
    </row>
    <row r="653" spans="1:3">
      <c r="A653" s="38" t="s">
        <v>921</v>
      </c>
      <c r="B653" s="42">
        <v>635</v>
      </c>
      <c r="C653" s="41">
        <v>15.613474305384806</v>
      </c>
    </row>
    <row r="654" spans="1:3">
      <c r="A654" s="38" t="s">
        <v>856</v>
      </c>
      <c r="B654" s="42">
        <v>229</v>
      </c>
      <c r="C654" s="41">
        <v>5.6306860093434965</v>
      </c>
    </row>
    <row r="655" spans="1:3">
      <c r="A655" s="38" t="s">
        <v>857</v>
      </c>
      <c r="B655" s="42">
        <v>731</v>
      </c>
      <c r="C655" s="41">
        <v>17.973936562576835</v>
      </c>
    </row>
    <row r="656" spans="1:3">
      <c r="A656" s="38" t="s">
        <v>858</v>
      </c>
      <c r="B656" s="42">
        <v>1034</v>
      </c>
      <c r="C656" s="41">
        <v>25.424145561839197</v>
      </c>
    </row>
    <row r="657" spans="1:3">
      <c r="A657" s="38" t="s">
        <v>859</v>
      </c>
      <c r="B657" s="42">
        <v>1066</v>
      </c>
      <c r="C657" s="41">
        <v>26.21096631423654</v>
      </c>
    </row>
    <row r="658" spans="1:3">
      <c r="A658" s="38" t="s">
        <v>860</v>
      </c>
      <c r="B658" s="42">
        <v>611</v>
      </c>
      <c r="C658" s="41">
        <v>15.023358741086795</v>
      </c>
    </row>
    <row r="659" spans="1:3">
      <c r="A659" s="38" t="s">
        <v>861</v>
      </c>
      <c r="B659" s="42">
        <v>247</v>
      </c>
      <c r="C659" s="41">
        <v>6.0732726825670023</v>
      </c>
    </row>
    <row r="660" spans="1:3">
      <c r="A660" s="38" t="s">
        <v>862</v>
      </c>
      <c r="B660" s="42">
        <v>149</v>
      </c>
      <c r="C660" s="41">
        <v>3.663634128350135</v>
      </c>
    </row>
    <row r="661" spans="1:3">
      <c r="A661" s="38" t="s">
        <v>922</v>
      </c>
      <c r="B661" s="42">
        <v>51.1</v>
      </c>
      <c r="C661" s="41"/>
    </row>
    <row r="662" spans="1:3">
      <c r="A662" s="38" t="s">
        <v>918</v>
      </c>
      <c r="B662" s="42">
        <v>52.6</v>
      </c>
      <c r="C662" s="41"/>
    </row>
    <row r="663" spans="1:3">
      <c r="A663" s="38" t="s">
        <v>923</v>
      </c>
      <c r="B663" s="42">
        <v>42.9</v>
      </c>
      <c r="C663" s="41"/>
    </row>
    <row r="664" spans="1:3">
      <c r="A664" s="38" t="s">
        <v>914</v>
      </c>
      <c r="B664" s="42"/>
      <c r="C664" s="41"/>
    </row>
    <row r="665" spans="1:3">
      <c r="A665" s="38" t="s">
        <v>863</v>
      </c>
      <c r="B665" s="42">
        <v>3285</v>
      </c>
      <c r="C665" s="41">
        <v>100</v>
      </c>
    </row>
    <row r="666" spans="1:3">
      <c r="A666" s="38" t="s">
        <v>920</v>
      </c>
      <c r="B666" s="42">
        <v>2698</v>
      </c>
      <c r="C666" s="41">
        <v>82.13089802130898</v>
      </c>
    </row>
    <row r="667" spans="1:3">
      <c r="A667" s="38" t="s">
        <v>921</v>
      </c>
      <c r="B667" s="42">
        <v>587</v>
      </c>
      <c r="C667" s="41">
        <v>17.86910197869102</v>
      </c>
    </row>
    <row r="668" spans="1:3">
      <c r="A668" s="38" t="s">
        <v>856</v>
      </c>
      <c r="B668" s="42">
        <v>356</v>
      </c>
      <c r="C668" s="41">
        <v>10.837138508371385</v>
      </c>
    </row>
    <row r="669" spans="1:3">
      <c r="A669" s="38" t="s">
        <v>857</v>
      </c>
      <c r="B669" s="42">
        <v>762</v>
      </c>
      <c r="C669" s="41">
        <v>23.196347031963469</v>
      </c>
    </row>
    <row r="670" spans="1:3">
      <c r="A670" s="38" t="s">
        <v>858</v>
      </c>
      <c r="B670" s="42">
        <v>829</v>
      </c>
      <c r="C670" s="41">
        <v>25.235920852359207</v>
      </c>
    </row>
    <row r="671" spans="1:3" ht="13.95" customHeight="1">
      <c r="A671" s="38" t="s">
        <v>859</v>
      </c>
      <c r="B671" s="42">
        <v>702</v>
      </c>
      <c r="C671" s="41">
        <v>21.36986301369863</v>
      </c>
    </row>
    <row r="672" spans="1:3">
      <c r="A672" s="38" t="s">
        <v>860</v>
      </c>
      <c r="B672" s="42">
        <v>454</v>
      </c>
      <c r="C672" s="41">
        <v>13.820395738203958</v>
      </c>
    </row>
    <row r="673" spans="1:3">
      <c r="A673" s="38" t="s">
        <v>861</v>
      </c>
      <c r="B673" s="42">
        <v>144</v>
      </c>
      <c r="C673" s="41">
        <v>4.3835616438356162</v>
      </c>
    </row>
    <row r="674" spans="1:3">
      <c r="A674" s="38" t="s">
        <v>862</v>
      </c>
      <c r="B674" s="42">
        <v>38</v>
      </c>
      <c r="C674" s="41">
        <v>1.1567732115677321</v>
      </c>
    </row>
    <row r="675" spans="1:3">
      <c r="A675" s="38" t="s">
        <v>922</v>
      </c>
      <c r="B675" s="42">
        <v>47.2</v>
      </c>
      <c r="C675" s="41"/>
    </row>
    <row r="676" spans="1:3">
      <c r="A676" s="38" t="s">
        <v>918</v>
      </c>
      <c r="B676" s="42">
        <v>49</v>
      </c>
      <c r="C676" s="41"/>
    </row>
    <row r="677" spans="1:3">
      <c r="A677" s="38" t="s">
        <v>923</v>
      </c>
      <c r="B677" s="42">
        <v>39</v>
      </c>
      <c r="C677" s="41"/>
    </row>
    <row r="678" spans="1:3">
      <c r="C678" s="41"/>
    </row>
    <row r="679" spans="1:3">
      <c r="C679" s="41"/>
    </row>
    <row r="680" spans="1:3">
      <c r="C680" s="41"/>
    </row>
    <row r="681" spans="1:3">
      <c r="C681" s="41"/>
    </row>
    <row r="682" spans="1:3">
      <c r="C682" s="41"/>
    </row>
    <row r="683" spans="1:3">
      <c r="C683" s="41"/>
    </row>
    <row r="684" spans="1:3">
      <c r="C684" s="41"/>
    </row>
    <row r="685" spans="1:3">
      <c r="C685" s="41"/>
    </row>
    <row r="686" spans="1:3">
      <c r="C686" s="41"/>
    </row>
    <row r="687" spans="1:3">
      <c r="C687" s="41"/>
    </row>
    <row r="688" spans="1:3">
      <c r="C688" s="41"/>
    </row>
    <row r="689" spans="3:3">
      <c r="C689" s="41"/>
    </row>
    <row r="690" spans="3:3">
      <c r="C690" s="41"/>
    </row>
    <row r="691" spans="3:3">
      <c r="C691" s="41"/>
    </row>
    <row r="692" spans="3:3">
      <c r="C692" s="41"/>
    </row>
    <row r="693" spans="3:3">
      <c r="C693" s="41"/>
    </row>
    <row r="694" spans="3:3">
      <c r="C694" s="41"/>
    </row>
    <row r="695" spans="3:3">
      <c r="C695" s="41"/>
    </row>
    <row r="696" spans="3:3">
      <c r="C696" s="41"/>
    </row>
    <row r="697" spans="3:3">
      <c r="C697" s="41"/>
    </row>
    <row r="698" spans="3:3">
      <c r="C698" s="41"/>
    </row>
    <row r="699" spans="3:3">
      <c r="C699" s="41"/>
    </row>
    <row r="700" spans="3:3">
      <c r="C700" s="41"/>
    </row>
    <row r="701" spans="3:3">
      <c r="C701" s="41"/>
    </row>
    <row r="702" spans="3:3">
      <c r="C702" s="41"/>
    </row>
    <row r="703" spans="3:3">
      <c r="C703" s="41"/>
    </row>
    <row r="704" spans="3:3">
      <c r="C704" s="41"/>
    </row>
    <row r="705" spans="3:3">
      <c r="C705" s="41"/>
    </row>
    <row r="706" spans="3:3">
      <c r="C706" s="41"/>
    </row>
    <row r="707" spans="3:3">
      <c r="C707" s="41"/>
    </row>
    <row r="708" spans="3:3">
      <c r="C708" s="41"/>
    </row>
    <row r="709" spans="3:3">
      <c r="C709" s="41"/>
    </row>
    <row r="710" spans="3:3">
      <c r="C710" s="41"/>
    </row>
    <row r="711" spans="3:3">
      <c r="C711" s="41"/>
    </row>
    <row r="712" spans="3:3">
      <c r="C712" s="41"/>
    </row>
    <row r="713" spans="3:3">
      <c r="C713" s="41"/>
    </row>
    <row r="714" spans="3:3">
      <c r="C714" s="41"/>
    </row>
    <row r="715" spans="3:3">
      <c r="C715" s="41"/>
    </row>
    <row r="716" spans="3:3">
      <c r="C716" s="41"/>
    </row>
    <row r="717" spans="3:3">
      <c r="C717" s="41"/>
    </row>
    <row r="718" spans="3:3">
      <c r="C718" s="41"/>
    </row>
    <row r="719" spans="3:3">
      <c r="C719" s="41"/>
    </row>
    <row r="720" spans="3:3">
      <c r="C720" s="41"/>
    </row>
    <row r="721" spans="3:3">
      <c r="C721" s="41"/>
    </row>
    <row r="722" spans="3:3">
      <c r="C722" s="41"/>
    </row>
    <row r="723" spans="3:3">
      <c r="C723" s="41"/>
    </row>
    <row r="724" spans="3:3">
      <c r="C724" s="41"/>
    </row>
    <row r="725" spans="3:3">
      <c r="C725" s="41"/>
    </row>
    <row r="726" spans="3:3">
      <c r="C726" s="41"/>
    </row>
    <row r="727" spans="3:3">
      <c r="C727" s="41"/>
    </row>
    <row r="728" spans="3:3">
      <c r="C728" s="41"/>
    </row>
    <row r="729" spans="3:3">
      <c r="C729" s="41"/>
    </row>
    <row r="730" spans="3:3">
      <c r="C730" s="41"/>
    </row>
    <row r="731" spans="3:3">
      <c r="C731" s="41"/>
    </row>
    <row r="732" spans="3:3">
      <c r="C732" s="41"/>
    </row>
    <row r="733" spans="3:3">
      <c r="C733" s="41"/>
    </row>
    <row r="734" spans="3:3">
      <c r="C734" s="41"/>
    </row>
    <row r="735" spans="3:3">
      <c r="C735" s="41"/>
    </row>
    <row r="736" spans="3:3">
      <c r="C736" s="41"/>
    </row>
    <row r="737" spans="3:3">
      <c r="C737" s="41"/>
    </row>
    <row r="738" spans="3:3">
      <c r="C738" s="41"/>
    </row>
    <row r="739" spans="3:3">
      <c r="C739" s="41"/>
    </row>
    <row r="740" spans="3:3">
      <c r="C740" s="41"/>
    </row>
    <row r="741" spans="3:3">
      <c r="C741" s="41"/>
    </row>
    <row r="742" spans="3:3">
      <c r="C742" s="41"/>
    </row>
    <row r="743" spans="3:3">
      <c r="C743" s="41"/>
    </row>
    <row r="744" spans="3:3">
      <c r="C744" s="41"/>
    </row>
    <row r="745" spans="3:3">
      <c r="C745" s="41"/>
    </row>
    <row r="746" spans="3:3">
      <c r="C746" s="41"/>
    </row>
    <row r="747" spans="3:3">
      <c r="C747" s="41"/>
    </row>
    <row r="748" spans="3:3">
      <c r="C748" s="41"/>
    </row>
    <row r="749" spans="3:3">
      <c r="C749" s="41"/>
    </row>
    <row r="750" spans="3:3">
      <c r="C750" s="41"/>
    </row>
    <row r="751" spans="3:3">
      <c r="C751" s="41"/>
    </row>
    <row r="752" spans="3:3">
      <c r="C752" s="41"/>
    </row>
    <row r="753" spans="3:3">
      <c r="C753" s="41"/>
    </row>
    <row r="754" spans="3:3">
      <c r="C754" s="41"/>
    </row>
    <row r="755" spans="3:3">
      <c r="C755" s="41"/>
    </row>
    <row r="756" spans="3:3">
      <c r="C756" s="41"/>
    </row>
    <row r="757" spans="3:3">
      <c r="C757" s="41"/>
    </row>
    <row r="758" spans="3:3">
      <c r="C758" s="41"/>
    </row>
    <row r="759" spans="3:3">
      <c r="C759" s="41"/>
    </row>
    <row r="760" spans="3:3">
      <c r="C760" s="41"/>
    </row>
    <row r="761" spans="3:3">
      <c r="C761" s="41"/>
    </row>
    <row r="762" spans="3:3">
      <c r="C762" s="41"/>
    </row>
    <row r="763" spans="3:3">
      <c r="C763" s="41"/>
    </row>
    <row r="764" spans="3:3">
      <c r="C764" s="41"/>
    </row>
    <row r="765" spans="3:3">
      <c r="C765" s="41"/>
    </row>
    <row r="766" spans="3:3">
      <c r="C766" s="41"/>
    </row>
    <row r="767" spans="3:3">
      <c r="C767" s="41"/>
    </row>
    <row r="768" spans="3:3">
      <c r="C768" s="41"/>
    </row>
    <row r="769" spans="3:3">
      <c r="C769" s="41"/>
    </row>
    <row r="770" spans="3:3">
      <c r="C770" s="41"/>
    </row>
    <row r="771" spans="3:3">
      <c r="C771" s="41"/>
    </row>
    <row r="772" spans="3:3">
      <c r="C772" s="41"/>
    </row>
    <row r="773" spans="3:3">
      <c r="C773" s="41"/>
    </row>
    <row r="774" spans="3:3">
      <c r="C774" s="41"/>
    </row>
    <row r="775" spans="3:3">
      <c r="C775" s="41"/>
    </row>
    <row r="776" spans="3:3">
      <c r="C776" s="41"/>
    </row>
    <row r="777" spans="3:3">
      <c r="C777" s="41"/>
    </row>
    <row r="778" spans="3:3">
      <c r="C778" s="41"/>
    </row>
    <row r="779" spans="3:3">
      <c r="C779" s="41"/>
    </row>
    <row r="780" spans="3:3">
      <c r="C780" s="41"/>
    </row>
    <row r="781" spans="3:3">
      <c r="C781" s="41"/>
    </row>
    <row r="782" spans="3:3">
      <c r="C782" s="41"/>
    </row>
    <row r="783" spans="3:3">
      <c r="C783" s="41"/>
    </row>
    <row r="784" spans="3:3">
      <c r="C784" s="41"/>
    </row>
    <row r="785" spans="3:3">
      <c r="C785" s="41"/>
    </row>
    <row r="786" spans="3:3">
      <c r="C786" s="41"/>
    </row>
    <row r="787" spans="3:3">
      <c r="C787" s="41"/>
    </row>
    <row r="788" spans="3:3">
      <c r="C788" s="41"/>
    </row>
    <row r="789" spans="3:3">
      <c r="C789" s="41"/>
    </row>
    <row r="790" spans="3:3">
      <c r="C790" s="41"/>
    </row>
    <row r="791" spans="3:3">
      <c r="C791" s="41"/>
    </row>
    <row r="792" spans="3:3">
      <c r="C792" s="41"/>
    </row>
    <row r="793" spans="3:3">
      <c r="C793" s="41"/>
    </row>
    <row r="794" spans="3:3">
      <c r="C794" s="41"/>
    </row>
    <row r="795" spans="3:3">
      <c r="C795" s="41"/>
    </row>
    <row r="796" spans="3:3">
      <c r="C796" s="41"/>
    </row>
    <row r="797" spans="3:3">
      <c r="C797" s="41"/>
    </row>
    <row r="798" spans="3:3">
      <c r="C798" s="41"/>
    </row>
    <row r="799" spans="3:3">
      <c r="C799" s="41"/>
    </row>
    <row r="800" spans="3:3">
      <c r="C800" s="41"/>
    </row>
    <row r="801" spans="3:3">
      <c r="C801" s="41"/>
    </row>
    <row r="802" spans="3:3">
      <c r="C802" s="41"/>
    </row>
    <row r="803" spans="3:3">
      <c r="C803" s="41"/>
    </row>
    <row r="804" spans="3:3">
      <c r="C804" s="41"/>
    </row>
    <row r="805" spans="3:3">
      <c r="C805" s="41"/>
    </row>
    <row r="806" spans="3:3">
      <c r="C806" s="41"/>
    </row>
    <row r="807" spans="3:3">
      <c r="C807" s="41"/>
    </row>
    <row r="808" spans="3:3">
      <c r="C808" s="41"/>
    </row>
    <row r="809" spans="3:3">
      <c r="C809" s="41"/>
    </row>
    <row r="810" spans="3:3">
      <c r="C810" s="41"/>
    </row>
    <row r="811" spans="3:3">
      <c r="C811" s="41"/>
    </row>
    <row r="812" spans="3:3">
      <c r="C812" s="41"/>
    </row>
    <row r="813" spans="3:3">
      <c r="C813" s="41"/>
    </row>
    <row r="814" spans="3:3">
      <c r="C814" s="41"/>
    </row>
    <row r="815" spans="3:3">
      <c r="C815" s="41"/>
    </row>
    <row r="816" spans="3:3">
      <c r="C816" s="41"/>
    </row>
    <row r="817" spans="3:3">
      <c r="C817" s="41"/>
    </row>
    <row r="818" spans="3:3">
      <c r="C818" s="41"/>
    </row>
    <row r="819" spans="3:3">
      <c r="C819" s="41"/>
    </row>
    <row r="820" spans="3:3">
      <c r="C820" s="41"/>
    </row>
    <row r="821" spans="3:3">
      <c r="C821" s="41"/>
    </row>
    <row r="822" spans="3:3">
      <c r="C822" s="41"/>
    </row>
    <row r="823" spans="3:3">
      <c r="C823" s="41"/>
    </row>
    <row r="824" spans="3:3">
      <c r="C824" s="41"/>
    </row>
    <row r="825" spans="3:3">
      <c r="C825" s="41"/>
    </row>
    <row r="826" spans="3:3">
      <c r="C826" s="41"/>
    </row>
    <row r="827" spans="3:3">
      <c r="C827" s="41"/>
    </row>
    <row r="828" spans="3:3">
      <c r="C828" s="41"/>
    </row>
    <row r="829" spans="3:3">
      <c r="C829" s="41"/>
    </row>
    <row r="830" spans="3:3">
      <c r="C830" s="41"/>
    </row>
    <row r="831" spans="3:3">
      <c r="C831" s="41"/>
    </row>
    <row r="832" spans="3:3">
      <c r="C832" s="41"/>
    </row>
    <row r="833" spans="3:3">
      <c r="C833" s="41"/>
    </row>
    <row r="834" spans="3:3">
      <c r="C834" s="41"/>
    </row>
    <row r="835" spans="3:3">
      <c r="C835" s="41"/>
    </row>
    <row r="836" spans="3:3">
      <c r="C836" s="41"/>
    </row>
    <row r="837" spans="3:3">
      <c r="C837" s="41"/>
    </row>
    <row r="838" spans="3:3">
      <c r="C838" s="41"/>
    </row>
    <row r="839" spans="3:3">
      <c r="C839" s="41"/>
    </row>
    <row r="840" spans="3:3">
      <c r="C840" s="41"/>
    </row>
    <row r="841" spans="3:3">
      <c r="C841" s="41"/>
    </row>
    <row r="842" spans="3:3">
      <c r="C842" s="41"/>
    </row>
    <row r="843" spans="3:3">
      <c r="C843" s="41"/>
    </row>
    <row r="844" spans="3:3">
      <c r="C844" s="41"/>
    </row>
    <row r="845" spans="3:3">
      <c r="C845" s="41"/>
    </row>
    <row r="846" spans="3:3">
      <c r="C846" s="41"/>
    </row>
    <row r="847" spans="3:3">
      <c r="C847" s="41"/>
    </row>
    <row r="848" spans="3:3">
      <c r="C848" s="41"/>
    </row>
    <row r="849" spans="3:3">
      <c r="C849" s="41"/>
    </row>
    <row r="850" spans="3:3">
      <c r="C850" s="41"/>
    </row>
    <row r="851" spans="3:3">
      <c r="C851" s="41"/>
    </row>
    <row r="852" spans="3:3">
      <c r="C852" s="41"/>
    </row>
    <row r="853" spans="3:3">
      <c r="C853" s="41"/>
    </row>
    <row r="854" spans="3:3">
      <c r="C854" s="41"/>
    </row>
    <row r="855" spans="3:3">
      <c r="C855" s="41"/>
    </row>
    <row r="856" spans="3:3">
      <c r="C856" s="41"/>
    </row>
    <row r="857" spans="3:3">
      <c r="C857" s="41"/>
    </row>
    <row r="858" spans="3:3">
      <c r="C858" s="41"/>
    </row>
    <row r="859" spans="3:3">
      <c r="C859" s="41"/>
    </row>
    <row r="860" spans="3:3">
      <c r="C860" s="41"/>
    </row>
    <row r="861" spans="3:3">
      <c r="C861" s="41"/>
    </row>
    <row r="862" spans="3:3">
      <c r="C862" s="41"/>
    </row>
    <row r="863" spans="3:3">
      <c r="C863" s="41"/>
    </row>
    <row r="864" spans="3:3">
      <c r="C864" s="41"/>
    </row>
    <row r="865" spans="3:3">
      <c r="C865" s="41"/>
    </row>
    <row r="866" spans="3:3">
      <c r="C866" s="41"/>
    </row>
    <row r="867" spans="3:3">
      <c r="C867" s="41"/>
    </row>
    <row r="868" spans="3:3">
      <c r="C868" s="41"/>
    </row>
    <row r="869" spans="3:3">
      <c r="C869" s="41"/>
    </row>
    <row r="870" spans="3:3">
      <c r="C870" s="41"/>
    </row>
    <row r="871" spans="3:3">
      <c r="C871" s="41"/>
    </row>
    <row r="872" spans="3:3">
      <c r="C872" s="41"/>
    </row>
    <row r="873" spans="3:3">
      <c r="C873" s="41"/>
    </row>
    <row r="874" spans="3:3">
      <c r="C874" s="41"/>
    </row>
    <row r="875" spans="3:3">
      <c r="C875" s="41"/>
    </row>
    <row r="876" spans="3:3">
      <c r="C876" s="41"/>
    </row>
    <row r="877" spans="3:3">
      <c r="C877" s="41"/>
    </row>
    <row r="878" spans="3:3">
      <c r="C878" s="41"/>
    </row>
    <row r="879" spans="3:3">
      <c r="C879" s="41"/>
    </row>
    <row r="880" spans="3:3">
      <c r="C880" s="41"/>
    </row>
    <row r="881" spans="3:3">
      <c r="C881" s="41"/>
    </row>
    <row r="882" spans="3:3">
      <c r="C882" s="41"/>
    </row>
    <row r="883" spans="3:3">
      <c r="C883" s="41"/>
    </row>
    <row r="884" spans="3:3">
      <c r="C884" s="41"/>
    </row>
    <row r="885" spans="3:3">
      <c r="C885" s="41"/>
    </row>
    <row r="886" spans="3:3">
      <c r="C886" s="41"/>
    </row>
    <row r="887" spans="3:3">
      <c r="C887" s="41"/>
    </row>
    <row r="888" spans="3:3">
      <c r="C888" s="41"/>
    </row>
    <row r="889" spans="3:3">
      <c r="C889" s="41"/>
    </row>
    <row r="890" spans="3:3">
      <c r="C890" s="41"/>
    </row>
    <row r="891" spans="3:3">
      <c r="C891" s="41"/>
    </row>
    <row r="892" spans="3:3">
      <c r="C892" s="41"/>
    </row>
    <row r="893" spans="3:3">
      <c r="C893" s="41"/>
    </row>
    <row r="894" spans="3:3">
      <c r="C894" s="41"/>
    </row>
    <row r="895" spans="3:3">
      <c r="C895" s="41"/>
    </row>
    <row r="896" spans="3:3">
      <c r="C896" s="41"/>
    </row>
    <row r="897" spans="3:3">
      <c r="C897" s="41"/>
    </row>
    <row r="898" spans="3:3">
      <c r="C898" s="41"/>
    </row>
    <row r="899" spans="3:3">
      <c r="C899" s="41"/>
    </row>
    <row r="900" spans="3:3">
      <c r="C900" s="41"/>
    </row>
    <row r="901" spans="3:3">
      <c r="C901" s="41"/>
    </row>
    <row r="902" spans="3:3">
      <c r="C902" s="41"/>
    </row>
    <row r="903" spans="3:3">
      <c r="C903" s="41"/>
    </row>
    <row r="904" spans="3:3">
      <c r="C904" s="41"/>
    </row>
    <row r="905" spans="3:3">
      <c r="C905" s="41"/>
    </row>
    <row r="906" spans="3:3">
      <c r="C906" s="41"/>
    </row>
    <row r="907" spans="3:3">
      <c r="C907" s="41"/>
    </row>
    <row r="908" spans="3:3">
      <c r="C908" s="41"/>
    </row>
    <row r="909" spans="3:3">
      <c r="C909" s="41"/>
    </row>
    <row r="910" spans="3:3">
      <c r="C910" s="41"/>
    </row>
    <row r="911" spans="3:3">
      <c r="C911" s="41"/>
    </row>
    <row r="912" spans="3:3">
      <c r="C912" s="41"/>
    </row>
    <row r="913" spans="3:3">
      <c r="C913" s="41"/>
    </row>
    <row r="914" spans="3:3">
      <c r="C914" s="41"/>
    </row>
    <row r="915" spans="3:3">
      <c r="C915" s="41"/>
    </row>
    <row r="916" spans="3:3">
      <c r="C916" s="41"/>
    </row>
    <row r="917" spans="3:3">
      <c r="C917" s="41"/>
    </row>
    <row r="918" spans="3:3">
      <c r="C918" s="41"/>
    </row>
    <row r="919" spans="3:3">
      <c r="C919" s="41"/>
    </row>
    <row r="920" spans="3:3">
      <c r="C920" s="41"/>
    </row>
    <row r="921" spans="3:3">
      <c r="C921" s="41"/>
    </row>
    <row r="922" spans="3:3">
      <c r="C922" s="41"/>
    </row>
    <row r="923" spans="3:3">
      <c r="C923" s="41"/>
    </row>
    <row r="924" spans="3:3">
      <c r="C924" s="41"/>
    </row>
    <row r="925" spans="3:3">
      <c r="C925" s="41"/>
    </row>
    <row r="926" spans="3:3">
      <c r="C926" s="41"/>
    </row>
    <row r="927" spans="3:3">
      <c r="C927" s="41"/>
    </row>
    <row r="928" spans="3:3">
      <c r="C928" s="41"/>
    </row>
    <row r="929" spans="3:3">
      <c r="C929" s="41"/>
    </row>
    <row r="930" spans="3:3">
      <c r="C930" s="41"/>
    </row>
    <row r="931" spans="3:3">
      <c r="C931" s="41"/>
    </row>
    <row r="932" spans="3:3">
      <c r="C932" s="41"/>
    </row>
    <row r="933" spans="3:3">
      <c r="C933" s="41"/>
    </row>
    <row r="934" spans="3:3">
      <c r="C934" s="41"/>
    </row>
    <row r="935" spans="3:3">
      <c r="C935" s="41"/>
    </row>
    <row r="936" spans="3:3">
      <c r="C936" s="41"/>
    </row>
    <row r="937" spans="3:3">
      <c r="C937" s="41"/>
    </row>
    <row r="938" spans="3:3">
      <c r="C938" s="41"/>
    </row>
    <row r="939" spans="3:3">
      <c r="C939" s="41"/>
    </row>
    <row r="940" spans="3:3">
      <c r="C940" s="41"/>
    </row>
    <row r="941" spans="3:3">
      <c r="C941" s="41"/>
    </row>
    <row r="942" spans="3:3">
      <c r="C942" s="41"/>
    </row>
    <row r="943" spans="3:3">
      <c r="C943" s="41"/>
    </row>
    <row r="944" spans="3:3">
      <c r="C944" s="41"/>
    </row>
    <row r="945" spans="3:3">
      <c r="C945" s="41"/>
    </row>
    <row r="946" spans="3:3">
      <c r="C946" s="41"/>
    </row>
    <row r="947" spans="3:3">
      <c r="C947" s="41"/>
    </row>
    <row r="948" spans="3:3">
      <c r="C948" s="41"/>
    </row>
    <row r="949" spans="3:3">
      <c r="C949" s="41"/>
    </row>
    <row r="950" spans="3:3">
      <c r="C950" s="41"/>
    </row>
    <row r="951" spans="3:3">
      <c r="C951" s="41"/>
    </row>
    <row r="952" spans="3:3">
      <c r="C952" s="41"/>
    </row>
    <row r="953" spans="3:3">
      <c r="C953" s="41"/>
    </row>
    <row r="954" spans="3:3">
      <c r="C954" s="41"/>
    </row>
    <row r="955" spans="3:3">
      <c r="C955" s="41"/>
    </row>
    <row r="956" spans="3:3">
      <c r="C956" s="41"/>
    </row>
    <row r="957" spans="3:3">
      <c r="C957" s="41"/>
    </row>
    <row r="958" spans="3:3">
      <c r="C958" s="41"/>
    </row>
    <row r="959" spans="3:3">
      <c r="C959" s="41"/>
    </row>
    <row r="960" spans="3:3">
      <c r="C960" s="41"/>
    </row>
    <row r="961" spans="3:3">
      <c r="C961" s="41"/>
    </row>
    <row r="962" spans="3:3">
      <c r="C962" s="41"/>
    </row>
    <row r="963" spans="3:3">
      <c r="C963" s="41"/>
    </row>
    <row r="964" spans="3:3">
      <c r="C964" s="41"/>
    </row>
    <row r="965" spans="3:3">
      <c r="C965" s="41"/>
    </row>
    <row r="966" spans="3:3">
      <c r="C966" s="41"/>
    </row>
    <row r="967" spans="3:3">
      <c r="C967" s="41"/>
    </row>
    <row r="968" spans="3:3">
      <c r="C968" s="41"/>
    </row>
    <row r="969" spans="3:3">
      <c r="C969" s="41"/>
    </row>
    <row r="970" spans="3:3">
      <c r="C970" s="41"/>
    </row>
    <row r="971" spans="3:3">
      <c r="C971" s="41"/>
    </row>
    <row r="972" spans="3:3">
      <c r="C972" s="41"/>
    </row>
    <row r="973" spans="3:3">
      <c r="C973" s="41"/>
    </row>
    <row r="974" spans="3:3">
      <c r="C974" s="41"/>
    </row>
    <row r="975" spans="3:3">
      <c r="C975" s="41"/>
    </row>
    <row r="976" spans="3:3">
      <c r="C976" s="41"/>
    </row>
    <row r="977" spans="3:3">
      <c r="C977" s="41"/>
    </row>
    <row r="978" spans="3:3">
      <c r="C978" s="41"/>
    </row>
    <row r="979" spans="3:3">
      <c r="C979" s="41"/>
    </row>
    <row r="980" spans="3:3">
      <c r="C980" s="41"/>
    </row>
    <row r="981" spans="3:3">
      <c r="C981" s="41"/>
    </row>
    <row r="982" spans="3:3">
      <c r="C982" s="41"/>
    </row>
    <row r="983" spans="3:3">
      <c r="C983" s="41"/>
    </row>
    <row r="984" spans="3:3">
      <c r="C984" s="41"/>
    </row>
    <row r="985" spans="3:3">
      <c r="C985" s="41"/>
    </row>
    <row r="986" spans="3:3">
      <c r="C986" s="41"/>
    </row>
    <row r="987" spans="3:3">
      <c r="C987" s="41"/>
    </row>
    <row r="988" spans="3:3">
      <c r="C988" s="41"/>
    </row>
    <row r="989" spans="3:3">
      <c r="C989" s="41"/>
    </row>
    <row r="990" spans="3:3">
      <c r="C990" s="41"/>
    </row>
    <row r="991" spans="3:3">
      <c r="C991" s="41"/>
    </row>
    <row r="992" spans="3:3">
      <c r="C992" s="41"/>
    </row>
    <row r="993" spans="3:3">
      <c r="C993" s="41"/>
    </row>
    <row r="994" spans="3:3">
      <c r="C994" s="41"/>
    </row>
    <row r="995" spans="3:3">
      <c r="C995" s="41"/>
    </row>
    <row r="996" spans="3:3">
      <c r="C996" s="41"/>
    </row>
    <row r="997" spans="3:3">
      <c r="C997" s="41"/>
    </row>
    <row r="998" spans="3:3">
      <c r="C998" s="41"/>
    </row>
    <row r="999" spans="3:3">
      <c r="C999" s="41"/>
    </row>
    <row r="1000" spans="3:3">
      <c r="C1000" s="41"/>
    </row>
    <row r="1001" spans="3:3">
      <c r="C1001" s="41"/>
    </row>
    <row r="1002" spans="3:3">
      <c r="C1002" s="41"/>
    </row>
    <row r="1003" spans="3:3">
      <c r="C1003" s="41"/>
    </row>
    <row r="1004" spans="3:3">
      <c r="C1004" s="41"/>
    </row>
    <row r="1005" spans="3:3">
      <c r="C1005" s="41"/>
    </row>
    <row r="1006" spans="3:3">
      <c r="C1006" s="41"/>
    </row>
    <row r="1007" spans="3:3">
      <c r="C1007" s="41"/>
    </row>
    <row r="1008" spans="3:3">
      <c r="C1008" s="41"/>
    </row>
    <row r="1009" spans="3:3">
      <c r="C1009" s="41"/>
    </row>
    <row r="1010" spans="3:3">
      <c r="C1010" s="41"/>
    </row>
    <row r="1011" spans="3:3">
      <c r="C1011" s="41"/>
    </row>
    <row r="1012" spans="3:3">
      <c r="C1012" s="41"/>
    </row>
    <row r="1013" spans="3:3">
      <c r="C1013" s="41"/>
    </row>
    <row r="1014" spans="3:3">
      <c r="C1014" s="41"/>
    </row>
    <row r="1015" spans="3:3">
      <c r="C1015" s="41"/>
    </row>
    <row r="1016" spans="3:3">
      <c r="C1016" s="41"/>
    </row>
    <row r="1017" spans="3:3">
      <c r="C1017" s="41"/>
    </row>
    <row r="1018" spans="3:3">
      <c r="C1018" s="41"/>
    </row>
    <row r="1019" spans="3:3">
      <c r="C1019" s="41"/>
    </row>
    <row r="1020" spans="3:3">
      <c r="C1020" s="41"/>
    </row>
    <row r="1021" spans="3:3">
      <c r="C1021" s="41"/>
    </row>
    <row r="1022" spans="3:3">
      <c r="C1022" s="41"/>
    </row>
    <row r="1023" spans="3:3">
      <c r="C1023" s="41"/>
    </row>
    <row r="1024" spans="3:3">
      <c r="C1024" s="41"/>
    </row>
    <row r="1025" spans="3:3">
      <c r="C1025" s="41"/>
    </row>
    <row r="1026" spans="3:3">
      <c r="C1026" s="41"/>
    </row>
    <row r="1027" spans="3:3">
      <c r="C1027" s="41"/>
    </row>
    <row r="1028" spans="3:3">
      <c r="C1028" s="41"/>
    </row>
    <row r="1029" spans="3:3">
      <c r="C1029" s="41"/>
    </row>
    <row r="1030" spans="3:3">
      <c r="C1030" s="41"/>
    </row>
    <row r="1031" spans="3:3">
      <c r="C1031" s="41"/>
    </row>
    <row r="1032" spans="3:3">
      <c r="C1032" s="41"/>
    </row>
    <row r="1033" spans="3:3">
      <c r="C1033" s="41"/>
    </row>
    <row r="1034" spans="3:3">
      <c r="C1034" s="41"/>
    </row>
    <row r="1035" spans="3:3">
      <c r="C1035" s="41"/>
    </row>
    <row r="1036" spans="3:3">
      <c r="C1036" s="41"/>
    </row>
    <row r="1037" spans="3:3">
      <c r="C1037" s="41"/>
    </row>
    <row r="1038" spans="3:3">
      <c r="C1038" s="41"/>
    </row>
    <row r="1039" spans="3:3">
      <c r="C1039" s="41"/>
    </row>
    <row r="1040" spans="3:3">
      <c r="C1040" s="41"/>
    </row>
    <row r="1041" spans="3:3">
      <c r="C1041" s="41"/>
    </row>
    <row r="1042" spans="3:3">
      <c r="C1042" s="41"/>
    </row>
    <row r="1043" spans="3:3">
      <c r="C1043" s="41"/>
    </row>
    <row r="1044" spans="3:3">
      <c r="C1044" s="41"/>
    </row>
    <row r="1045" spans="3:3">
      <c r="C1045" s="41"/>
    </row>
    <row r="1046" spans="3:3">
      <c r="C1046" s="41"/>
    </row>
    <row r="1047" spans="3:3">
      <c r="C1047" s="41"/>
    </row>
    <row r="1048" spans="3:3">
      <c r="C1048" s="41"/>
    </row>
    <row r="1049" spans="3:3">
      <c r="C1049" s="41"/>
    </row>
    <row r="1050" spans="3:3">
      <c r="C1050" s="41"/>
    </row>
    <row r="1051" spans="3:3">
      <c r="C1051" s="41"/>
    </row>
    <row r="1052" spans="3:3">
      <c r="C1052" s="41"/>
    </row>
    <row r="1053" spans="3:3">
      <c r="C1053" s="41"/>
    </row>
    <row r="1054" spans="3:3">
      <c r="C1054" s="41"/>
    </row>
    <row r="1055" spans="3:3">
      <c r="C1055" s="41"/>
    </row>
    <row r="1056" spans="3:3">
      <c r="C1056" s="41"/>
    </row>
    <row r="1057" spans="3:3">
      <c r="C1057" s="41"/>
    </row>
    <row r="1058" spans="3:3">
      <c r="C1058" s="41"/>
    </row>
    <row r="1059" spans="3:3">
      <c r="C1059" s="41"/>
    </row>
    <row r="1060" spans="3:3">
      <c r="C1060" s="41"/>
    </row>
    <row r="1061" spans="3:3">
      <c r="C1061" s="41"/>
    </row>
    <row r="1062" spans="3:3">
      <c r="C1062" s="41"/>
    </row>
    <row r="1063" spans="3:3">
      <c r="C1063" s="41"/>
    </row>
    <row r="1064" spans="3:3">
      <c r="C1064" s="41"/>
    </row>
    <row r="1065" spans="3:3">
      <c r="C1065" s="41"/>
    </row>
    <row r="1066" spans="3:3">
      <c r="C1066" s="41"/>
    </row>
    <row r="1067" spans="3:3">
      <c r="C1067" s="41"/>
    </row>
    <row r="1068" spans="3:3">
      <c r="C1068" s="41"/>
    </row>
    <row r="1069" spans="3:3">
      <c r="C1069" s="41"/>
    </row>
    <row r="1070" spans="3:3">
      <c r="C1070" s="41"/>
    </row>
    <row r="1071" spans="3:3">
      <c r="C1071" s="41"/>
    </row>
    <row r="1072" spans="3:3">
      <c r="C1072" s="41"/>
    </row>
    <row r="1073" spans="3:3">
      <c r="C1073" s="41"/>
    </row>
    <row r="1074" spans="3:3">
      <c r="C1074" s="41"/>
    </row>
    <row r="1075" spans="3:3">
      <c r="C1075" s="41"/>
    </row>
    <row r="1076" spans="3:3">
      <c r="C1076" s="41"/>
    </row>
    <row r="1077" spans="3:3">
      <c r="C1077" s="41"/>
    </row>
    <row r="1078" spans="3:3">
      <c r="C1078" s="41"/>
    </row>
    <row r="1079" spans="3:3">
      <c r="C1079" s="41"/>
    </row>
    <row r="1080" spans="3:3">
      <c r="C1080" s="41"/>
    </row>
    <row r="1081" spans="3:3">
      <c r="C1081" s="41"/>
    </row>
    <row r="1082" spans="3:3">
      <c r="C1082" s="41"/>
    </row>
    <row r="1083" spans="3:3">
      <c r="C1083" s="41"/>
    </row>
    <row r="1084" spans="3:3">
      <c r="C1084" s="41"/>
    </row>
    <row r="1085" spans="3:3">
      <c r="C1085" s="41"/>
    </row>
    <row r="1086" spans="3:3">
      <c r="C1086" s="41"/>
    </row>
    <row r="1087" spans="3:3">
      <c r="C1087" s="41"/>
    </row>
    <row r="1088" spans="3:3">
      <c r="C1088" s="41"/>
    </row>
    <row r="1089" spans="3:3">
      <c r="C1089" s="41"/>
    </row>
    <row r="1090" spans="3:3">
      <c r="C1090" s="41"/>
    </row>
    <row r="1091" spans="3:3">
      <c r="C1091" s="41"/>
    </row>
    <row r="1092" spans="3:3">
      <c r="C1092" s="41"/>
    </row>
    <row r="1093" spans="3:3">
      <c r="C1093" s="41"/>
    </row>
    <row r="1094" spans="3:3">
      <c r="C1094" s="41"/>
    </row>
    <row r="1095" spans="3:3">
      <c r="C1095" s="41"/>
    </row>
    <row r="1096" spans="3:3">
      <c r="C1096" s="41"/>
    </row>
    <row r="1097" spans="3:3">
      <c r="C1097" s="41"/>
    </row>
    <row r="1098" spans="3:3">
      <c r="C1098" s="41"/>
    </row>
    <row r="1099" spans="3:3">
      <c r="C1099" s="41"/>
    </row>
    <row r="1100" spans="3:3">
      <c r="C1100" s="41"/>
    </row>
    <row r="1101" spans="3:3">
      <c r="C1101" s="41"/>
    </row>
    <row r="1102" spans="3:3">
      <c r="C1102" s="41"/>
    </row>
    <row r="1103" spans="3:3">
      <c r="C1103" s="41"/>
    </row>
    <row r="1104" spans="3:3">
      <c r="C1104" s="41"/>
    </row>
    <row r="1105" spans="3:3">
      <c r="C1105" s="41"/>
    </row>
    <row r="1106" spans="3:3">
      <c r="C1106" s="41"/>
    </row>
    <row r="1107" spans="3:3">
      <c r="C1107" s="41"/>
    </row>
    <row r="1108" spans="3:3">
      <c r="C1108" s="41"/>
    </row>
    <row r="1109" spans="3:3">
      <c r="C1109" s="41"/>
    </row>
    <row r="1110" spans="3:3">
      <c r="C1110" s="41"/>
    </row>
    <row r="1111" spans="3:3">
      <c r="C1111" s="41"/>
    </row>
    <row r="1112" spans="3:3">
      <c r="C1112" s="41"/>
    </row>
    <row r="1113" spans="3:3">
      <c r="C1113" s="41"/>
    </row>
    <row r="1114" spans="3:3">
      <c r="C1114" s="41"/>
    </row>
    <row r="1115" spans="3:3">
      <c r="C1115" s="41"/>
    </row>
    <row r="1116" spans="3:3">
      <c r="C1116" s="41"/>
    </row>
    <row r="1117" spans="3:3">
      <c r="C1117" s="41"/>
    </row>
    <row r="1118" spans="3:3">
      <c r="C1118" s="41"/>
    </row>
    <row r="1119" spans="3:3">
      <c r="C1119" s="41"/>
    </row>
    <row r="1120" spans="3:3">
      <c r="C1120" s="41"/>
    </row>
    <row r="1121" spans="3:3">
      <c r="C1121" s="41"/>
    </row>
    <row r="1122" spans="3:3">
      <c r="C1122" s="41"/>
    </row>
    <row r="1123" spans="3:3">
      <c r="C1123" s="41"/>
    </row>
    <row r="1124" spans="3:3">
      <c r="C1124" s="41"/>
    </row>
    <row r="1125" spans="3:3">
      <c r="C1125" s="41"/>
    </row>
    <row r="1126" spans="3:3">
      <c r="C1126" s="41"/>
    </row>
    <row r="1127" spans="3:3">
      <c r="C1127" s="41"/>
    </row>
    <row r="1128" spans="3:3">
      <c r="C1128" s="41"/>
    </row>
    <row r="1129" spans="3:3">
      <c r="C1129" s="41"/>
    </row>
    <row r="1130" spans="3:3">
      <c r="C1130" s="41"/>
    </row>
    <row r="1131" spans="3:3">
      <c r="C1131" s="41"/>
    </row>
    <row r="1132" spans="3:3">
      <c r="C1132" s="41"/>
    </row>
    <row r="1133" spans="3:3">
      <c r="C1133" s="41"/>
    </row>
    <row r="1134" spans="3:3">
      <c r="C1134" s="41"/>
    </row>
    <row r="1135" spans="3:3">
      <c r="C1135" s="41"/>
    </row>
    <row r="1136" spans="3:3">
      <c r="C1136" s="41"/>
    </row>
    <row r="1137" spans="3:3">
      <c r="C1137" s="41"/>
    </row>
    <row r="1138" spans="3:3">
      <c r="C1138" s="41"/>
    </row>
    <row r="1139" spans="3:3">
      <c r="C1139" s="41"/>
    </row>
    <row r="1140" spans="3:3">
      <c r="C1140" s="41"/>
    </row>
    <row r="1141" spans="3:3">
      <c r="C1141" s="41"/>
    </row>
    <row r="1142" spans="3:3">
      <c r="C1142" s="41"/>
    </row>
    <row r="1143" spans="3:3">
      <c r="C1143" s="41"/>
    </row>
    <row r="1144" spans="3:3">
      <c r="C1144" s="41"/>
    </row>
    <row r="1145" spans="3:3">
      <c r="C1145" s="41"/>
    </row>
    <row r="1146" spans="3:3">
      <c r="C1146" s="41"/>
    </row>
    <row r="1147" spans="3:3">
      <c r="C1147" s="41"/>
    </row>
    <row r="1148" spans="3:3">
      <c r="C1148" s="41"/>
    </row>
    <row r="1149" spans="3:3">
      <c r="C1149" s="41"/>
    </row>
    <row r="1150" spans="3:3">
      <c r="C1150" s="41"/>
    </row>
    <row r="1151" spans="3:3">
      <c r="C1151" s="41"/>
    </row>
    <row r="1152" spans="3:3">
      <c r="C1152" s="41"/>
    </row>
    <row r="1153" spans="3:3">
      <c r="C1153" s="41"/>
    </row>
    <row r="1154" spans="3:3">
      <c r="C1154" s="41"/>
    </row>
    <row r="1155" spans="3:3">
      <c r="C1155" s="41"/>
    </row>
    <row r="1156" spans="3:3">
      <c r="C1156" s="41"/>
    </row>
    <row r="1157" spans="3:3">
      <c r="C1157" s="41"/>
    </row>
    <row r="1158" spans="3:3">
      <c r="C1158" s="41"/>
    </row>
    <row r="1159" spans="3:3">
      <c r="C1159" s="41"/>
    </row>
    <row r="1160" spans="3:3">
      <c r="C1160" s="41"/>
    </row>
    <row r="1161" spans="3:3">
      <c r="C1161" s="41"/>
    </row>
    <row r="1162" spans="3:3">
      <c r="C1162" s="41"/>
    </row>
    <row r="1163" spans="3:3">
      <c r="C1163" s="41"/>
    </row>
    <row r="1164" spans="3:3">
      <c r="C1164" s="41"/>
    </row>
    <row r="1165" spans="3:3">
      <c r="C1165" s="41"/>
    </row>
    <row r="1166" spans="3:3">
      <c r="C1166" s="41"/>
    </row>
    <row r="1167" spans="3:3">
      <c r="C1167" s="41"/>
    </row>
    <row r="1168" spans="3:3">
      <c r="C1168" s="41"/>
    </row>
    <row r="1169" spans="3:3">
      <c r="C1169" s="41"/>
    </row>
    <row r="1170" spans="3:3">
      <c r="C1170" s="41"/>
    </row>
    <row r="1171" spans="3:3">
      <c r="C1171" s="41"/>
    </row>
    <row r="1172" spans="3:3">
      <c r="C1172" s="41"/>
    </row>
    <row r="1173" spans="3:3">
      <c r="C1173" s="41"/>
    </row>
    <row r="1174" spans="3:3">
      <c r="C1174" s="41"/>
    </row>
    <row r="1175" spans="3:3">
      <c r="C1175" s="41"/>
    </row>
    <row r="1176" spans="3:3">
      <c r="C1176" s="41"/>
    </row>
    <row r="1177" spans="3:3">
      <c r="C1177" s="41"/>
    </row>
    <row r="1178" spans="3:3">
      <c r="C1178" s="41"/>
    </row>
    <row r="1179" spans="3:3">
      <c r="C1179" s="41"/>
    </row>
    <row r="1180" spans="3:3">
      <c r="C1180" s="41"/>
    </row>
    <row r="1181" spans="3:3">
      <c r="C1181" s="41"/>
    </row>
    <row r="1182" spans="3:3">
      <c r="C1182" s="41"/>
    </row>
    <row r="1183" spans="3:3">
      <c r="C1183" s="41"/>
    </row>
    <row r="1184" spans="3:3">
      <c r="C1184" s="41"/>
    </row>
    <row r="1185" spans="3:3">
      <c r="C1185" s="41"/>
    </row>
    <row r="1186" spans="3:3">
      <c r="C1186" s="41"/>
    </row>
    <row r="1187" spans="3:3">
      <c r="C1187" s="41"/>
    </row>
    <row r="1188" spans="3:3">
      <c r="C1188" s="41"/>
    </row>
    <row r="1189" spans="3:3">
      <c r="C1189" s="41"/>
    </row>
    <row r="1190" spans="3:3">
      <c r="C1190" s="41"/>
    </row>
    <row r="1191" spans="3:3">
      <c r="C1191" s="41"/>
    </row>
    <row r="1192" spans="3:3">
      <c r="C1192" s="41"/>
    </row>
    <row r="1193" spans="3:3">
      <c r="C1193" s="41"/>
    </row>
    <row r="1194" spans="3:3">
      <c r="C1194" s="41"/>
    </row>
    <row r="1195" spans="3:3">
      <c r="C1195" s="41"/>
    </row>
    <row r="1196" spans="3:3">
      <c r="C1196" s="41"/>
    </row>
    <row r="1197" spans="3:3">
      <c r="C1197" s="41"/>
    </row>
    <row r="1198" spans="3:3">
      <c r="C1198" s="41"/>
    </row>
    <row r="1199" spans="3:3">
      <c r="C1199" s="41"/>
    </row>
    <row r="1200" spans="3:3">
      <c r="C1200" s="41"/>
    </row>
    <row r="1201" spans="3:3">
      <c r="C1201" s="41"/>
    </row>
    <row r="1202" spans="3:3">
      <c r="C1202" s="41"/>
    </row>
    <row r="1203" spans="3:3">
      <c r="C1203" s="41"/>
    </row>
    <row r="1204" spans="3:3">
      <c r="C1204" s="41"/>
    </row>
    <row r="1205" spans="3:3">
      <c r="C1205" s="41"/>
    </row>
    <row r="1206" spans="3:3">
      <c r="C1206" s="41"/>
    </row>
    <row r="1207" spans="3:3">
      <c r="C1207" s="41"/>
    </row>
    <row r="1208" spans="3:3">
      <c r="C1208" s="41"/>
    </row>
    <row r="1209" spans="3:3">
      <c r="C1209" s="41"/>
    </row>
    <row r="1210" spans="3:3">
      <c r="C1210" s="41"/>
    </row>
    <row r="1211" spans="3:3">
      <c r="C1211" s="41"/>
    </row>
    <row r="1212" spans="3:3">
      <c r="C1212" s="41"/>
    </row>
    <row r="1213" spans="3:3">
      <c r="C1213" s="41"/>
    </row>
    <row r="1214" spans="3:3">
      <c r="C1214" s="41"/>
    </row>
    <row r="1215" spans="3:3">
      <c r="C1215" s="41"/>
    </row>
    <row r="1216" spans="3:3">
      <c r="C1216" s="41"/>
    </row>
    <row r="1217" spans="3:3">
      <c r="C1217" s="41"/>
    </row>
    <row r="1218" spans="3:3">
      <c r="C1218" s="41"/>
    </row>
    <row r="1219" spans="3:3">
      <c r="C1219" s="41"/>
    </row>
    <row r="1220" spans="3:3">
      <c r="C1220" s="41"/>
    </row>
    <row r="1221" spans="3:3">
      <c r="C1221" s="41"/>
    </row>
    <row r="1222" spans="3:3">
      <c r="C1222" s="41"/>
    </row>
    <row r="1223" spans="3:3">
      <c r="C1223" s="41"/>
    </row>
    <row r="1224" spans="3:3">
      <c r="C1224" s="41"/>
    </row>
    <row r="1225" spans="3:3">
      <c r="C1225" s="41"/>
    </row>
    <row r="1226" spans="3:3">
      <c r="C1226" s="41"/>
    </row>
    <row r="1227" spans="3:3">
      <c r="C1227" s="41"/>
    </row>
    <row r="1228" spans="3:3">
      <c r="C1228" s="41"/>
    </row>
    <row r="1229" spans="3:3">
      <c r="C1229" s="41"/>
    </row>
    <row r="1230" spans="3:3">
      <c r="C1230" s="41"/>
    </row>
    <row r="1231" spans="3:3">
      <c r="C1231" s="41"/>
    </row>
    <row r="1232" spans="3:3">
      <c r="C1232" s="41"/>
    </row>
    <row r="1233" spans="3:3">
      <c r="C1233" s="41"/>
    </row>
    <row r="1234" spans="3:3">
      <c r="C1234" s="41"/>
    </row>
    <row r="1235" spans="3:3">
      <c r="C1235" s="41"/>
    </row>
    <row r="1236" spans="3:3">
      <c r="C1236" s="41"/>
    </row>
    <row r="1237" spans="3:3">
      <c r="C1237" s="41"/>
    </row>
    <row r="1238" spans="3:3">
      <c r="C1238" s="41"/>
    </row>
    <row r="1239" spans="3:3">
      <c r="C1239" s="41"/>
    </row>
    <row r="1240" spans="3:3">
      <c r="C1240" s="41"/>
    </row>
    <row r="1241" spans="3:3">
      <c r="C1241" s="41"/>
    </row>
    <row r="1242" spans="3:3">
      <c r="C1242" s="41"/>
    </row>
    <row r="1243" spans="3:3">
      <c r="C1243" s="41"/>
    </row>
    <row r="1244" spans="3:3">
      <c r="C1244" s="41"/>
    </row>
    <row r="1245" spans="3:3">
      <c r="C1245" s="41"/>
    </row>
    <row r="1246" spans="3:3">
      <c r="C1246" s="41"/>
    </row>
    <row r="1247" spans="3:3">
      <c r="C1247" s="41"/>
    </row>
    <row r="1248" spans="3:3">
      <c r="C1248" s="41"/>
    </row>
    <row r="1249" spans="3:3">
      <c r="C1249" s="41"/>
    </row>
    <row r="1250" spans="3:3">
      <c r="C1250" s="41"/>
    </row>
    <row r="1251" spans="3:3">
      <c r="C1251" s="41"/>
    </row>
    <row r="1252" spans="3:3">
      <c r="C1252" s="41"/>
    </row>
    <row r="1253" spans="3:3">
      <c r="C1253" s="41"/>
    </row>
    <row r="1254" spans="3:3">
      <c r="C1254" s="41"/>
    </row>
    <row r="1255" spans="3:3">
      <c r="C1255" s="41"/>
    </row>
    <row r="1256" spans="3:3">
      <c r="C1256" s="41"/>
    </row>
    <row r="1257" spans="3:3">
      <c r="C1257" s="41"/>
    </row>
    <row r="1258" spans="3:3">
      <c r="C1258" s="41"/>
    </row>
    <row r="1259" spans="3:3">
      <c r="C1259" s="41"/>
    </row>
    <row r="1260" spans="3:3">
      <c r="C1260" s="41"/>
    </row>
    <row r="1261" spans="3:3">
      <c r="C1261" s="41"/>
    </row>
    <row r="1262" spans="3:3">
      <c r="C1262" s="41"/>
    </row>
    <row r="1263" spans="3:3">
      <c r="C1263" s="41"/>
    </row>
    <row r="1264" spans="3:3">
      <c r="C1264" s="41"/>
    </row>
    <row r="1265" spans="3:3">
      <c r="C1265" s="41"/>
    </row>
    <row r="1266" spans="3:3">
      <c r="C1266" s="41"/>
    </row>
    <row r="1267" spans="3:3">
      <c r="C1267" s="41"/>
    </row>
    <row r="1268" spans="3:3">
      <c r="C1268" s="41"/>
    </row>
    <row r="1269" spans="3:3">
      <c r="C1269" s="41"/>
    </row>
    <row r="1270" spans="3:3">
      <c r="C1270" s="41"/>
    </row>
    <row r="1271" spans="3:3">
      <c r="C1271" s="41"/>
    </row>
    <row r="1272" spans="3:3">
      <c r="C1272" s="41"/>
    </row>
    <row r="1273" spans="3:3">
      <c r="C1273" s="41"/>
    </row>
    <row r="1274" spans="3:3">
      <c r="C1274" s="41"/>
    </row>
    <row r="1275" spans="3:3">
      <c r="C1275" s="41"/>
    </row>
    <row r="1276" spans="3:3">
      <c r="C1276" s="41"/>
    </row>
    <row r="1277" spans="3:3">
      <c r="C1277" s="41"/>
    </row>
    <row r="1278" spans="3:3">
      <c r="C1278" s="41"/>
    </row>
    <row r="1279" spans="3:3">
      <c r="C1279" s="41"/>
    </row>
    <row r="1280" spans="3:3">
      <c r="C1280" s="41"/>
    </row>
    <row r="1281" spans="3:3">
      <c r="C1281" s="41"/>
    </row>
    <row r="1282" spans="3:3">
      <c r="C1282" s="41"/>
    </row>
    <row r="1283" spans="3:3">
      <c r="C1283" s="41"/>
    </row>
    <row r="1284" spans="3:3">
      <c r="C1284" s="41"/>
    </row>
    <row r="1285" spans="3:3">
      <c r="C1285" s="41"/>
    </row>
    <row r="1286" spans="3:3">
      <c r="C1286" s="41"/>
    </row>
    <row r="1287" spans="3:3">
      <c r="C1287" s="41"/>
    </row>
    <row r="1288" spans="3:3">
      <c r="C1288" s="41"/>
    </row>
    <row r="1289" spans="3:3">
      <c r="C1289" s="41"/>
    </row>
    <row r="1290" spans="3:3">
      <c r="C1290" s="41"/>
    </row>
    <row r="1291" spans="3:3">
      <c r="C1291" s="41"/>
    </row>
    <row r="1292" spans="3:3">
      <c r="C1292" s="41"/>
    </row>
    <row r="1293" spans="3:3">
      <c r="C1293" s="41"/>
    </row>
    <row r="1294" spans="3:3">
      <c r="C1294" s="41"/>
    </row>
    <row r="1295" spans="3:3">
      <c r="C1295" s="41"/>
    </row>
    <row r="1296" spans="3:3">
      <c r="C1296" s="41"/>
    </row>
    <row r="1297" spans="3:3">
      <c r="C1297" s="41"/>
    </row>
    <row r="1298" spans="3:3">
      <c r="C1298" s="41"/>
    </row>
    <row r="1299" spans="3:3">
      <c r="C1299" s="41"/>
    </row>
    <row r="1300" spans="3:3">
      <c r="C1300" s="41"/>
    </row>
    <row r="1301" spans="3:3">
      <c r="C1301" s="41"/>
    </row>
    <row r="1302" spans="3:3">
      <c r="C1302" s="41"/>
    </row>
    <row r="1303" spans="3:3">
      <c r="C1303" s="41"/>
    </row>
    <row r="1304" spans="3:3">
      <c r="C1304" s="41"/>
    </row>
    <row r="1305" spans="3:3">
      <c r="C1305" s="41"/>
    </row>
    <row r="1306" spans="3:3">
      <c r="C1306" s="41"/>
    </row>
    <row r="1307" spans="3:3">
      <c r="C1307" s="41"/>
    </row>
    <row r="1308" spans="3:3">
      <c r="C1308" s="41"/>
    </row>
    <row r="1309" spans="3:3">
      <c r="C1309" s="41"/>
    </row>
    <row r="1310" spans="3:3">
      <c r="C1310" s="41"/>
    </row>
    <row r="1311" spans="3:3">
      <c r="C1311" s="41"/>
    </row>
    <row r="1312" spans="3:3">
      <c r="C1312" s="41"/>
    </row>
    <row r="1313" spans="3:3">
      <c r="C1313" s="41"/>
    </row>
    <row r="1314" spans="3:3">
      <c r="C1314" s="41"/>
    </row>
    <row r="1315" spans="3:3">
      <c r="C1315" s="41"/>
    </row>
    <row r="1316" spans="3:3">
      <c r="C1316" s="41"/>
    </row>
    <row r="1317" spans="3:3">
      <c r="C1317" s="41"/>
    </row>
    <row r="1318" spans="3:3">
      <c r="C1318" s="41"/>
    </row>
    <row r="1319" spans="3:3">
      <c r="C1319" s="41"/>
    </row>
    <row r="1320" spans="3:3">
      <c r="C1320" s="41"/>
    </row>
    <row r="1321" spans="3:3">
      <c r="C1321" s="41"/>
    </row>
    <row r="1322" spans="3:3">
      <c r="C1322" s="41"/>
    </row>
    <row r="1323" spans="3:3">
      <c r="C1323" s="41"/>
    </row>
    <row r="1324" spans="3:3">
      <c r="C1324" s="41"/>
    </row>
    <row r="1325" spans="3:3">
      <c r="C1325" s="41"/>
    </row>
    <row r="1326" spans="3:3">
      <c r="C1326" s="41"/>
    </row>
    <row r="1327" spans="3:3">
      <c r="C1327" s="41"/>
    </row>
  </sheetData>
  <phoneticPr fontId="5"/>
  <hyperlinks>
    <hyperlink ref="O2" location="目次!A1" display="目次"/>
  </hyperlinks>
  <pageMargins left="0.78700000000000003" right="0.78700000000000003" top="0.98399999999999999" bottom="0.98399999999999999" header="0.51200000000000001" footer="0.51200000000000001"/>
  <headerFooter alignWithMargins="0"/>
  <drawing r:id="rId1"/>
</worksheet>
</file>

<file path=xl/worksheets/sheet5.xml><?xml version="1.0" encoding="utf-8"?>
<worksheet xmlns="http://schemas.openxmlformats.org/spreadsheetml/2006/main" xmlns:r="http://schemas.openxmlformats.org/officeDocument/2006/relationships">
  <sheetPr codeName="Sheet1"/>
  <dimension ref="B1:H127"/>
  <sheetViews>
    <sheetView topLeftCell="A5" workbookViewId="0">
      <selection activeCell="H2" sqref="H2"/>
    </sheetView>
  </sheetViews>
  <sheetFormatPr defaultRowHeight="13.2"/>
  <cols>
    <col min="2" max="2" width="15.109375" customWidth="1"/>
    <col min="3" max="3" width="17.33203125" customWidth="1"/>
    <col min="4" max="4" width="16.44140625" customWidth="1"/>
    <col min="5" max="5" width="17.77734375" customWidth="1"/>
    <col min="6" max="6" width="34.33203125" customWidth="1"/>
  </cols>
  <sheetData>
    <row r="1" spans="2:8">
      <c r="B1" s="27"/>
    </row>
    <row r="2" spans="2:8">
      <c r="B2" s="27"/>
      <c r="H2" s="171" t="s">
        <v>200</v>
      </c>
    </row>
    <row r="4" spans="2:8">
      <c r="B4" s="27"/>
    </row>
    <row r="5" spans="2:8">
      <c r="B5" s="27"/>
    </row>
    <row r="6" spans="2:8">
      <c r="B6" s="27" t="s">
        <v>760</v>
      </c>
    </row>
    <row r="8" spans="2:8" ht="18.600000000000001">
      <c r="B8" s="28" t="s">
        <v>761</v>
      </c>
    </row>
    <row r="10" spans="2:8">
      <c r="B10" s="27" t="s">
        <v>762</v>
      </c>
      <c r="C10" s="27" t="s">
        <v>763</v>
      </c>
    </row>
    <row r="11" spans="2:8">
      <c r="B11" s="27" t="s">
        <v>764</v>
      </c>
      <c r="C11" s="27" t="s">
        <v>765</v>
      </c>
    </row>
    <row r="12" spans="2:8">
      <c r="B12" s="27" t="s">
        <v>766</v>
      </c>
      <c r="C12" s="37">
        <v>3093</v>
      </c>
    </row>
    <row r="13" spans="2:8">
      <c r="B13" s="27" t="s">
        <v>767</v>
      </c>
      <c r="C13" s="27" t="s">
        <v>768</v>
      </c>
    </row>
    <row r="16" spans="2:8" ht="15.6">
      <c r="B16" s="29" t="s">
        <v>761</v>
      </c>
    </row>
    <row r="17" spans="2:4">
      <c r="B17" s="27"/>
    </row>
    <row r="18" spans="2:4">
      <c r="B18" s="31" t="s">
        <v>769</v>
      </c>
    </row>
    <row r="20" spans="2:4">
      <c r="B20" s="27" t="s">
        <v>1050</v>
      </c>
    </row>
    <row r="21" spans="2:4">
      <c r="B21" t="s">
        <v>1051</v>
      </c>
    </row>
    <row r="22" spans="2:4">
      <c r="B22" s="27" t="s">
        <v>1052</v>
      </c>
    </row>
    <row r="23" spans="2:4">
      <c r="B23" t="s">
        <v>1053</v>
      </c>
    </row>
    <row r="25" spans="2:4">
      <c r="B25" s="31" t="s">
        <v>770</v>
      </c>
      <c r="D25" s="27" t="s">
        <v>771</v>
      </c>
    </row>
    <row r="27" spans="2:4">
      <c r="B27" s="31" t="s">
        <v>772</v>
      </c>
    </row>
    <row r="29" spans="2:4">
      <c r="B29" s="31" t="s">
        <v>773</v>
      </c>
    </row>
    <row r="31" spans="2:4">
      <c r="B31" s="27" t="s">
        <v>1054</v>
      </c>
    </row>
    <row r="32" spans="2:4">
      <c r="B32" t="s">
        <v>1055</v>
      </c>
    </row>
    <row r="33" spans="2:6">
      <c r="B33" t="s">
        <v>1056</v>
      </c>
    </row>
    <row r="35" spans="2:6">
      <c r="B35" s="27" t="s">
        <v>1057</v>
      </c>
    </row>
    <row r="36" spans="2:6">
      <c r="B36" t="s">
        <v>1058</v>
      </c>
    </row>
    <row r="37" spans="2:6">
      <c r="B37" t="s">
        <v>1059</v>
      </c>
    </row>
    <row r="39" spans="2:6">
      <c r="B39" s="31" t="s">
        <v>774</v>
      </c>
    </row>
    <row r="40" spans="2:6">
      <c r="B40" s="27" t="s">
        <v>775</v>
      </c>
    </row>
    <row r="41" spans="2:6">
      <c r="B41" s="32" t="s">
        <v>776</v>
      </c>
      <c r="C41" s="445" t="s">
        <v>777</v>
      </c>
      <c r="D41" s="446"/>
      <c r="E41" s="447" t="s">
        <v>778</v>
      </c>
      <c r="F41" s="448"/>
    </row>
    <row r="42" spans="2:6" ht="30" customHeight="1">
      <c r="B42" s="455" t="s">
        <v>779</v>
      </c>
      <c r="C42" s="445" t="s">
        <v>780</v>
      </c>
      <c r="D42" s="446"/>
      <c r="E42" s="449" t="s">
        <v>782</v>
      </c>
      <c r="F42" s="450"/>
    </row>
    <row r="43" spans="2:6" ht="30" customHeight="1">
      <c r="B43" s="456"/>
      <c r="C43" s="453" t="s">
        <v>781</v>
      </c>
      <c r="D43" s="454"/>
      <c r="E43" s="451" t="s">
        <v>1153</v>
      </c>
      <c r="F43" s="452"/>
    </row>
    <row r="44" spans="2:6" ht="30" customHeight="1">
      <c r="B44" s="456"/>
      <c r="C44" s="453"/>
      <c r="D44" s="454"/>
      <c r="E44" s="451" t="s">
        <v>1155</v>
      </c>
      <c r="F44" s="452"/>
    </row>
    <row r="45" spans="2:6" ht="30" customHeight="1">
      <c r="B45" s="456"/>
      <c r="C45" s="453"/>
      <c r="D45" s="454"/>
      <c r="E45" s="451" t="s">
        <v>1157</v>
      </c>
      <c r="F45" s="452"/>
    </row>
    <row r="46" spans="2:6" ht="30" customHeight="1">
      <c r="B46" s="457"/>
      <c r="C46" s="458"/>
      <c r="D46" s="459"/>
      <c r="E46" s="460" t="s">
        <v>783</v>
      </c>
      <c r="F46" s="461"/>
    </row>
    <row r="47" spans="2:6" ht="39" customHeight="1">
      <c r="B47" s="33" t="s">
        <v>784</v>
      </c>
      <c r="C47" s="445" t="s">
        <v>787</v>
      </c>
      <c r="D47" s="446"/>
      <c r="E47" s="449" t="s">
        <v>789</v>
      </c>
      <c r="F47" s="450"/>
    </row>
    <row r="48" spans="2:6" ht="25.95" customHeight="1">
      <c r="B48" s="34" t="s">
        <v>785</v>
      </c>
      <c r="C48" s="453" t="s">
        <v>788</v>
      </c>
      <c r="D48" s="454"/>
      <c r="E48" s="451" t="s">
        <v>790</v>
      </c>
      <c r="F48" s="452"/>
    </row>
    <row r="49" spans="2:6" ht="28.95" customHeight="1">
      <c r="B49" s="35" t="s">
        <v>786</v>
      </c>
      <c r="C49" s="458"/>
      <c r="D49" s="459"/>
      <c r="E49" s="460" t="s">
        <v>791</v>
      </c>
      <c r="F49" s="461"/>
    </row>
    <row r="50" spans="2:6" ht="36.6" customHeight="1">
      <c r="B50" s="455" t="s">
        <v>792</v>
      </c>
      <c r="C50" s="463" t="s">
        <v>1170</v>
      </c>
      <c r="D50" s="463"/>
      <c r="E50" s="449" t="s">
        <v>793</v>
      </c>
      <c r="F50" s="450"/>
    </row>
    <row r="51" spans="2:6" ht="22.2" customHeight="1">
      <c r="B51" s="456"/>
      <c r="C51" s="464"/>
      <c r="D51" s="464"/>
      <c r="E51" s="451" t="s">
        <v>794</v>
      </c>
      <c r="F51" s="452"/>
    </row>
    <row r="52" spans="2:6" ht="22.2" customHeight="1">
      <c r="B52" s="456"/>
      <c r="C52" s="464"/>
      <c r="D52" s="464"/>
      <c r="E52" s="451" t="s">
        <v>795</v>
      </c>
      <c r="F52" s="452"/>
    </row>
    <row r="53" spans="2:6" ht="16.2" customHeight="1">
      <c r="B53" s="457"/>
      <c r="C53" s="465"/>
      <c r="D53" s="465"/>
      <c r="E53" s="460" t="s">
        <v>796</v>
      </c>
      <c r="F53" s="461"/>
    </row>
    <row r="55" spans="2:6">
      <c r="B55" s="36" t="s">
        <v>1060</v>
      </c>
    </row>
    <row r="56" spans="2:6">
      <c r="B56" t="s">
        <v>1061</v>
      </c>
    </row>
    <row r="58" spans="2:6">
      <c r="B58" s="36" t="s">
        <v>797</v>
      </c>
    </row>
    <row r="59" spans="2:6">
      <c r="B59" s="27"/>
    </row>
    <row r="60" spans="2:6">
      <c r="B60" s="32" t="s">
        <v>776</v>
      </c>
      <c r="C60" s="447" t="s">
        <v>798</v>
      </c>
      <c r="D60" s="462"/>
      <c r="E60" s="447" t="s">
        <v>798</v>
      </c>
      <c r="F60" s="462"/>
    </row>
    <row r="61" spans="2:6" ht="31.2" customHeight="1">
      <c r="B61" s="455" t="s">
        <v>799</v>
      </c>
      <c r="C61" s="470" t="s">
        <v>800</v>
      </c>
      <c r="D61" s="471"/>
      <c r="E61" s="474" t="s">
        <v>801</v>
      </c>
      <c r="F61" s="475"/>
    </row>
    <row r="62" spans="2:6" ht="24.6" customHeight="1">
      <c r="B62" s="457"/>
      <c r="C62" s="472"/>
      <c r="D62" s="473"/>
      <c r="E62" s="466" t="s">
        <v>802</v>
      </c>
      <c r="F62" s="467"/>
    </row>
    <row r="63" spans="2:6" ht="36.6" customHeight="1">
      <c r="B63" s="455" t="s">
        <v>803</v>
      </c>
      <c r="C63" s="470" t="s">
        <v>804</v>
      </c>
      <c r="D63" s="476"/>
      <c r="E63" s="474" t="s">
        <v>806</v>
      </c>
      <c r="F63" s="475"/>
    </row>
    <row r="64" spans="2:6" ht="36.6" customHeight="1">
      <c r="B64" s="457"/>
      <c r="C64" s="472" t="s">
        <v>805</v>
      </c>
      <c r="D64" s="477"/>
      <c r="E64" s="466" t="s">
        <v>807</v>
      </c>
      <c r="F64" s="467"/>
    </row>
    <row r="65" spans="2:6" ht="29.4" customHeight="1">
      <c r="B65" s="455" t="s">
        <v>808</v>
      </c>
      <c r="C65" s="470" t="s">
        <v>809</v>
      </c>
      <c r="D65" s="471"/>
      <c r="E65" s="474" t="s">
        <v>810</v>
      </c>
      <c r="F65" s="475"/>
    </row>
    <row r="66" spans="2:6" ht="25.2" customHeight="1">
      <c r="B66" s="457"/>
      <c r="C66" s="472"/>
      <c r="D66" s="473"/>
      <c r="E66" s="466" t="s">
        <v>811</v>
      </c>
      <c r="F66" s="467"/>
    </row>
    <row r="67" spans="2:6" ht="31.2" customHeight="1">
      <c r="B67" s="455" t="s">
        <v>812</v>
      </c>
      <c r="C67" s="470" t="s">
        <v>813</v>
      </c>
      <c r="D67" s="476"/>
      <c r="E67" s="474" t="s">
        <v>815</v>
      </c>
      <c r="F67" s="475"/>
    </row>
    <row r="68" spans="2:6" ht="43.2" customHeight="1">
      <c r="B68" s="456"/>
      <c r="C68" s="480" t="s">
        <v>814</v>
      </c>
      <c r="D68" s="481"/>
      <c r="E68" s="478" t="s">
        <v>816</v>
      </c>
      <c r="F68" s="479"/>
    </row>
    <row r="69" spans="2:6" ht="24.6" customHeight="1">
      <c r="B69" s="457"/>
      <c r="C69" s="468"/>
      <c r="D69" s="469"/>
      <c r="E69" s="466" t="s">
        <v>817</v>
      </c>
      <c r="F69" s="467"/>
    </row>
    <row r="70" spans="2:6" ht="34.200000000000003" customHeight="1">
      <c r="B70" s="455" t="s">
        <v>818</v>
      </c>
      <c r="C70" s="470" t="s">
        <v>819</v>
      </c>
      <c r="D70" s="476"/>
      <c r="E70" s="470" t="s">
        <v>821</v>
      </c>
      <c r="F70" s="476"/>
    </row>
    <row r="71" spans="2:6" ht="30.6" customHeight="1">
      <c r="B71" s="457"/>
      <c r="C71" s="466" t="s">
        <v>820</v>
      </c>
      <c r="D71" s="467"/>
      <c r="E71" s="472" t="s">
        <v>822</v>
      </c>
      <c r="F71" s="477"/>
    </row>
    <row r="72" spans="2:6" ht="43.2" customHeight="1">
      <c r="B72" s="455" t="s">
        <v>823</v>
      </c>
      <c r="C72" s="474" t="s">
        <v>824</v>
      </c>
      <c r="D72" s="475"/>
      <c r="E72" s="474" t="s">
        <v>826</v>
      </c>
      <c r="F72" s="475"/>
    </row>
    <row r="73" spans="2:6" ht="28.2" customHeight="1">
      <c r="B73" s="456"/>
      <c r="C73" s="478" t="s">
        <v>825</v>
      </c>
      <c r="D73" s="479"/>
      <c r="E73" s="478" t="s">
        <v>827</v>
      </c>
      <c r="F73" s="479"/>
    </row>
    <row r="74" spans="2:6" ht="16.95" customHeight="1">
      <c r="B74" s="457"/>
      <c r="C74" s="468"/>
      <c r="D74" s="469"/>
      <c r="E74" s="466" t="s">
        <v>791</v>
      </c>
      <c r="F74" s="467"/>
    </row>
    <row r="76" spans="2:6">
      <c r="B76" s="31" t="s">
        <v>828</v>
      </c>
    </row>
    <row r="78" spans="2:6">
      <c r="B78" s="27" t="s">
        <v>829</v>
      </c>
    </row>
    <row r="79" spans="2:6">
      <c r="B79" s="27" t="s">
        <v>830</v>
      </c>
    </row>
    <row r="80" spans="2:6">
      <c r="B80" s="27" t="s">
        <v>831</v>
      </c>
      <c r="E80" t="s">
        <v>7</v>
      </c>
    </row>
    <row r="81" spans="2:6">
      <c r="B81" s="30" t="s">
        <v>832</v>
      </c>
      <c r="C81" s="133" t="s">
        <v>833</v>
      </c>
      <c r="D81" s="133" t="s">
        <v>834</v>
      </c>
      <c r="E81" s="179" t="s">
        <v>1062</v>
      </c>
    </row>
    <row r="82" spans="2:6">
      <c r="B82" s="30" t="s">
        <v>729</v>
      </c>
      <c r="C82" s="135">
        <v>15434</v>
      </c>
      <c r="D82" s="135">
        <v>18734</v>
      </c>
      <c r="E82" s="180">
        <f>+C82-D82</f>
        <v>-3300</v>
      </c>
    </row>
    <row r="83" spans="2:6">
      <c r="B83" s="30" t="s">
        <v>835</v>
      </c>
      <c r="C83" s="135">
        <v>2849</v>
      </c>
      <c r="D83" s="135">
        <v>3352</v>
      </c>
      <c r="E83" s="180">
        <f t="shared" ref="E83:E95" si="0">+C83-D83</f>
        <v>-503</v>
      </c>
    </row>
    <row r="84" spans="2:6">
      <c r="B84" s="30" t="s">
        <v>836</v>
      </c>
      <c r="C84" s="135">
        <v>1308</v>
      </c>
      <c r="D84" s="135">
        <v>1598</v>
      </c>
      <c r="E84" s="180">
        <f t="shared" si="0"/>
        <v>-290</v>
      </c>
    </row>
    <row r="85" spans="2:6">
      <c r="B85" s="30" t="s">
        <v>837</v>
      </c>
      <c r="C85" s="135">
        <v>3489</v>
      </c>
      <c r="D85" s="135">
        <v>3708</v>
      </c>
      <c r="E85" s="180">
        <f t="shared" si="0"/>
        <v>-219</v>
      </c>
    </row>
    <row r="86" spans="2:6">
      <c r="B86" s="30" t="s">
        <v>733</v>
      </c>
      <c r="C86" s="135">
        <v>385</v>
      </c>
      <c r="D86" s="135">
        <v>1095</v>
      </c>
      <c r="E86" s="180">
        <f t="shared" si="0"/>
        <v>-710</v>
      </c>
    </row>
    <row r="87" spans="2:6">
      <c r="B87" s="30" t="s">
        <v>734</v>
      </c>
      <c r="C87" s="135">
        <v>6010</v>
      </c>
      <c r="D87" s="135">
        <v>7190</v>
      </c>
      <c r="E87" s="180">
        <f t="shared" si="0"/>
        <v>-1180</v>
      </c>
    </row>
    <row r="88" spans="2:6" ht="15" customHeight="1">
      <c r="B88" s="30" t="s">
        <v>735</v>
      </c>
      <c r="C88" s="135">
        <v>1251</v>
      </c>
      <c r="D88" s="135">
        <v>1868</v>
      </c>
      <c r="E88" s="180">
        <f t="shared" si="0"/>
        <v>-617</v>
      </c>
    </row>
    <row r="89" spans="2:6">
      <c r="B89" s="30" t="s">
        <v>838</v>
      </c>
      <c r="C89" s="135">
        <v>2337</v>
      </c>
      <c r="D89" s="135">
        <v>4169</v>
      </c>
      <c r="E89" s="180">
        <f t="shared" si="0"/>
        <v>-1832</v>
      </c>
    </row>
    <row r="90" spans="2:6">
      <c r="B90" s="30" t="s">
        <v>839</v>
      </c>
      <c r="C90" s="135">
        <v>1829</v>
      </c>
      <c r="D90" s="135">
        <v>3061</v>
      </c>
      <c r="E90" s="180">
        <f t="shared" si="0"/>
        <v>-1232</v>
      </c>
    </row>
    <row r="91" spans="2:6" ht="14.4" customHeight="1">
      <c r="B91" s="30" t="s">
        <v>738</v>
      </c>
      <c r="C91" s="135">
        <v>651</v>
      </c>
      <c r="D91" s="135">
        <v>1262</v>
      </c>
      <c r="E91" s="180">
        <f t="shared" si="0"/>
        <v>-611</v>
      </c>
    </row>
    <row r="92" spans="2:6">
      <c r="B92" s="30" t="s">
        <v>739</v>
      </c>
      <c r="C92" s="135">
        <v>693</v>
      </c>
      <c r="D92" s="135">
        <v>1401</v>
      </c>
      <c r="E92" s="180">
        <f t="shared" si="0"/>
        <v>-708</v>
      </c>
    </row>
    <row r="93" spans="2:6">
      <c r="B93" s="30" t="s">
        <v>740</v>
      </c>
      <c r="C93" s="135">
        <v>12098</v>
      </c>
      <c r="D93" s="135">
        <v>16439</v>
      </c>
      <c r="E93" s="180">
        <f t="shared" si="0"/>
        <v>-4341</v>
      </c>
    </row>
    <row r="94" spans="2:6">
      <c r="B94" s="30" t="s">
        <v>741</v>
      </c>
      <c r="C94" s="135">
        <v>1379</v>
      </c>
      <c r="D94" s="135">
        <v>1827</v>
      </c>
      <c r="E94" s="180">
        <f t="shared" si="0"/>
        <v>-448</v>
      </c>
    </row>
    <row r="95" spans="2:6">
      <c r="B95" s="30" t="s">
        <v>840</v>
      </c>
      <c r="C95" s="135">
        <v>49713</v>
      </c>
      <c r="D95" s="135">
        <v>65704</v>
      </c>
      <c r="E95" s="180">
        <f t="shared" si="0"/>
        <v>-15991</v>
      </c>
    </row>
    <row r="96" spans="2:6">
      <c r="D96" s="13"/>
      <c r="E96" s="182"/>
      <c r="F96" s="13"/>
    </row>
    <row r="97" spans="2:6">
      <c r="B97" s="27" t="s">
        <v>841</v>
      </c>
      <c r="D97" s="13"/>
      <c r="E97" s="183"/>
      <c r="F97" s="13"/>
    </row>
    <row r="98" spans="2:6">
      <c r="B98" s="30" t="s">
        <v>832</v>
      </c>
      <c r="C98" s="30" t="s">
        <v>833</v>
      </c>
      <c r="D98" s="30" t="s">
        <v>834</v>
      </c>
      <c r="E98" s="179" t="s">
        <v>1062</v>
      </c>
    </row>
    <row r="99" spans="2:6">
      <c r="B99" s="30" t="s">
        <v>842</v>
      </c>
      <c r="C99" s="135">
        <v>18469</v>
      </c>
      <c r="D99" s="135">
        <v>21436</v>
      </c>
      <c r="E99" s="180">
        <f>+C99-D99</f>
        <v>-2967</v>
      </c>
    </row>
    <row r="100" spans="2:6">
      <c r="B100" s="27" t="s">
        <v>843</v>
      </c>
      <c r="E100" s="181"/>
    </row>
    <row r="101" spans="2:6">
      <c r="B101" s="30" t="s">
        <v>832</v>
      </c>
      <c r="C101" s="30" t="s">
        <v>833</v>
      </c>
      <c r="D101" s="30" t="s">
        <v>834</v>
      </c>
      <c r="E101" s="179" t="s">
        <v>1062</v>
      </c>
    </row>
    <row r="102" spans="2:6">
      <c r="B102" s="30" t="s">
        <v>842</v>
      </c>
      <c r="C102" s="135">
        <v>191</v>
      </c>
      <c r="D102" s="135">
        <v>312</v>
      </c>
      <c r="E102" s="180">
        <f>+C102-D102</f>
        <v>-121</v>
      </c>
    </row>
    <row r="103" spans="2:6">
      <c r="B103" s="27" t="s">
        <v>844</v>
      </c>
      <c r="E103" s="181"/>
    </row>
    <row r="104" spans="2:6">
      <c r="B104" s="30" t="s">
        <v>832</v>
      </c>
      <c r="C104" s="30" t="s">
        <v>833</v>
      </c>
      <c r="D104" s="30" t="s">
        <v>834</v>
      </c>
      <c r="E104" s="179" t="s">
        <v>1062</v>
      </c>
    </row>
    <row r="105" spans="2:6">
      <c r="B105" s="30" t="s">
        <v>842</v>
      </c>
      <c r="C105" s="135">
        <v>66</v>
      </c>
      <c r="D105" s="135">
        <v>56</v>
      </c>
      <c r="E105" s="180">
        <f>+C105-D105</f>
        <v>10</v>
      </c>
    </row>
    <row r="106" spans="2:6">
      <c r="B106" s="27" t="s">
        <v>845</v>
      </c>
    </row>
    <row r="107" spans="2:6" ht="13.8" thickBot="1">
      <c r="B107" s="27"/>
    </row>
    <row r="108" spans="2:6" ht="13.95" customHeight="1" thickTop="1">
      <c r="B108" s="489" t="s">
        <v>846</v>
      </c>
      <c r="C108" s="490"/>
      <c r="D108" s="491"/>
      <c r="E108" s="134"/>
    </row>
    <row r="109" spans="2:6">
      <c r="B109" s="492"/>
      <c r="C109" s="493"/>
      <c r="D109" s="494"/>
      <c r="E109" s="134"/>
    </row>
    <row r="110" spans="2:6">
      <c r="B110" s="482" t="s">
        <v>847</v>
      </c>
      <c r="C110" s="483"/>
      <c r="D110" s="484"/>
      <c r="E110" s="134"/>
    </row>
    <row r="111" spans="2:6">
      <c r="B111" s="485"/>
      <c r="C111" s="483"/>
      <c r="D111" s="484"/>
      <c r="E111" s="134"/>
    </row>
    <row r="112" spans="2:6">
      <c r="B112" s="485"/>
      <c r="C112" s="483"/>
      <c r="D112" s="484"/>
      <c r="E112" s="134"/>
    </row>
    <row r="113" spans="2:5">
      <c r="B113" s="485"/>
      <c r="C113" s="483"/>
      <c r="D113" s="484"/>
      <c r="E113" s="134"/>
    </row>
    <row r="114" spans="2:5" ht="14.4" customHeight="1" thickBot="1">
      <c r="B114" s="486"/>
      <c r="C114" s="487"/>
      <c r="D114" s="488"/>
      <c r="E114" s="134"/>
    </row>
    <row r="115" spans="2:5" ht="14.4" thickTop="1" thickBot="1">
      <c r="B115" s="27"/>
    </row>
    <row r="116" spans="2:5" ht="13.8" thickTop="1">
      <c r="B116" s="489" t="s">
        <v>848</v>
      </c>
      <c r="C116" s="490"/>
      <c r="D116" s="491"/>
      <c r="E116" s="134"/>
    </row>
    <row r="117" spans="2:5">
      <c r="B117" s="492"/>
      <c r="C117" s="493"/>
      <c r="D117" s="494"/>
      <c r="E117" s="13"/>
    </row>
    <row r="118" spans="2:5">
      <c r="B118" s="482" t="s">
        <v>849</v>
      </c>
      <c r="C118" s="483"/>
      <c r="D118" s="484"/>
      <c r="E118" s="13"/>
    </row>
    <row r="119" spans="2:5" ht="18" customHeight="1">
      <c r="B119" s="485"/>
      <c r="C119" s="483"/>
      <c r="D119" s="484"/>
      <c r="E119" s="134"/>
    </row>
    <row r="120" spans="2:5">
      <c r="B120" s="485"/>
      <c r="C120" s="483"/>
      <c r="D120" s="484"/>
    </row>
    <row r="121" spans="2:5">
      <c r="B121" s="485"/>
      <c r="C121" s="483"/>
      <c r="D121" s="484"/>
    </row>
    <row r="122" spans="2:5">
      <c r="B122" s="485"/>
      <c r="C122" s="483"/>
      <c r="D122" s="484"/>
    </row>
    <row r="123" spans="2:5" ht="13.8" thickBot="1">
      <c r="B123" s="486"/>
      <c r="C123" s="487"/>
      <c r="D123" s="488"/>
    </row>
    <row r="124" spans="2:5" ht="13.8" thickTop="1"/>
    <row r="125" spans="2:5">
      <c r="B125" s="27" t="s">
        <v>850</v>
      </c>
    </row>
    <row r="127" spans="2:5">
      <c r="B127" s="27" t="s">
        <v>851</v>
      </c>
    </row>
  </sheetData>
  <mergeCells count="63">
    <mergeCell ref="B72:B74"/>
    <mergeCell ref="C73:D73"/>
    <mergeCell ref="C74:D74"/>
    <mergeCell ref="B118:D123"/>
    <mergeCell ref="B110:D114"/>
    <mergeCell ref="B116:D117"/>
    <mergeCell ref="B108:D109"/>
    <mergeCell ref="C71:D71"/>
    <mergeCell ref="E71:F71"/>
    <mergeCell ref="E70:F70"/>
    <mergeCell ref="C70:D70"/>
    <mergeCell ref="E74:F74"/>
    <mergeCell ref="E72:F72"/>
    <mergeCell ref="C72:D72"/>
    <mergeCell ref="E73:F73"/>
    <mergeCell ref="C61:D62"/>
    <mergeCell ref="C68:D68"/>
    <mergeCell ref="C67:D67"/>
    <mergeCell ref="E66:F66"/>
    <mergeCell ref="E65:F65"/>
    <mergeCell ref="E62:F62"/>
    <mergeCell ref="E61:F61"/>
    <mergeCell ref="C63:D63"/>
    <mergeCell ref="C64:D64"/>
    <mergeCell ref="E64:F64"/>
    <mergeCell ref="E63:F63"/>
    <mergeCell ref="B67:B69"/>
    <mergeCell ref="E68:F68"/>
    <mergeCell ref="B65:B66"/>
    <mergeCell ref="E69:F69"/>
    <mergeCell ref="B70:B71"/>
    <mergeCell ref="C69:D69"/>
    <mergeCell ref="C65:D66"/>
    <mergeCell ref="E53:F53"/>
    <mergeCell ref="B61:B62"/>
    <mergeCell ref="B50:B53"/>
    <mergeCell ref="E67:F67"/>
    <mergeCell ref="B63:B64"/>
    <mergeCell ref="E60:F60"/>
    <mergeCell ref="C50:D53"/>
    <mergeCell ref="E48:F48"/>
    <mergeCell ref="C49:D49"/>
    <mergeCell ref="C48:D48"/>
    <mergeCell ref="C47:D47"/>
    <mergeCell ref="E49:F49"/>
    <mergeCell ref="C60:D60"/>
    <mergeCell ref="E50:F50"/>
    <mergeCell ref="E51:F51"/>
    <mergeCell ref="E52:F52"/>
    <mergeCell ref="B42:B46"/>
    <mergeCell ref="E44:F44"/>
    <mergeCell ref="C44:D44"/>
    <mergeCell ref="E45:F45"/>
    <mergeCell ref="C46:D46"/>
    <mergeCell ref="C45:D45"/>
    <mergeCell ref="E46:F46"/>
    <mergeCell ref="E47:F47"/>
    <mergeCell ref="C41:D41"/>
    <mergeCell ref="E41:F41"/>
    <mergeCell ref="E42:F42"/>
    <mergeCell ref="E43:F43"/>
    <mergeCell ref="C42:D42"/>
    <mergeCell ref="C43:D43"/>
  </mergeCells>
  <phoneticPr fontId="5"/>
  <hyperlinks>
    <hyperlink ref="H2" location="目次!A1" display="目次"/>
  </hyperlinks>
  <pageMargins left="0.78700000000000003" right="0.78700000000000003" top="0.98399999999999999" bottom="0.98399999999999999" header="0.51200000000000001" footer="0.51200000000000001"/>
  <pageSetup paperSize="9" orientation="portrait" horizontalDpi="4294967293" verticalDpi="0" r:id="rId1"/>
  <headerFooter alignWithMargins="0"/>
  <drawing r:id="rId2"/>
</worksheet>
</file>

<file path=xl/worksheets/sheet6.xml><?xml version="1.0" encoding="utf-8"?>
<worksheet xmlns="http://schemas.openxmlformats.org/spreadsheetml/2006/main" xmlns:r="http://schemas.openxmlformats.org/officeDocument/2006/relationships">
  <dimension ref="B2:P82"/>
  <sheetViews>
    <sheetView topLeftCell="A45" workbookViewId="0">
      <selection activeCell="M2" sqref="M2"/>
    </sheetView>
  </sheetViews>
  <sheetFormatPr defaultRowHeight="13.2"/>
  <cols>
    <col min="1" max="1" width="8.88671875" style="19"/>
    <col min="2" max="2" width="14.44140625" style="19" customWidth="1"/>
    <col min="3" max="3" width="10" style="19" bestFit="1" customWidth="1"/>
    <col min="4" max="4" width="11" style="19" customWidth="1"/>
    <col min="5" max="5" width="11.21875" style="19" customWidth="1"/>
    <col min="6" max="6" width="8.88671875" style="19"/>
    <col min="7" max="7" width="12" style="19" customWidth="1"/>
    <col min="8" max="8" width="11.44140625" style="19" customWidth="1"/>
    <col min="9" max="9" width="6.88671875" style="19" customWidth="1"/>
    <col min="10" max="13" width="8.88671875" style="19"/>
    <col min="14" max="14" width="16.44140625" style="19" customWidth="1"/>
    <col min="15" max="16384" width="8.88671875" style="19"/>
  </cols>
  <sheetData>
    <row r="2" spans="11:14">
      <c r="L2"/>
      <c r="M2" s="171" t="s">
        <v>200</v>
      </c>
    </row>
    <row r="4" spans="11:14" ht="13.8" thickBot="1"/>
    <row r="5" spans="11:14" ht="13.8" thickTop="1">
      <c r="K5" s="498" t="s">
        <v>846</v>
      </c>
      <c r="L5" s="499"/>
      <c r="M5" s="499"/>
      <c r="N5" s="500"/>
    </row>
    <row r="6" spans="11:14">
      <c r="K6" s="501"/>
      <c r="L6" s="502"/>
      <c r="M6" s="502"/>
      <c r="N6" s="503"/>
    </row>
    <row r="7" spans="11:14">
      <c r="K7" s="482" t="s">
        <v>847</v>
      </c>
      <c r="L7" s="483"/>
      <c r="M7" s="483"/>
      <c r="N7" s="484"/>
    </row>
    <row r="8" spans="11:14">
      <c r="K8" s="485"/>
      <c r="L8" s="483"/>
      <c r="M8" s="483"/>
      <c r="N8" s="484"/>
    </row>
    <row r="9" spans="11:14">
      <c r="K9" s="485"/>
      <c r="L9" s="483"/>
      <c r="M9" s="483"/>
      <c r="N9" s="484"/>
    </row>
    <row r="10" spans="11:14">
      <c r="K10" s="485"/>
      <c r="L10" s="483"/>
      <c r="M10" s="483"/>
      <c r="N10" s="484"/>
    </row>
    <row r="11" spans="11:14">
      <c r="K11" s="485"/>
      <c r="L11" s="483"/>
      <c r="M11" s="483"/>
      <c r="N11" s="484"/>
    </row>
    <row r="12" spans="11:14" ht="13.8" thickBot="1">
      <c r="K12" s="486"/>
      <c r="L12" s="487"/>
      <c r="M12" s="487"/>
      <c r="N12" s="488"/>
    </row>
    <row r="13" spans="11:14" ht="13.8" thickTop="1"/>
    <row r="37" spans="2:16" ht="14.4">
      <c r="B37" s="18" t="s">
        <v>742</v>
      </c>
    </row>
    <row r="38" spans="2:16">
      <c r="N38" s="508" t="s">
        <v>743</v>
      </c>
      <c r="O38" s="511" t="s">
        <v>746</v>
      </c>
      <c r="P38" s="432"/>
    </row>
    <row r="39" spans="2:16" ht="13.95" customHeight="1">
      <c r="B39" s="495" t="s">
        <v>743</v>
      </c>
      <c r="C39" s="506" t="s">
        <v>744</v>
      </c>
      <c r="D39" s="506"/>
      <c r="E39" s="506"/>
      <c r="F39" s="507" t="s">
        <v>97</v>
      </c>
      <c r="G39" s="506"/>
      <c r="H39" s="506"/>
      <c r="I39" s="208"/>
      <c r="J39" s="496" t="s">
        <v>745</v>
      </c>
      <c r="K39" s="497"/>
      <c r="N39" s="510"/>
      <c r="O39" s="509" t="s">
        <v>726</v>
      </c>
      <c r="P39" s="509" t="s">
        <v>727</v>
      </c>
    </row>
    <row r="40" spans="2:16" ht="13.2" customHeight="1">
      <c r="B40" s="495"/>
      <c r="C40" s="495" t="s">
        <v>747</v>
      </c>
      <c r="D40" s="495" t="s">
        <v>748</v>
      </c>
      <c r="E40" s="495" t="s">
        <v>749</v>
      </c>
      <c r="F40" s="495" t="s">
        <v>747</v>
      </c>
      <c r="G40" s="495" t="s">
        <v>748</v>
      </c>
      <c r="H40" s="495" t="s">
        <v>749</v>
      </c>
      <c r="I40" s="508" t="s">
        <v>103</v>
      </c>
      <c r="J40" s="495" t="s">
        <v>750</v>
      </c>
      <c r="K40" s="495" t="s">
        <v>751</v>
      </c>
      <c r="N40" s="505"/>
      <c r="O40" s="426"/>
      <c r="P40" s="426" t="s">
        <v>728</v>
      </c>
    </row>
    <row r="41" spans="2:16" ht="13.2" customHeight="1">
      <c r="B41" s="495"/>
      <c r="C41" s="495"/>
      <c r="D41" s="495" t="s">
        <v>752</v>
      </c>
      <c r="E41" s="495" t="s">
        <v>752</v>
      </c>
      <c r="F41" s="495"/>
      <c r="G41" s="495" t="s">
        <v>752</v>
      </c>
      <c r="H41" s="495" t="s">
        <v>752</v>
      </c>
      <c r="I41" s="505"/>
      <c r="J41" s="495"/>
      <c r="K41" s="495"/>
      <c r="N41" s="157" t="s">
        <v>1152</v>
      </c>
      <c r="O41" s="23">
        <v>226.5</v>
      </c>
      <c r="P41" s="25">
        <v>12.9</v>
      </c>
    </row>
    <row r="42" spans="2:16">
      <c r="B42" s="157" t="s">
        <v>1094</v>
      </c>
      <c r="C42" s="21">
        <v>5055790</v>
      </c>
      <c r="D42" s="22">
        <v>13281</v>
      </c>
      <c r="E42" s="23">
        <f>+D42/C42*100000</f>
        <v>262.68891706340651</v>
      </c>
      <c r="F42" s="21">
        <v>5080308</v>
      </c>
      <c r="G42" s="22">
        <v>14391</v>
      </c>
      <c r="H42" s="23">
        <f>+G42/F42*100000</f>
        <v>283.27022692324954</v>
      </c>
      <c r="I42" s="212" t="str">
        <f>+IF(H42-E42&gt;=0,"+","-")</f>
        <v>+</v>
      </c>
      <c r="J42" s="24">
        <f>+F42/C42*100-100</f>
        <v>0.48494893973047226</v>
      </c>
      <c r="K42" s="24">
        <f>+G42/D42*100-100</f>
        <v>8.3578043822001291</v>
      </c>
      <c r="N42" s="20" t="s">
        <v>753</v>
      </c>
      <c r="O42" s="23">
        <v>283.27022692324954</v>
      </c>
      <c r="P42" s="25">
        <v>11.674886474679543</v>
      </c>
    </row>
    <row r="43" spans="2:16">
      <c r="B43" s="20" t="s">
        <v>729</v>
      </c>
      <c r="C43" s="21">
        <v>1512614</v>
      </c>
      <c r="D43" s="22">
        <v>4772</v>
      </c>
      <c r="E43" s="23">
        <f t="shared" ref="E43:E55" si="0">+D43/C43*100000</f>
        <v>315.48035387745983</v>
      </c>
      <c r="F43" s="21">
        <v>1577494</v>
      </c>
      <c r="G43" s="22">
        <v>5400</v>
      </c>
      <c r="H43" s="23">
        <f t="shared" ref="H43:H55" si="1">+G43/F43*100000</f>
        <v>342.31508962950096</v>
      </c>
      <c r="I43" s="212" t="str">
        <f t="shared" ref="I43:I55" si="2">+IF(H43-E43&gt;=0,"+","-")</f>
        <v>+</v>
      </c>
      <c r="J43" s="24">
        <f t="shared" ref="J43:J55" si="3">+F43/C43*100-100</f>
        <v>4.2892634869173634</v>
      </c>
      <c r="K43" s="24">
        <f t="shared" ref="K43:K55" si="4">+G43/D43*100-100</f>
        <v>13.160100586756073</v>
      </c>
      <c r="N43" s="20" t="s">
        <v>729</v>
      </c>
      <c r="O43" s="23">
        <v>342.31508962950096</v>
      </c>
      <c r="P43" s="25">
        <v>15.598862642169728</v>
      </c>
    </row>
    <row r="44" spans="2:16">
      <c r="B44" s="20" t="s">
        <v>730</v>
      </c>
      <c r="C44" s="21">
        <v>263604</v>
      </c>
      <c r="D44" s="22">
        <v>410</v>
      </c>
      <c r="E44" s="23">
        <f t="shared" si="0"/>
        <v>155.53633480523814</v>
      </c>
      <c r="F44" s="21">
        <v>275248</v>
      </c>
      <c r="G44" s="22">
        <v>476</v>
      </c>
      <c r="H44" s="23">
        <f t="shared" si="1"/>
        <v>172.93495320583619</v>
      </c>
      <c r="I44" s="212" t="str">
        <f t="shared" si="2"/>
        <v>+</v>
      </c>
      <c r="J44" s="24">
        <f t="shared" si="3"/>
        <v>4.4172319084687643</v>
      </c>
      <c r="K44" s="24">
        <f t="shared" si="4"/>
        <v>16.097560975609753</v>
      </c>
      <c r="N44" s="20" t="s">
        <v>730</v>
      </c>
      <c r="O44" s="23">
        <v>172.93495320583619</v>
      </c>
      <c r="P44" s="25">
        <v>7.8295236060670792</v>
      </c>
    </row>
    <row r="45" spans="2:16">
      <c r="B45" s="20" t="s">
        <v>731</v>
      </c>
      <c r="C45" s="21">
        <v>150121</v>
      </c>
      <c r="D45" s="22">
        <v>247</v>
      </c>
      <c r="E45" s="23">
        <f t="shared" si="0"/>
        <v>164.53394261962018</v>
      </c>
      <c r="F45" s="21">
        <v>151563</v>
      </c>
      <c r="G45" s="22">
        <v>237</v>
      </c>
      <c r="H45" s="23">
        <f t="shared" si="1"/>
        <v>156.37061815878545</v>
      </c>
      <c r="I45" s="213" t="str">
        <f t="shared" si="2"/>
        <v>-</v>
      </c>
      <c r="J45" s="24">
        <f t="shared" si="3"/>
        <v>0.96055848282385625</v>
      </c>
      <c r="K45" s="24">
        <f t="shared" si="4"/>
        <v>-4.0485829959514206</v>
      </c>
      <c r="N45" s="20" t="s">
        <v>731</v>
      </c>
      <c r="O45" s="23">
        <v>156.37061815878545</v>
      </c>
      <c r="P45" s="25">
        <v>6.8085953044170306</v>
      </c>
    </row>
    <row r="46" spans="2:16">
      <c r="B46" s="20" t="s">
        <v>732</v>
      </c>
      <c r="C46" s="21">
        <v>414763</v>
      </c>
      <c r="D46" s="22">
        <v>681</v>
      </c>
      <c r="E46" s="23">
        <f t="shared" si="0"/>
        <v>164.19015196630363</v>
      </c>
      <c r="F46" s="21">
        <v>424174</v>
      </c>
      <c r="G46" s="22">
        <v>750</v>
      </c>
      <c r="H46" s="23">
        <f t="shared" si="1"/>
        <v>176.81423189540141</v>
      </c>
      <c r="I46" s="212" t="str">
        <f t="shared" si="2"/>
        <v>+</v>
      </c>
      <c r="J46" s="24">
        <f t="shared" si="3"/>
        <v>2.2690066375255213</v>
      </c>
      <c r="K46" s="24">
        <f t="shared" si="4"/>
        <v>10.132158590308364</v>
      </c>
      <c r="N46" s="20" t="s">
        <v>732</v>
      </c>
      <c r="O46" s="23">
        <v>176.81423189540141</v>
      </c>
      <c r="P46" s="25">
        <v>10.968775020016013</v>
      </c>
    </row>
    <row r="47" spans="2:16">
      <c r="B47" s="20" t="s">
        <v>733</v>
      </c>
      <c r="C47" s="21">
        <v>90731</v>
      </c>
      <c r="D47" s="22">
        <v>148</v>
      </c>
      <c r="E47" s="23">
        <f t="shared" si="0"/>
        <v>163.11955120080236</v>
      </c>
      <c r="F47" s="21">
        <v>87329</v>
      </c>
      <c r="G47" s="22">
        <v>163</v>
      </c>
      <c r="H47" s="23">
        <f t="shared" si="1"/>
        <v>186.65048265753646</v>
      </c>
      <c r="I47" s="212" t="str">
        <f t="shared" si="2"/>
        <v>+</v>
      </c>
      <c r="J47" s="24">
        <f t="shared" si="3"/>
        <v>-3.74954535935899</v>
      </c>
      <c r="K47" s="24">
        <f t="shared" si="4"/>
        <v>10.13513513513513</v>
      </c>
      <c r="N47" s="20" t="s">
        <v>733</v>
      </c>
      <c r="O47" s="23">
        <v>186.65048265753646</v>
      </c>
      <c r="P47" s="25">
        <v>7.9702970297029703</v>
      </c>
    </row>
    <row r="48" spans="2:16">
      <c r="B48" s="20" t="s">
        <v>734</v>
      </c>
      <c r="C48" s="21">
        <v>465146</v>
      </c>
      <c r="D48" s="22">
        <v>1867</v>
      </c>
      <c r="E48" s="23">
        <f t="shared" si="0"/>
        <v>401.37935185941615</v>
      </c>
      <c r="F48" s="21">
        <v>458840</v>
      </c>
      <c r="G48" s="22">
        <v>1971</v>
      </c>
      <c r="H48" s="23">
        <f t="shared" si="1"/>
        <v>429.56150292040803</v>
      </c>
      <c r="I48" s="212" t="str">
        <f t="shared" si="2"/>
        <v>+</v>
      </c>
      <c r="J48" s="24">
        <f t="shared" si="3"/>
        <v>-1.3557033705546218</v>
      </c>
      <c r="K48" s="24">
        <f t="shared" si="4"/>
        <v>5.5704338510980165</v>
      </c>
      <c r="N48" s="20" t="s">
        <v>734</v>
      </c>
      <c r="O48" s="23">
        <v>429.56150292040803</v>
      </c>
      <c r="P48" s="25">
        <v>14.560839760068554</v>
      </c>
    </row>
    <row r="49" spans="2:16">
      <c r="B49" s="20" t="s">
        <v>735</v>
      </c>
      <c r="C49" s="21">
        <v>140646</v>
      </c>
      <c r="D49" s="22">
        <v>263</v>
      </c>
      <c r="E49" s="23">
        <f t="shared" si="0"/>
        <v>186.9942977404263</v>
      </c>
      <c r="F49" s="21">
        <v>136963</v>
      </c>
      <c r="G49" s="22">
        <v>266</v>
      </c>
      <c r="H49" s="23">
        <f t="shared" si="1"/>
        <v>194.21303563736191</v>
      </c>
      <c r="I49" s="212" t="str">
        <f t="shared" si="2"/>
        <v>+</v>
      </c>
      <c r="J49" s="24">
        <f t="shared" si="3"/>
        <v>-2.6186311733003436</v>
      </c>
      <c r="K49" s="24">
        <f t="shared" si="4"/>
        <v>1.1406844106463865</v>
      </c>
      <c r="N49" s="20" t="s">
        <v>735</v>
      </c>
      <c r="O49" s="23">
        <v>194.21303563736191</v>
      </c>
      <c r="P49" s="25">
        <v>8.5763146643864889</v>
      </c>
    </row>
    <row r="50" spans="2:16">
      <c r="B50" s="20" t="s">
        <v>736</v>
      </c>
      <c r="C50" s="21">
        <v>246170</v>
      </c>
      <c r="D50" s="22">
        <v>595</v>
      </c>
      <c r="E50" s="23">
        <f t="shared" si="0"/>
        <v>241.70288824795873</v>
      </c>
      <c r="F50" s="21">
        <v>233647</v>
      </c>
      <c r="G50" s="22">
        <v>568</v>
      </c>
      <c r="H50" s="23">
        <f t="shared" si="1"/>
        <v>243.1017731877576</v>
      </c>
      <c r="I50" s="212" t="str">
        <f t="shared" si="2"/>
        <v>+</v>
      </c>
      <c r="J50" s="24">
        <f t="shared" si="3"/>
        <v>-5.0871349067717375</v>
      </c>
      <c r="K50" s="24">
        <f t="shared" si="4"/>
        <v>-4.5378151260504183</v>
      </c>
      <c r="N50" s="20" t="s">
        <v>736</v>
      </c>
      <c r="O50" s="23">
        <v>243.1017731877576</v>
      </c>
      <c r="P50" s="25">
        <v>6.6904091436143771</v>
      </c>
    </row>
    <row r="51" spans="2:16">
      <c r="B51" s="20" t="s">
        <v>737</v>
      </c>
      <c r="C51" s="21">
        <v>192405</v>
      </c>
      <c r="D51" s="22">
        <v>486</v>
      </c>
      <c r="E51" s="23">
        <f t="shared" si="0"/>
        <v>252.59218835269351</v>
      </c>
      <c r="F51" s="21">
        <v>186533</v>
      </c>
      <c r="G51" s="22">
        <v>549</v>
      </c>
      <c r="H51" s="23">
        <f t="shared" si="1"/>
        <v>294.31789549302266</v>
      </c>
      <c r="I51" s="212" t="str">
        <f t="shared" si="2"/>
        <v>+</v>
      </c>
      <c r="J51" s="24">
        <f t="shared" si="3"/>
        <v>-3.051895740755171</v>
      </c>
      <c r="K51" s="24">
        <f t="shared" si="4"/>
        <v>12.962962962962948</v>
      </c>
      <c r="N51" s="20" t="s">
        <v>737</v>
      </c>
      <c r="O51" s="23">
        <v>294.31789549302266</v>
      </c>
      <c r="P51" s="25">
        <v>11.922091235263967</v>
      </c>
    </row>
    <row r="52" spans="2:16">
      <c r="B52" s="20" t="s">
        <v>738</v>
      </c>
      <c r="C52" s="21">
        <v>115324</v>
      </c>
      <c r="D52" s="22">
        <v>188</v>
      </c>
      <c r="E52" s="23">
        <f t="shared" si="0"/>
        <v>163.01897263362352</v>
      </c>
      <c r="F52" s="21">
        <v>112361</v>
      </c>
      <c r="G52" s="22">
        <v>190</v>
      </c>
      <c r="H52" s="23">
        <f t="shared" si="1"/>
        <v>169.09781863813956</v>
      </c>
      <c r="I52" s="212" t="str">
        <f t="shared" si="2"/>
        <v>+</v>
      </c>
      <c r="J52" s="24">
        <f t="shared" si="3"/>
        <v>-2.5692830633692836</v>
      </c>
      <c r="K52" s="24">
        <f t="shared" si="4"/>
        <v>1.0638297872340559</v>
      </c>
      <c r="N52" s="20" t="s">
        <v>738</v>
      </c>
      <c r="O52" s="23">
        <v>169.09781863813956</v>
      </c>
      <c r="P52" s="25">
        <v>7.227138643067847</v>
      </c>
    </row>
    <row r="53" spans="2:16">
      <c r="B53" s="20" t="s">
        <v>739</v>
      </c>
      <c r="C53" s="21">
        <v>139505</v>
      </c>
      <c r="D53" s="22">
        <v>251</v>
      </c>
      <c r="E53" s="23">
        <f t="shared" si="0"/>
        <v>179.92186659976343</v>
      </c>
      <c r="F53" s="21">
        <v>133098</v>
      </c>
      <c r="G53" s="22">
        <v>237</v>
      </c>
      <c r="H53" s="23">
        <f t="shared" si="1"/>
        <v>178.06428346030745</v>
      </c>
      <c r="I53" s="213" t="str">
        <f t="shared" si="2"/>
        <v>-</v>
      </c>
      <c r="J53" s="24">
        <f t="shared" si="3"/>
        <v>-4.5926669295007372</v>
      </c>
      <c r="K53" s="24">
        <f t="shared" si="4"/>
        <v>-5.5776892430278906</v>
      </c>
      <c r="N53" s="20" t="s">
        <v>739</v>
      </c>
      <c r="O53" s="23">
        <v>178.06428346030745</v>
      </c>
      <c r="P53" s="25">
        <v>5.8277336591325595</v>
      </c>
    </row>
    <row r="54" spans="2:16">
      <c r="B54" s="20" t="s">
        <v>740</v>
      </c>
      <c r="C54" s="21">
        <v>1134189</v>
      </c>
      <c r="D54" s="22">
        <v>3099</v>
      </c>
      <c r="E54" s="23">
        <f t="shared" si="0"/>
        <v>273.23488413306779</v>
      </c>
      <c r="F54" s="21">
        <v>1114224</v>
      </c>
      <c r="G54" s="22">
        <v>3324</v>
      </c>
      <c r="H54" s="23">
        <f t="shared" si="1"/>
        <v>298.32421487959334</v>
      </c>
      <c r="I54" s="212" t="str">
        <f t="shared" si="2"/>
        <v>+</v>
      </c>
      <c r="J54" s="24">
        <f t="shared" si="3"/>
        <v>-1.7602886291438296</v>
      </c>
      <c r="K54" s="24">
        <f t="shared" si="4"/>
        <v>7.2604065827686242</v>
      </c>
      <c r="N54" s="20" t="s">
        <v>740</v>
      </c>
      <c r="O54" s="23">
        <v>298.32421487959334</v>
      </c>
      <c r="P54" s="25">
        <v>11.779535106637912</v>
      </c>
    </row>
    <row r="55" spans="2:16">
      <c r="B55" s="20" t="s">
        <v>741</v>
      </c>
      <c r="C55" s="21">
        <v>190572</v>
      </c>
      <c r="D55" s="22">
        <v>274</v>
      </c>
      <c r="E55" s="23">
        <f t="shared" si="0"/>
        <v>143.777679827047</v>
      </c>
      <c r="F55" s="21">
        <v>188834</v>
      </c>
      <c r="G55" s="22">
        <v>260</v>
      </c>
      <c r="H55" s="23">
        <f t="shared" si="1"/>
        <v>137.6870690659521</v>
      </c>
      <c r="I55" s="212" t="str">
        <f t="shared" si="2"/>
        <v>-</v>
      </c>
      <c r="J55" s="24">
        <f t="shared" si="3"/>
        <v>-0.91199126839200062</v>
      </c>
      <c r="K55" s="24">
        <f t="shared" si="4"/>
        <v>-5.1094890510948971</v>
      </c>
      <c r="N55" s="20" t="s">
        <v>741</v>
      </c>
      <c r="O55" s="23">
        <v>137.6870690659521</v>
      </c>
      <c r="P55" s="25">
        <v>6.0899780541331383</v>
      </c>
    </row>
    <row r="56" spans="2:16">
      <c r="B56" s="150"/>
      <c r="C56" s="151"/>
      <c r="D56" s="152"/>
      <c r="E56" s="153"/>
      <c r="F56" s="151"/>
      <c r="G56" s="152"/>
      <c r="H56" s="153"/>
      <c r="I56" s="153"/>
      <c r="J56" s="154"/>
      <c r="K56" s="154"/>
    </row>
    <row r="57" spans="2:16">
      <c r="D57" s="170" t="s">
        <v>100</v>
      </c>
      <c r="E57" s="26">
        <f>+E48/E55</f>
        <v>2.7916666365895129</v>
      </c>
      <c r="F57" s="155" t="s">
        <v>1168</v>
      </c>
      <c r="G57" s="170" t="s">
        <v>100</v>
      </c>
      <c r="H57" s="26">
        <f>+H48/H55</f>
        <v>3.1198391093258588</v>
      </c>
      <c r="I57" s="26"/>
    </row>
    <row r="58" spans="2:16">
      <c r="D58" s="170"/>
      <c r="E58" s="26"/>
      <c r="F58" s="155"/>
      <c r="G58" s="170"/>
      <c r="H58" s="26"/>
      <c r="I58" s="26" t="s">
        <v>104</v>
      </c>
    </row>
    <row r="59" spans="2:16">
      <c r="D59" s="170"/>
      <c r="E59" s="26"/>
      <c r="F59" s="155"/>
      <c r="G59" s="170"/>
      <c r="H59" s="26"/>
      <c r="I59" s="26"/>
    </row>
    <row r="60" spans="2:16">
      <c r="D60" s="170"/>
      <c r="E60" s="26"/>
      <c r="F60" s="155"/>
      <c r="G60" s="170"/>
      <c r="H60" s="26"/>
      <c r="I60" s="26"/>
    </row>
    <row r="61" spans="2:16">
      <c r="E61" s="26"/>
      <c r="G61" s="155"/>
      <c r="H61" s="26"/>
      <c r="I61" s="26"/>
    </row>
    <row r="62" spans="2:16" ht="14.4">
      <c r="B62" s="18" t="s">
        <v>754</v>
      </c>
    </row>
    <row r="64" spans="2:16">
      <c r="B64" s="495" t="s">
        <v>743</v>
      </c>
      <c r="C64" s="506" t="s">
        <v>744</v>
      </c>
      <c r="D64" s="506"/>
      <c r="E64" s="506"/>
      <c r="F64" s="506" t="s">
        <v>746</v>
      </c>
      <c r="G64" s="506"/>
      <c r="H64" s="506"/>
      <c r="I64" s="208"/>
      <c r="J64" s="496" t="s">
        <v>745</v>
      </c>
      <c r="K64" s="497"/>
    </row>
    <row r="65" spans="2:11" ht="13.2" customHeight="1">
      <c r="B65" s="495"/>
      <c r="C65" s="495" t="s">
        <v>755</v>
      </c>
      <c r="D65" s="495" t="s">
        <v>756</v>
      </c>
      <c r="E65" s="495" t="s">
        <v>757</v>
      </c>
      <c r="F65" s="495" t="s">
        <v>755</v>
      </c>
      <c r="G65" s="495" t="s">
        <v>756</v>
      </c>
      <c r="H65" s="495" t="s">
        <v>757</v>
      </c>
      <c r="I65" s="504" t="s">
        <v>105</v>
      </c>
      <c r="J65" s="495" t="s">
        <v>758</v>
      </c>
      <c r="K65" s="495" t="s">
        <v>759</v>
      </c>
    </row>
    <row r="66" spans="2:11" ht="13.2" customHeight="1">
      <c r="B66" s="495"/>
      <c r="C66" s="495"/>
      <c r="D66" s="495"/>
      <c r="E66" s="495" t="s">
        <v>752</v>
      </c>
      <c r="F66" s="495"/>
      <c r="G66" s="495"/>
      <c r="H66" s="495" t="s">
        <v>752</v>
      </c>
      <c r="I66" s="505"/>
      <c r="J66" s="495"/>
      <c r="K66" s="495"/>
    </row>
    <row r="67" spans="2:11">
      <c r="B67" s="157" t="s">
        <v>1094</v>
      </c>
      <c r="C67" s="22">
        <v>8896</v>
      </c>
      <c r="D67" s="22">
        <v>88409</v>
      </c>
      <c r="E67" s="25">
        <f>+C67/D67*100</f>
        <v>10.062323971541359</v>
      </c>
      <c r="F67" s="22">
        <v>10155.4</v>
      </c>
      <c r="G67" s="22">
        <v>86985</v>
      </c>
      <c r="H67" s="25">
        <f>+F67/G67*100</f>
        <v>11.674886474679543</v>
      </c>
      <c r="I67" s="212" t="str">
        <f>+IF(H67-E67&gt;=0,"+","-")</f>
        <v>+</v>
      </c>
      <c r="J67" s="24">
        <f>+F67/C67*100-100</f>
        <v>14.15692446043164</v>
      </c>
      <c r="K67" s="24">
        <f>+G67/D67*100-100</f>
        <v>-1.610695743646005</v>
      </c>
    </row>
    <row r="68" spans="2:11">
      <c r="B68" s="20" t="s">
        <v>729</v>
      </c>
      <c r="C68" s="22">
        <v>3347</v>
      </c>
      <c r="D68" s="22">
        <v>23227</v>
      </c>
      <c r="E68" s="25">
        <f t="shared" ref="E68:E80" si="5">+C68/D68*100</f>
        <v>14.409953932922893</v>
      </c>
      <c r="F68" s="22">
        <v>3565.9</v>
      </c>
      <c r="G68" s="22">
        <v>22860</v>
      </c>
      <c r="H68" s="25">
        <f t="shared" ref="H68:H80" si="6">+F68/G68*100</f>
        <v>15.598862642169728</v>
      </c>
      <c r="I68" s="212" t="str">
        <f t="shared" ref="I68:I80" si="7">+IF(H68-E68&gt;=0,"+","-")</f>
        <v>+</v>
      </c>
      <c r="J68" s="24">
        <f t="shared" ref="J68:J80" si="8">+F68/C68*100-100</f>
        <v>6.5401852405138925</v>
      </c>
      <c r="K68" s="24">
        <f t="shared" ref="K68:K80" si="9">+G68/D68*100-100</f>
        <v>-1.5800576914797375</v>
      </c>
    </row>
    <row r="69" spans="2:11">
      <c r="B69" s="20" t="s">
        <v>730</v>
      </c>
      <c r="C69" s="22">
        <v>265</v>
      </c>
      <c r="D69" s="22">
        <v>4680</v>
      </c>
      <c r="E69" s="25">
        <f t="shared" si="5"/>
        <v>5.6623931623931627</v>
      </c>
      <c r="F69" s="22">
        <v>366.5</v>
      </c>
      <c r="G69" s="22">
        <v>4681</v>
      </c>
      <c r="H69" s="25">
        <f t="shared" si="6"/>
        <v>7.8295236060670792</v>
      </c>
      <c r="I69" s="212" t="str">
        <f t="shared" si="7"/>
        <v>+</v>
      </c>
      <c r="J69" s="24">
        <f t="shared" si="8"/>
        <v>38.301886792452819</v>
      </c>
      <c r="K69" s="24">
        <f t="shared" si="9"/>
        <v>2.1367521367523068E-2</v>
      </c>
    </row>
    <row r="70" spans="2:11">
      <c r="B70" s="20" t="s">
        <v>731</v>
      </c>
      <c r="C70" s="22">
        <v>144</v>
      </c>
      <c r="D70" s="22">
        <v>2513</v>
      </c>
      <c r="E70" s="25">
        <f t="shared" si="5"/>
        <v>5.7302029446876244</v>
      </c>
      <c r="F70" s="22">
        <v>171.1</v>
      </c>
      <c r="G70" s="22">
        <v>2513</v>
      </c>
      <c r="H70" s="25">
        <f t="shared" si="6"/>
        <v>6.8085953044170306</v>
      </c>
      <c r="I70" s="212" t="str">
        <f t="shared" si="7"/>
        <v>+</v>
      </c>
      <c r="J70" s="24">
        <f t="shared" si="8"/>
        <v>18.819444444444429</v>
      </c>
      <c r="K70" s="24">
        <f t="shared" si="9"/>
        <v>0</v>
      </c>
    </row>
    <row r="71" spans="2:11">
      <c r="B71" s="20" t="s">
        <v>732</v>
      </c>
      <c r="C71" s="22">
        <v>451</v>
      </c>
      <c r="D71" s="22">
        <v>5039</v>
      </c>
      <c r="E71" s="25">
        <f t="shared" si="5"/>
        <v>8.9501885294701342</v>
      </c>
      <c r="F71" s="22">
        <v>548</v>
      </c>
      <c r="G71" s="22">
        <v>4996</v>
      </c>
      <c r="H71" s="25">
        <f t="shared" si="6"/>
        <v>10.968775020016013</v>
      </c>
      <c r="I71" s="212" t="str">
        <f t="shared" si="7"/>
        <v>+</v>
      </c>
      <c r="J71" s="24">
        <f t="shared" si="8"/>
        <v>21.507760532150783</v>
      </c>
      <c r="K71" s="24">
        <f t="shared" si="9"/>
        <v>-0.85334391744393656</v>
      </c>
    </row>
    <row r="72" spans="2:11">
      <c r="B72" s="20" t="s">
        <v>733</v>
      </c>
      <c r="C72" s="22">
        <v>65</v>
      </c>
      <c r="D72" s="22">
        <v>1504</v>
      </c>
      <c r="E72" s="25">
        <f t="shared" si="5"/>
        <v>4.3218085106382986</v>
      </c>
      <c r="F72" s="22">
        <v>112.7</v>
      </c>
      <c r="G72" s="22">
        <v>1414</v>
      </c>
      <c r="H72" s="25">
        <f t="shared" si="6"/>
        <v>7.9702970297029703</v>
      </c>
      <c r="I72" s="212" t="str">
        <f t="shared" si="7"/>
        <v>+</v>
      </c>
      <c r="J72" s="24">
        <f t="shared" si="8"/>
        <v>73.384615384615387</v>
      </c>
      <c r="K72" s="24">
        <f t="shared" si="9"/>
        <v>-5.9840425531915002</v>
      </c>
    </row>
    <row r="73" spans="2:11">
      <c r="B73" s="20" t="s">
        <v>734</v>
      </c>
      <c r="C73" s="22">
        <v>1436</v>
      </c>
      <c r="D73" s="22">
        <v>9512</v>
      </c>
      <c r="E73" s="25">
        <f t="shared" si="5"/>
        <v>15.096719932716567</v>
      </c>
      <c r="F73" s="22">
        <v>1359.4</v>
      </c>
      <c r="G73" s="22">
        <v>9336</v>
      </c>
      <c r="H73" s="25">
        <f t="shared" si="6"/>
        <v>14.560839760068554</v>
      </c>
      <c r="I73" s="211" t="str">
        <f t="shared" si="7"/>
        <v>-</v>
      </c>
      <c r="J73" s="24">
        <f t="shared" si="8"/>
        <v>-5.3342618384400993</v>
      </c>
      <c r="K73" s="24">
        <f t="shared" si="9"/>
        <v>-1.8502943650126156</v>
      </c>
    </row>
    <row r="74" spans="2:11">
      <c r="B74" s="20" t="s">
        <v>735</v>
      </c>
      <c r="C74" s="22">
        <v>143</v>
      </c>
      <c r="D74" s="22">
        <v>2328</v>
      </c>
      <c r="E74" s="25">
        <f t="shared" si="5"/>
        <v>6.1426116838487967</v>
      </c>
      <c r="F74" s="22">
        <v>200.6</v>
      </c>
      <c r="G74" s="22">
        <v>2339</v>
      </c>
      <c r="H74" s="25">
        <f t="shared" si="6"/>
        <v>8.5763146643864889</v>
      </c>
      <c r="I74" s="212" t="str">
        <f t="shared" si="7"/>
        <v>+</v>
      </c>
      <c r="J74" s="24">
        <f t="shared" si="8"/>
        <v>40.279720279720266</v>
      </c>
      <c r="K74" s="24">
        <f t="shared" si="9"/>
        <v>0.47250859106529219</v>
      </c>
    </row>
    <row r="75" spans="2:11">
      <c r="B75" s="20" t="s">
        <v>736</v>
      </c>
      <c r="C75" s="22">
        <v>334</v>
      </c>
      <c r="D75" s="22">
        <v>6095</v>
      </c>
      <c r="E75" s="25">
        <f t="shared" si="5"/>
        <v>5.4799015586546354</v>
      </c>
      <c r="F75" s="22">
        <v>403.9</v>
      </c>
      <c r="G75" s="22">
        <v>6037</v>
      </c>
      <c r="H75" s="25">
        <f t="shared" si="6"/>
        <v>6.6904091436143771</v>
      </c>
      <c r="I75" s="212" t="str">
        <f t="shared" si="7"/>
        <v>+</v>
      </c>
      <c r="J75" s="24">
        <f t="shared" si="8"/>
        <v>20.928143712574851</v>
      </c>
      <c r="K75" s="24">
        <f t="shared" si="9"/>
        <v>-0.95159967186218353</v>
      </c>
    </row>
    <row r="76" spans="2:11">
      <c r="B76" s="20" t="s">
        <v>737</v>
      </c>
      <c r="C76" s="22">
        <v>338</v>
      </c>
      <c r="D76" s="22">
        <v>3953</v>
      </c>
      <c r="E76" s="25">
        <f t="shared" si="5"/>
        <v>8.5504679989881112</v>
      </c>
      <c r="F76" s="22">
        <v>465.2</v>
      </c>
      <c r="G76" s="22">
        <v>3902</v>
      </c>
      <c r="H76" s="25">
        <f t="shared" si="6"/>
        <v>11.922091235263967</v>
      </c>
      <c r="I76" s="212" t="str">
        <f t="shared" si="7"/>
        <v>+</v>
      </c>
      <c r="J76" s="24">
        <f t="shared" si="8"/>
        <v>37.633136094674569</v>
      </c>
      <c r="K76" s="24">
        <f t="shared" si="9"/>
        <v>-1.2901593726283807</v>
      </c>
    </row>
    <row r="77" spans="2:11">
      <c r="B77" s="20" t="s">
        <v>738</v>
      </c>
      <c r="C77" s="22">
        <v>92</v>
      </c>
      <c r="D77" s="22">
        <v>2071</v>
      </c>
      <c r="E77" s="25">
        <f t="shared" si="5"/>
        <v>4.4422984065668762</v>
      </c>
      <c r="F77" s="22">
        <v>147</v>
      </c>
      <c r="G77" s="22">
        <v>2034</v>
      </c>
      <c r="H77" s="25">
        <f t="shared" si="6"/>
        <v>7.227138643067847</v>
      </c>
      <c r="I77" s="212" t="str">
        <f t="shared" si="7"/>
        <v>+</v>
      </c>
      <c r="J77" s="24">
        <f t="shared" si="8"/>
        <v>59.782608695652186</v>
      </c>
      <c r="K77" s="24">
        <f t="shared" si="9"/>
        <v>-1.7865765330758165</v>
      </c>
    </row>
    <row r="78" spans="2:11">
      <c r="B78" s="20" t="s">
        <v>739</v>
      </c>
      <c r="C78" s="22">
        <v>148</v>
      </c>
      <c r="D78" s="22">
        <v>3354</v>
      </c>
      <c r="E78" s="25">
        <f t="shared" si="5"/>
        <v>4.4126416219439477</v>
      </c>
      <c r="F78" s="22">
        <v>190.8</v>
      </c>
      <c r="G78" s="22">
        <v>3274</v>
      </c>
      <c r="H78" s="25">
        <f t="shared" si="6"/>
        <v>5.8277336591325595</v>
      </c>
      <c r="I78" s="212" t="str">
        <f t="shared" si="7"/>
        <v>+</v>
      </c>
      <c r="J78" s="24">
        <f t="shared" si="8"/>
        <v>28.918918918918934</v>
      </c>
      <c r="K78" s="24">
        <f t="shared" si="9"/>
        <v>-2.3852116875372644</v>
      </c>
    </row>
    <row r="79" spans="2:11">
      <c r="B79" s="20" t="s">
        <v>740</v>
      </c>
      <c r="C79" s="22">
        <v>2001</v>
      </c>
      <c r="D79" s="22">
        <v>21246</v>
      </c>
      <c r="E79" s="25">
        <f t="shared" si="5"/>
        <v>9.4182434340581747</v>
      </c>
      <c r="F79" s="22">
        <v>2457.8000000000002</v>
      </c>
      <c r="G79" s="22">
        <v>20865</v>
      </c>
      <c r="H79" s="25">
        <f t="shared" si="6"/>
        <v>11.779535106637912</v>
      </c>
      <c r="I79" s="212" t="str">
        <f t="shared" si="7"/>
        <v>+</v>
      </c>
      <c r="J79" s="24">
        <f t="shared" si="8"/>
        <v>22.828585707146431</v>
      </c>
      <c r="K79" s="24">
        <f t="shared" si="9"/>
        <v>-1.7932787348206745</v>
      </c>
    </row>
    <row r="80" spans="2:11">
      <c r="B80" s="20" t="s">
        <v>741</v>
      </c>
      <c r="C80" s="22">
        <v>132</v>
      </c>
      <c r="D80" s="22">
        <v>2887</v>
      </c>
      <c r="E80" s="25">
        <f t="shared" si="5"/>
        <v>4.5722202978870801</v>
      </c>
      <c r="F80" s="22">
        <v>166.5</v>
      </c>
      <c r="G80" s="22">
        <v>2734</v>
      </c>
      <c r="H80" s="25">
        <f t="shared" si="6"/>
        <v>6.0899780541331383</v>
      </c>
      <c r="I80" s="212" t="str">
        <f t="shared" si="7"/>
        <v>+</v>
      </c>
      <c r="J80" s="24">
        <f t="shared" si="8"/>
        <v>26.13636363636364</v>
      </c>
      <c r="K80" s="24">
        <f t="shared" si="9"/>
        <v>-5.2996189816418422</v>
      </c>
    </row>
    <row r="82" spans="4:9">
      <c r="D82" s="170" t="s">
        <v>100</v>
      </c>
      <c r="E82" s="164">
        <f>+E73/E72</f>
        <v>3.493148735200879</v>
      </c>
      <c r="F82" s="155" t="s">
        <v>1169</v>
      </c>
      <c r="G82" s="170" t="s">
        <v>100</v>
      </c>
      <c r="H82" s="156">
        <f>+H68/H78</f>
        <v>2.6766601829383485</v>
      </c>
      <c r="I82" s="156"/>
    </row>
  </sheetData>
  <mergeCells count="32">
    <mergeCell ref="F39:H39"/>
    <mergeCell ref="I40:I41"/>
    <mergeCell ref="P39:P40"/>
    <mergeCell ref="J39:K39"/>
    <mergeCell ref="O39:O40"/>
    <mergeCell ref="N38:N40"/>
    <mergeCell ref="O38:P38"/>
    <mergeCell ref="D65:D66"/>
    <mergeCell ref="E65:E66"/>
    <mergeCell ref="B64:B66"/>
    <mergeCell ref="D40:D41"/>
    <mergeCell ref="C64:E64"/>
    <mergeCell ref="C40:C41"/>
    <mergeCell ref="E40:E41"/>
    <mergeCell ref="C65:C66"/>
    <mergeCell ref="B39:B41"/>
    <mergeCell ref="C39:E39"/>
    <mergeCell ref="G65:G66"/>
    <mergeCell ref="F40:F41"/>
    <mergeCell ref="G40:G41"/>
    <mergeCell ref="I65:I66"/>
    <mergeCell ref="H65:H66"/>
    <mergeCell ref="F64:H64"/>
    <mergeCell ref="F65:F66"/>
    <mergeCell ref="H40:H41"/>
    <mergeCell ref="K65:K66"/>
    <mergeCell ref="J65:J66"/>
    <mergeCell ref="J64:K64"/>
    <mergeCell ref="K5:N6"/>
    <mergeCell ref="K7:N12"/>
    <mergeCell ref="J40:J41"/>
    <mergeCell ref="K40:K41"/>
  </mergeCells>
  <phoneticPr fontId="5"/>
  <hyperlinks>
    <hyperlink ref="M2" location="目次!A1" display="目次"/>
  </hyperlinks>
  <pageMargins left="0.78700000000000003" right="0.78700000000000003" top="0.98399999999999999" bottom="0.98399999999999999" header="0.51200000000000001" footer="0.51200000000000001"/>
  <pageSetup paperSize="9" scale="80" orientation="portrait" horizontalDpi="4294967293" verticalDpi="0" r:id="rId1"/>
  <headerFooter alignWithMargins="0"/>
  <drawing r:id="rId2"/>
</worksheet>
</file>

<file path=xl/worksheets/sheet7.xml><?xml version="1.0" encoding="utf-8"?>
<worksheet xmlns="http://schemas.openxmlformats.org/spreadsheetml/2006/main" xmlns:r="http://schemas.openxmlformats.org/officeDocument/2006/relationships">
  <dimension ref="A1:U509"/>
  <sheetViews>
    <sheetView workbookViewId="0">
      <selection activeCell="P2" sqref="P2"/>
    </sheetView>
  </sheetViews>
  <sheetFormatPr defaultRowHeight="13.2"/>
  <cols>
    <col min="1" max="1" width="25" bestFit="1" customWidth="1"/>
    <col min="2" max="8" width="10.21875" bestFit="1" customWidth="1"/>
    <col min="11" max="11" width="14.77734375" customWidth="1"/>
    <col min="19" max="19" width="12.33203125" customWidth="1"/>
  </cols>
  <sheetData>
    <row r="1" spans="1:16">
      <c r="A1" t="s">
        <v>341</v>
      </c>
      <c r="C1" t="s">
        <v>372</v>
      </c>
    </row>
    <row r="2" spans="1:16">
      <c r="P2" s="171" t="s">
        <v>195</v>
      </c>
    </row>
    <row r="3" spans="1:16">
      <c r="A3" t="s">
        <v>342</v>
      </c>
      <c r="B3" t="s">
        <v>209</v>
      </c>
      <c r="C3" t="s">
        <v>343</v>
      </c>
      <c r="D3" t="s">
        <v>344</v>
      </c>
      <c r="E3" t="s">
        <v>345</v>
      </c>
      <c r="F3" t="s">
        <v>346</v>
      </c>
      <c r="G3" t="s">
        <v>347</v>
      </c>
      <c r="H3" t="s">
        <v>348</v>
      </c>
      <c r="J3" s="379" t="s">
        <v>661</v>
      </c>
    </row>
    <row r="4" spans="1:16">
      <c r="A4" t="s">
        <v>863</v>
      </c>
      <c r="B4" s="321">
        <v>5071968</v>
      </c>
      <c r="C4" s="321">
        <v>5045624</v>
      </c>
      <c r="D4" s="321">
        <v>4968057</v>
      </c>
      <c r="E4" s="321">
        <v>4855724</v>
      </c>
      <c r="F4" s="321">
        <v>4718154</v>
      </c>
      <c r="G4" s="321">
        <v>4558867</v>
      </c>
      <c r="H4" s="321">
        <v>4379486</v>
      </c>
      <c r="J4" s="379" t="s">
        <v>662</v>
      </c>
    </row>
    <row r="5" spans="1:16">
      <c r="A5" t="s">
        <v>349</v>
      </c>
      <c r="B5" s="321">
        <v>223354.99999999997</v>
      </c>
      <c r="C5" s="321">
        <v>211242</v>
      </c>
      <c r="D5" s="321">
        <v>186316</v>
      </c>
      <c r="E5" s="321">
        <v>171204</v>
      </c>
      <c r="F5" s="321">
        <v>163424</v>
      </c>
      <c r="G5" s="321">
        <v>155987</v>
      </c>
      <c r="H5" s="321">
        <v>147513</v>
      </c>
    </row>
    <row r="6" spans="1:16">
      <c r="A6" t="s">
        <v>350</v>
      </c>
      <c r="B6" s="321">
        <v>225434.00000000006</v>
      </c>
      <c r="C6" s="321">
        <v>222280</v>
      </c>
      <c r="D6" s="321">
        <v>209692</v>
      </c>
      <c r="E6" s="321">
        <v>185030</v>
      </c>
      <c r="F6" s="321">
        <v>170010</v>
      </c>
      <c r="G6" s="321">
        <v>162272</v>
      </c>
      <c r="H6" s="321">
        <v>154909</v>
      </c>
    </row>
    <row r="7" spans="1:16">
      <c r="A7" t="s">
        <v>351</v>
      </c>
      <c r="B7" s="321">
        <v>236809.99999999985</v>
      </c>
      <c r="C7" s="321">
        <v>225154</v>
      </c>
      <c r="D7" s="321">
        <v>221425</v>
      </c>
      <c r="E7" s="321">
        <v>209006</v>
      </c>
      <c r="F7" s="321">
        <v>184445</v>
      </c>
      <c r="G7" s="321">
        <v>169459</v>
      </c>
      <c r="H7" s="321">
        <v>161741</v>
      </c>
    </row>
    <row r="8" spans="1:16">
      <c r="A8" t="s">
        <v>352</v>
      </c>
      <c r="B8" s="321">
        <v>258293</v>
      </c>
      <c r="C8" s="321">
        <v>244823</v>
      </c>
      <c r="D8" s="321">
        <v>230352</v>
      </c>
      <c r="E8" s="321">
        <v>226260</v>
      </c>
      <c r="F8" s="321">
        <v>213564</v>
      </c>
      <c r="G8" s="321">
        <v>188424</v>
      </c>
      <c r="H8" s="321">
        <v>173021</v>
      </c>
    </row>
    <row r="9" spans="1:16">
      <c r="A9" t="s">
        <v>353</v>
      </c>
      <c r="B9" s="321">
        <v>279730.99999999994</v>
      </c>
      <c r="C9" s="321">
        <v>259608</v>
      </c>
      <c r="D9" s="321">
        <v>247931</v>
      </c>
      <c r="E9" s="321">
        <v>233619</v>
      </c>
      <c r="F9" s="321">
        <v>229464</v>
      </c>
      <c r="G9" s="321">
        <v>216627</v>
      </c>
      <c r="H9" s="321">
        <v>191094</v>
      </c>
    </row>
    <row r="10" spans="1:16">
      <c r="A10" t="s">
        <v>354</v>
      </c>
      <c r="B10" s="321">
        <v>303886.00000000012</v>
      </c>
      <c r="C10" s="321">
        <v>264852</v>
      </c>
      <c r="D10" s="321">
        <v>252761</v>
      </c>
      <c r="E10" s="321">
        <v>241900</v>
      </c>
      <c r="F10" s="321">
        <v>228213</v>
      </c>
      <c r="G10" s="321">
        <v>224245</v>
      </c>
      <c r="H10" s="321">
        <v>211690</v>
      </c>
    </row>
    <row r="11" spans="1:16">
      <c r="A11" t="s">
        <v>355</v>
      </c>
      <c r="B11" s="321">
        <v>336459</v>
      </c>
      <c r="C11" s="321">
        <v>299947</v>
      </c>
      <c r="D11" s="321">
        <v>263195</v>
      </c>
      <c r="E11" s="321">
        <v>251754</v>
      </c>
      <c r="F11" s="321">
        <v>241093</v>
      </c>
      <c r="G11" s="321">
        <v>227503</v>
      </c>
      <c r="H11" s="321">
        <v>223466</v>
      </c>
    </row>
    <row r="12" spans="1:16">
      <c r="A12" t="s">
        <v>356</v>
      </c>
      <c r="B12" s="321">
        <v>373113</v>
      </c>
      <c r="C12" s="321">
        <v>333543</v>
      </c>
      <c r="D12" s="321">
        <v>297426</v>
      </c>
      <c r="E12" s="321">
        <v>261366</v>
      </c>
      <c r="F12" s="321">
        <v>250035</v>
      </c>
      <c r="G12" s="321">
        <v>239519</v>
      </c>
      <c r="H12" s="321">
        <v>226053</v>
      </c>
    </row>
    <row r="13" spans="1:16">
      <c r="A13" t="s">
        <v>357</v>
      </c>
      <c r="B13" s="321">
        <v>324415.99999999988</v>
      </c>
      <c r="C13" s="321">
        <v>371387</v>
      </c>
      <c r="D13" s="321">
        <v>331298</v>
      </c>
      <c r="E13" s="321">
        <v>295677</v>
      </c>
      <c r="F13" s="321">
        <v>259911</v>
      </c>
      <c r="G13" s="321">
        <v>248671</v>
      </c>
      <c r="H13" s="321">
        <v>238271</v>
      </c>
    </row>
    <row r="14" spans="1:16">
      <c r="A14" t="s">
        <v>358</v>
      </c>
      <c r="B14" s="321">
        <v>302515.00000000012</v>
      </c>
      <c r="C14" s="321">
        <v>322798</v>
      </c>
      <c r="D14" s="321">
        <v>368818</v>
      </c>
      <c r="E14" s="321">
        <v>329081</v>
      </c>
      <c r="F14" s="321">
        <v>293790</v>
      </c>
      <c r="G14" s="321">
        <v>258333</v>
      </c>
      <c r="H14" s="321">
        <v>247187</v>
      </c>
    </row>
    <row r="15" spans="1:16">
      <c r="A15" t="s">
        <v>359</v>
      </c>
      <c r="B15" s="321">
        <v>310030.00000000012</v>
      </c>
      <c r="C15" s="321">
        <v>299986</v>
      </c>
      <c r="D15" s="321">
        <v>319529</v>
      </c>
      <c r="E15" s="321">
        <v>365170</v>
      </c>
      <c r="F15" s="321">
        <v>325877</v>
      </c>
      <c r="G15" s="321">
        <v>291049</v>
      </c>
      <c r="H15" s="321">
        <v>256056</v>
      </c>
    </row>
    <row r="16" spans="1:16">
      <c r="A16" t="s">
        <v>360</v>
      </c>
      <c r="B16" s="321">
        <v>362006.00000000012</v>
      </c>
      <c r="C16" s="321">
        <v>305397</v>
      </c>
      <c r="D16" s="321">
        <v>295287</v>
      </c>
      <c r="E16" s="321">
        <v>314886</v>
      </c>
      <c r="F16" s="321">
        <v>359972</v>
      </c>
      <c r="G16" s="321">
        <v>321317</v>
      </c>
      <c r="H16" s="321">
        <v>287152</v>
      </c>
    </row>
    <row r="17" spans="1:17">
      <c r="A17" t="s">
        <v>361</v>
      </c>
      <c r="B17" s="321">
        <v>403483.00000000012</v>
      </c>
      <c r="C17" s="321">
        <v>354253</v>
      </c>
      <c r="D17" s="321">
        <v>298480</v>
      </c>
      <c r="E17" s="321">
        <v>289356</v>
      </c>
      <c r="F17" s="321">
        <v>308962</v>
      </c>
      <c r="G17" s="321">
        <v>353284</v>
      </c>
      <c r="H17" s="321">
        <v>315428</v>
      </c>
    </row>
    <row r="18" spans="1:17">
      <c r="A18" t="s">
        <v>362</v>
      </c>
      <c r="B18" s="321">
        <v>309278</v>
      </c>
      <c r="C18" s="321">
        <v>389656</v>
      </c>
      <c r="D18" s="321">
        <v>341503</v>
      </c>
      <c r="E18" s="321">
        <v>288502</v>
      </c>
      <c r="F18" s="321">
        <v>280440</v>
      </c>
      <c r="G18" s="321">
        <v>299958</v>
      </c>
      <c r="H18" s="321">
        <v>343176</v>
      </c>
    </row>
    <row r="19" spans="1:17">
      <c r="A19" t="s">
        <v>363</v>
      </c>
      <c r="B19" s="321">
        <v>265563.99999999988</v>
      </c>
      <c r="C19" s="321">
        <v>292338</v>
      </c>
      <c r="D19" s="321">
        <v>368694</v>
      </c>
      <c r="E19" s="321">
        <v>323550</v>
      </c>
      <c r="F19" s="321">
        <v>274313</v>
      </c>
      <c r="G19" s="321">
        <v>267609</v>
      </c>
      <c r="H19" s="321">
        <v>286913</v>
      </c>
    </row>
    <row r="20" spans="1:17">
      <c r="A20" t="s">
        <v>364</v>
      </c>
      <c r="B20" s="321">
        <v>231480</v>
      </c>
      <c r="C20" s="321">
        <v>242215</v>
      </c>
      <c r="D20" s="321">
        <v>267163</v>
      </c>
      <c r="E20" s="321">
        <v>339009</v>
      </c>
      <c r="F20" s="321">
        <v>297996</v>
      </c>
      <c r="G20" s="321">
        <v>254109</v>
      </c>
      <c r="H20" s="321">
        <v>249290</v>
      </c>
    </row>
    <row r="21" spans="1:17">
      <c r="A21" t="s">
        <v>365</v>
      </c>
      <c r="B21" s="321">
        <v>171243.00000000009</v>
      </c>
      <c r="C21" s="321">
        <v>197436</v>
      </c>
      <c r="D21" s="321">
        <v>207753</v>
      </c>
      <c r="E21" s="321">
        <v>230911</v>
      </c>
      <c r="F21" s="321">
        <v>295823</v>
      </c>
      <c r="G21" s="321">
        <v>260574</v>
      </c>
      <c r="H21" s="321">
        <v>224179</v>
      </c>
    </row>
    <row r="22" spans="1:17">
      <c r="A22" t="s">
        <v>366</v>
      </c>
      <c r="B22" s="321">
        <v>98852.000000000029</v>
      </c>
      <c r="C22" s="321">
        <v>128495</v>
      </c>
      <c r="D22" s="321">
        <v>150318</v>
      </c>
      <c r="E22" s="321">
        <v>160552</v>
      </c>
      <c r="F22" s="321">
        <v>180499</v>
      </c>
      <c r="G22" s="321">
        <v>234918</v>
      </c>
      <c r="H22" s="321">
        <v>207495</v>
      </c>
    </row>
    <row r="23" spans="1:17">
      <c r="A23" t="s">
        <v>367</v>
      </c>
      <c r="B23" s="321">
        <v>56019.999999999993</v>
      </c>
      <c r="C23" s="321">
        <v>80214</v>
      </c>
      <c r="D23" s="321">
        <v>110116</v>
      </c>
      <c r="E23" s="321">
        <v>138891</v>
      </c>
      <c r="F23" s="321">
        <v>160323</v>
      </c>
      <c r="G23" s="321">
        <v>185009</v>
      </c>
      <c r="H23" s="321">
        <v>234852</v>
      </c>
    </row>
    <row r="24" spans="1:17">
      <c r="A24" t="s">
        <v>368</v>
      </c>
      <c r="B24" s="321">
        <v>685598.99999999988</v>
      </c>
      <c r="C24" s="321">
        <v>658676</v>
      </c>
      <c r="D24" s="321">
        <v>617433</v>
      </c>
      <c r="E24" s="321">
        <v>565240</v>
      </c>
      <c r="F24" s="321">
        <v>517879</v>
      </c>
      <c r="G24" s="321">
        <v>487718</v>
      </c>
      <c r="H24" s="321">
        <v>464163</v>
      </c>
    </row>
    <row r="25" spans="1:17">
      <c r="A25" t="s">
        <v>369</v>
      </c>
      <c r="B25" s="321">
        <v>3253932</v>
      </c>
      <c r="C25" s="321">
        <v>3056594</v>
      </c>
      <c r="D25" s="321">
        <v>2905077</v>
      </c>
      <c r="E25" s="321">
        <v>2809069</v>
      </c>
      <c r="F25" s="321">
        <v>2710881</v>
      </c>
      <c r="G25" s="321">
        <v>2568972</v>
      </c>
      <c r="H25" s="321">
        <v>2369418</v>
      </c>
    </row>
    <row r="26" spans="1:17">
      <c r="A26" t="s">
        <v>370</v>
      </c>
      <c r="B26" s="321">
        <v>1132437</v>
      </c>
      <c r="C26" s="321">
        <v>1330354</v>
      </c>
      <c r="D26" s="321">
        <v>1445547</v>
      </c>
      <c r="E26" s="321">
        <v>1481415</v>
      </c>
      <c r="F26" s="321">
        <v>1489394</v>
      </c>
      <c r="G26" s="321">
        <v>1502177</v>
      </c>
      <c r="H26" s="321">
        <v>1545905</v>
      </c>
    </row>
    <row r="27" spans="1:17">
      <c r="A27" t="s">
        <v>371</v>
      </c>
      <c r="B27" s="321">
        <v>557595.00000000012</v>
      </c>
      <c r="C27" s="321">
        <v>648360</v>
      </c>
      <c r="D27" s="321">
        <v>735350</v>
      </c>
      <c r="E27" s="321">
        <v>869363</v>
      </c>
      <c r="F27" s="321">
        <v>934641</v>
      </c>
      <c r="G27" s="321">
        <v>934610</v>
      </c>
      <c r="H27" s="321">
        <v>915816</v>
      </c>
    </row>
    <row r="28" spans="1:17">
      <c r="A28" t="s">
        <v>373</v>
      </c>
      <c r="B28" s="322"/>
      <c r="C28" s="322"/>
      <c r="D28" s="322"/>
      <c r="E28" s="322"/>
      <c r="F28" s="322"/>
      <c r="G28" s="322"/>
      <c r="H28" s="322"/>
    </row>
    <row r="29" spans="1:17">
      <c r="A29" t="s">
        <v>368</v>
      </c>
      <c r="B29" s="324">
        <f>+B24/B$4*100</f>
        <v>13.517415725020346</v>
      </c>
      <c r="C29" s="324">
        <f t="shared" ref="C29:H29" si="0">+C24/C$4*100</f>
        <v>13.05440119993087</v>
      </c>
      <c r="D29" s="324">
        <f t="shared" si="0"/>
        <v>12.428057890640144</v>
      </c>
      <c r="E29" s="324">
        <f t="shared" si="0"/>
        <v>11.640694569954963</v>
      </c>
      <c r="F29" s="324">
        <f t="shared" si="0"/>
        <v>10.976305563574229</v>
      </c>
      <c r="G29" s="324">
        <f t="shared" si="0"/>
        <v>10.698228309797148</v>
      </c>
      <c r="H29" s="324">
        <f t="shared" si="0"/>
        <v>10.598572526547636</v>
      </c>
      <c r="K29" s="323"/>
      <c r="L29" s="323"/>
      <c r="M29" s="323"/>
      <c r="N29" s="323"/>
      <c r="O29" s="323"/>
      <c r="P29" s="323"/>
      <c r="Q29" s="323"/>
    </row>
    <row r="30" spans="1:17">
      <c r="A30" t="s">
        <v>369</v>
      </c>
      <c r="B30" s="324">
        <f t="shared" ref="B30:H32" si="1">+B25/B$4*100</f>
        <v>64.155215490318554</v>
      </c>
      <c r="C30" s="324">
        <f t="shared" si="1"/>
        <v>60.579107757534054</v>
      </c>
      <c r="D30" s="324">
        <f t="shared" si="1"/>
        <v>58.475114114028884</v>
      </c>
      <c r="E30" s="324">
        <f t="shared" si="1"/>
        <v>57.850672731810945</v>
      </c>
      <c r="F30" s="324">
        <f t="shared" si="1"/>
        <v>57.456390783344503</v>
      </c>
      <c r="G30" s="324">
        <f t="shared" si="1"/>
        <v>56.35110653590025</v>
      </c>
      <c r="H30" s="324">
        <f t="shared" si="1"/>
        <v>54.102650402353149</v>
      </c>
      <c r="K30" s="323"/>
      <c r="L30" s="323"/>
      <c r="M30" s="323"/>
      <c r="N30" s="323"/>
      <c r="O30" s="323"/>
      <c r="P30" s="323"/>
      <c r="Q30" s="323"/>
    </row>
    <row r="31" spans="1:17">
      <c r="A31" t="s">
        <v>370</v>
      </c>
      <c r="B31" s="324">
        <f t="shared" si="1"/>
        <v>22.327368784661104</v>
      </c>
      <c r="C31" s="324">
        <f t="shared" si="1"/>
        <v>26.366491042535078</v>
      </c>
      <c r="D31" s="324">
        <f t="shared" si="1"/>
        <v>29.096827995330969</v>
      </c>
      <c r="E31" s="324">
        <f t="shared" si="1"/>
        <v>30.508632698234084</v>
      </c>
      <c r="F31" s="324">
        <f t="shared" si="1"/>
        <v>31.567303653081268</v>
      </c>
      <c r="G31" s="324">
        <f t="shared" si="1"/>
        <v>32.950665154302591</v>
      </c>
      <c r="H31" s="324">
        <f t="shared" si="1"/>
        <v>35.298777071099217</v>
      </c>
      <c r="K31" s="323"/>
      <c r="L31" s="323"/>
      <c r="M31" s="323"/>
      <c r="N31" s="323"/>
      <c r="O31" s="323"/>
      <c r="P31" s="323"/>
      <c r="Q31" s="323"/>
    </row>
    <row r="32" spans="1:17">
      <c r="A32" t="s">
        <v>371</v>
      </c>
      <c r="B32" s="324">
        <f t="shared" si="1"/>
        <v>10.993661631934588</v>
      </c>
      <c r="C32" s="324">
        <f t="shared" si="1"/>
        <v>12.849946805390175</v>
      </c>
      <c r="D32" s="324">
        <f t="shared" si="1"/>
        <v>14.801561254228766</v>
      </c>
      <c r="E32" s="324">
        <f t="shared" si="1"/>
        <v>17.903880039310309</v>
      </c>
      <c r="F32" s="324">
        <f t="shared" si="1"/>
        <v>19.809463616490685</v>
      </c>
      <c r="G32" s="324">
        <f t="shared" si="1"/>
        <v>20.500927094385514</v>
      </c>
      <c r="H32" s="324">
        <f t="shared" si="1"/>
        <v>20.911495093259802</v>
      </c>
      <c r="K32" s="323"/>
      <c r="L32" s="323"/>
      <c r="M32" s="323"/>
      <c r="N32" s="323"/>
      <c r="O32" s="323"/>
      <c r="P32" s="323"/>
      <c r="Q32" s="323"/>
    </row>
    <row r="33" spans="1:8">
      <c r="B33" s="322"/>
      <c r="C33" s="322"/>
      <c r="D33" s="322"/>
      <c r="E33" s="322"/>
      <c r="F33" s="322"/>
      <c r="G33" s="322"/>
      <c r="H33" s="322"/>
    </row>
    <row r="34" spans="1:8">
      <c r="A34" t="s">
        <v>865</v>
      </c>
      <c r="B34" s="322" t="s">
        <v>209</v>
      </c>
      <c r="C34" s="322" t="s">
        <v>343</v>
      </c>
      <c r="D34" s="322" t="s">
        <v>344</v>
      </c>
      <c r="E34" s="322" t="s">
        <v>345</v>
      </c>
      <c r="F34" s="322" t="s">
        <v>346</v>
      </c>
      <c r="G34" s="322" t="s">
        <v>347</v>
      </c>
      <c r="H34" s="322" t="s">
        <v>348</v>
      </c>
    </row>
    <row r="35" spans="1:8">
      <c r="A35" t="s">
        <v>863</v>
      </c>
      <c r="B35" s="321">
        <v>2393965</v>
      </c>
      <c r="C35" s="321">
        <v>2378229</v>
      </c>
      <c r="D35" s="321">
        <v>2337973</v>
      </c>
      <c r="E35" s="321">
        <v>2281313</v>
      </c>
      <c r="F35" s="321">
        <v>2213161</v>
      </c>
      <c r="G35" s="321">
        <v>2135286</v>
      </c>
      <c r="H35" s="321">
        <v>2049954</v>
      </c>
    </row>
    <row r="36" spans="1:8">
      <c r="A36" t="s">
        <v>349</v>
      </c>
      <c r="B36" s="321">
        <v>114238.99999999999</v>
      </c>
      <c r="C36" s="321">
        <v>108404</v>
      </c>
      <c r="D36" s="321">
        <v>95609</v>
      </c>
      <c r="E36" s="321">
        <v>87853</v>
      </c>
      <c r="F36" s="321">
        <v>83861</v>
      </c>
      <c r="G36" s="321">
        <v>80043</v>
      </c>
      <c r="H36" s="321">
        <v>75696</v>
      </c>
    </row>
    <row r="37" spans="1:8">
      <c r="A37" t="s">
        <v>350</v>
      </c>
      <c r="B37" s="321">
        <v>115411.00000000004</v>
      </c>
      <c r="C37" s="321">
        <v>113660</v>
      </c>
      <c r="D37" s="321">
        <v>107561</v>
      </c>
      <c r="E37" s="321">
        <v>94909</v>
      </c>
      <c r="F37" s="321">
        <v>87205</v>
      </c>
      <c r="G37" s="321">
        <v>83237</v>
      </c>
      <c r="H37" s="321">
        <v>79458</v>
      </c>
    </row>
    <row r="38" spans="1:8">
      <c r="A38" t="s">
        <v>351</v>
      </c>
      <c r="B38" s="321">
        <v>120994.99999999988</v>
      </c>
      <c r="C38" s="321">
        <v>115116</v>
      </c>
      <c r="D38" s="321">
        <v>113102</v>
      </c>
      <c r="E38" s="321">
        <v>107094</v>
      </c>
      <c r="F38" s="321">
        <v>94508</v>
      </c>
      <c r="G38" s="321">
        <v>86829</v>
      </c>
      <c r="H38" s="321">
        <v>82872</v>
      </c>
    </row>
    <row r="39" spans="1:8">
      <c r="A39" t="s">
        <v>352</v>
      </c>
      <c r="B39" s="321">
        <v>131552</v>
      </c>
      <c r="C39" s="321">
        <v>124706</v>
      </c>
      <c r="D39" s="321">
        <v>117492</v>
      </c>
      <c r="E39" s="321">
        <v>115300</v>
      </c>
      <c r="F39" s="321">
        <v>109159</v>
      </c>
      <c r="G39" s="321">
        <v>96303</v>
      </c>
      <c r="H39" s="321">
        <v>88427</v>
      </c>
    </row>
    <row r="40" spans="1:8">
      <c r="A40" t="s">
        <v>353</v>
      </c>
      <c r="B40" s="321">
        <v>139610.00000000009</v>
      </c>
      <c r="C40" s="321">
        <v>131215</v>
      </c>
      <c r="D40" s="321">
        <v>125354</v>
      </c>
      <c r="E40" s="321">
        <v>118223</v>
      </c>
      <c r="F40" s="321">
        <v>116028</v>
      </c>
      <c r="G40" s="321">
        <v>109852</v>
      </c>
      <c r="H40" s="321">
        <v>96903</v>
      </c>
    </row>
    <row r="41" spans="1:8">
      <c r="A41" t="s">
        <v>354</v>
      </c>
      <c r="B41" s="321">
        <v>146789.00000000006</v>
      </c>
      <c r="C41" s="321">
        <v>129415</v>
      </c>
      <c r="D41" s="321">
        <v>126004</v>
      </c>
      <c r="E41" s="321">
        <v>120632</v>
      </c>
      <c r="F41" s="321">
        <v>113932</v>
      </c>
      <c r="G41" s="321">
        <v>111881</v>
      </c>
      <c r="H41" s="321">
        <v>105933</v>
      </c>
    </row>
    <row r="42" spans="1:8">
      <c r="A42" t="s">
        <v>355</v>
      </c>
      <c r="B42" s="321">
        <v>164120.00000000003</v>
      </c>
      <c r="C42" s="321">
        <v>145446</v>
      </c>
      <c r="D42" s="321">
        <v>128967</v>
      </c>
      <c r="E42" s="321">
        <v>125781</v>
      </c>
      <c r="F42" s="321">
        <v>120513</v>
      </c>
      <c r="G42" s="321">
        <v>113848</v>
      </c>
      <c r="H42" s="321">
        <v>111761</v>
      </c>
    </row>
    <row r="43" spans="1:8">
      <c r="A43" t="s">
        <v>356</v>
      </c>
      <c r="B43" s="321">
        <v>182935.99999999991</v>
      </c>
      <c r="C43" s="321">
        <v>162974</v>
      </c>
      <c r="D43" s="321">
        <v>144404</v>
      </c>
      <c r="E43" s="321">
        <v>128191</v>
      </c>
      <c r="F43" s="321">
        <v>125011</v>
      </c>
      <c r="G43" s="321">
        <v>119827</v>
      </c>
      <c r="H43" s="321">
        <v>113217</v>
      </c>
    </row>
    <row r="44" spans="1:8">
      <c r="A44" t="s">
        <v>357</v>
      </c>
      <c r="B44" s="321">
        <v>156557.99999999988</v>
      </c>
      <c r="C44" s="321">
        <v>182095</v>
      </c>
      <c r="D44" s="321">
        <v>161766</v>
      </c>
      <c r="E44" s="321">
        <v>143459</v>
      </c>
      <c r="F44" s="321">
        <v>127383</v>
      </c>
      <c r="G44" s="321">
        <v>124230</v>
      </c>
      <c r="H44" s="321">
        <v>119101</v>
      </c>
    </row>
    <row r="45" spans="1:8">
      <c r="A45" t="s">
        <v>358</v>
      </c>
      <c r="B45" s="321">
        <v>145286</v>
      </c>
      <c r="C45" s="321">
        <v>155557</v>
      </c>
      <c r="D45" s="321">
        <v>180514</v>
      </c>
      <c r="E45" s="321">
        <v>160403</v>
      </c>
      <c r="F45" s="321">
        <v>142308</v>
      </c>
      <c r="G45" s="321">
        <v>126412</v>
      </c>
      <c r="H45" s="321">
        <v>123305</v>
      </c>
    </row>
    <row r="46" spans="1:8">
      <c r="A46" t="s">
        <v>359</v>
      </c>
      <c r="B46" s="321">
        <v>149902.00000000009</v>
      </c>
      <c r="C46" s="321">
        <v>143789</v>
      </c>
      <c r="D46" s="321">
        <v>153557</v>
      </c>
      <c r="E46" s="321">
        <v>178238</v>
      </c>
      <c r="F46" s="321">
        <v>158414</v>
      </c>
      <c r="G46" s="321">
        <v>140629</v>
      </c>
      <c r="H46" s="321">
        <v>125019</v>
      </c>
    </row>
    <row r="47" spans="1:8">
      <c r="A47" t="s">
        <v>360</v>
      </c>
      <c r="B47" s="321">
        <v>175051.00000000006</v>
      </c>
      <c r="C47" s="321">
        <v>146628</v>
      </c>
      <c r="D47" s="321">
        <v>140582</v>
      </c>
      <c r="E47" s="321">
        <v>150364</v>
      </c>
      <c r="F47" s="321">
        <v>174612</v>
      </c>
      <c r="G47" s="321">
        <v>155257</v>
      </c>
      <c r="H47" s="321">
        <v>137961</v>
      </c>
    </row>
    <row r="48" spans="1:8">
      <c r="A48" t="s">
        <v>361</v>
      </c>
      <c r="B48" s="321">
        <v>193427.00000000006</v>
      </c>
      <c r="C48" s="321">
        <v>169827</v>
      </c>
      <c r="D48" s="321">
        <v>141994</v>
      </c>
      <c r="E48" s="321">
        <v>136625</v>
      </c>
      <c r="F48" s="321">
        <v>146394</v>
      </c>
      <c r="G48" s="321">
        <v>170058</v>
      </c>
      <c r="H48" s="321">
        <v>151247</v>
      </c>
    </row>
    <row r="49" spans="1:21">
      <c r="A49" t="s">
        <v>362</v>
      </c>
      <c r="B49" s="321">
        <v>142869.99999999997</v>
      </c>
      <c r="C49" s="321">
        <v>183611</v>
      </c>
      <c r="D49" s="321">
        <v>160848</v>
      </c>
      <c r="E49" s="321">
        <v>134995</v>
      </c>
      <c r="F49" s="321">
        <v>130386</v>
      </c>
      <c r="G49" s="321">
        <v>140074</v>
      </c>
      <c r="H49" s="321">
        <v>162880</v>
      </c>
    </row>
    <row r="50" spans="1:21">
      <c r="A50" t="s">
        <v>363</v>
      </c>
      <c r="B50" s="321">
        <v>116513.99999999996</v>
      </c>
      <c r="C50" s="321">
        <v>131298</v>
      </c>
      <c r="D50" s="321">
        <v>169213</v>
      </c>
      <c r="E50" s="321">
        <v>148537</v>
      </c>
      <c r="F50" s="321">
        <v>125270</v>
      </c>
      <c r="G50" s="321">
        <v>121596</v>
      </c>
      <c r="H50" s="321">
        <v>131096</v>
      </c>
    </row>
    <row r="51" spans="1:21">
      <c r="A51" t="s">
        <v>364</v>
      </c>
      <c r="B51" s="321">
        <v>94622.000000000015</v>
      </c>
      <c r="C51" s="321">
        <v>101310</v>
      </c>
      <c r="D51" s="321">
        <v>114705</v>
      </c>
      <c r="E51" s="321">
        <v>149323</v>
      </c>
      <c r="F51" s="321">
        <v>131462</v>
      </c>
      <c r="G51" s="321">
        <v>111771</v>
      </c>
      <c r="H51" s="321">
        <v>109346</v>
      </c>
    </row>
    <row r="52" spans="1:21">
      <c r="A52" t="s">
        <v>365</v>
      </c>
      <c r="B52" s="321">
        <v>63680.999999999993</v>
      </c>
      <c r="C52" s="321">
        <v>74343</v>
      </c>
      <c r="D52" s="321">
        <v>80415</v>
      </c>
      <c r="E52" s="321">
        <v>92152</v>
      </c>
      <c r="F52" s="321">
        <v>121917</v>
      </c>
      <c r="G52" s="321">
        <v>107779</v>
      </c>
      <c r="H52" s="321">
        <v>92819</v>
      </c>
    </row>
    <row r="53" spans="1:21">
      <c r="A53" t="s">
        <v>366</v>
      </c>
      <c r="B53" s="321">
        <v>29009.999999999993</v>
      </c>
      <c r="C53" s="321">
        <v>41677</v>
      </c>
      <c r="D53" s="321">
        <v>49788</v>
      </c>
      <c r="E53" s="321">
        <v>55009</v>
      </c>
      <c r="F53" s="321">
        <v>64122</v>
      </c>
      <c r="G53" s="321">
        <v>86963</v>
      </c>
      <c r="H53" s="321">
        <v>77316</v>
      </c>
      <c r="J53" s="359"/>
      <c r="K53" s="359"/>
      <c r="L53" s="359"/>
      <c r="M53" s="359"/>
      <c r="N53" s="359"/>
      <c r="O53" s="359"/>
      <c r="P53" s="359"/>
      <c r="Q53" s="359"/>
      <c r="R53" s="359"/>
      <c r="S53" s="359"/>
      <c r="T53" s="359"/>
      <c r="U53" s="359"/>
    </row>
    <row r="54" spans="1:21">
      <c r="A54" t="s">
        <v>367</v>
      </c>
      <c r="B54" s="321">
        <v>11392</v>
      </c>
      <c r="C54" s="321">
        <v>17158</v>
      </c>
      <c r="D54" s="321">
        <v>26098</v>
      </c>
      <c r="E54" s="321">
        <v>34225</v>
      </c>
      <c r="F54" s="321">
        <v>40676</v>
      </c>
      <c r="G54" s="321">
        <v>48697</v>
      </c>
      <c r="H54" s="321">
        <v>65597</v>
      </c>
      <c r="J54" s="359"/>
      <c r="K54" s="359"/>
      <c r="L54" s="359"/>
      <c r="M54" s="359"/>
      <c r="N54" s="359"/>
      <c r="O54" s="359"/>
      <c r="P54" s="359"/>
      <c r="Q54" s="359"/>
      <c r="R54" s="359"/>
      <c r="S54" s="359"/>
      <c r="T54" s="359"/>
      <c r="U54" s="359"/>
    </row>
    <row r="55" spans="1:21">
      <c r="A55" t="s">
        <v>368</v>
      </c>
      <c r="B55" s="321">
        <v>350644.99999999988</v>
      </c>
      <c r="C55" s="321">
        <v>337180</v>
      </c>
      <c r="D55" s="321">
        <v>316272</v>
      </c>
      <c r="E55" s="321">
        <v>289856</v>
      </c>
      <c r="F55" s="321">
        <v>265574</v>
      </c>
      <c r="G55" s="321">
        <v>250109</v>
      </c>
      <c r="H55" s="321">
        <v>238026</v>
      </c>
      <c r="J55" s="359"/>
      <c r="K55" s="359"/>
      <c r="L55" s="359"/>
      <c r="M55" s="359"/>
      <c r="N55" s="359"/>
      <c r="O55" s="359"/>
      <c r="P55" s="359"/>
      <c r="Q55" s="359"/>
      <c r="R55" s="359"/>
      <c r="S55" s="359"/>
      <c r="T55" s="359"/>
      <c r="U55" s="359"/>
    </row>
    <row r="56" spans="1:21">
      <c r="A56" t="s">
        <v>369</v>
      </c>
      <c r="B56" s="321">
        <v>1585231</v>
      </c>
      <c r="C56" s="321">
        <v>1491652</v>
      </c>
      <c r="D56" s="321">
        <v>1420634</v>
      </c>
      <c r="E56" s="321">
        <v>1377216</v>
      </c>
      <c r="F56" s="321">
        <v>1333754</v>
      </c>
      <c r="G56" s="321">
        <v>1268297</v>
      </c>
      <c r="H56" s="321">
        <v>1172874</v>
      </c>
      <c r="J56" s="359"/>
      <c r="K56" s="359"/>
      <c r="L56" s="359"/>
      <c r="M56" s="359"/>
      <c r="N56" s="359"/>
      <c r="O56" s="359"/>
      <c r="P56" s="359"/>
      <c r="Q56" s="359"/>
      <c r="R56" s="359"/>
      <c r="S56" s="359"/>
      <c r="T56" s="359"/>
      <c r="U56" s="359"/>
    </row>
    <row r="57" spans="1:21">
      <c r="A57" t="s">
        <v>370</v>
      </c>
      <c r="B57" s="321">
        <v>458088.99999999994</v>
      </c>
      <c r="C57" s="321">
        <v>549397</v>
      </c>
      <c r="D57" s="321">
        <v>601067</v>
      </c>
      <c r="E57" s="321">
        <v>614241</v>
      </c>
      <c r="F57" s="321">
        <v>613833</v>
      </c>
      <c r="G57" s="321">
        <v>616880</v>
      </c>
      <c r="H57" s="321">
        <v>639054</v>
      </c>
      <c r="J57" s="359"/>
      <c r="K57" s="359"/>
      <c r="L57" s="359"/>
      <c r="M57" s="359"/>
      <c r="N57" s="359"/>
      <c r="O57" s="359"/>
      <c r="P57" s="359"/>
      <c r="Q57" s="359"/>
      <c r="R57" s="359"/>
      <c r="S57" s="359"/>
      <c r="T57" s="359"/>
      <c r="U57" s="359"/>
    </row>
    <row r="58" spans="1:21">
      <c r="A58" t="s">
        <v>371</v>
      </c>
      <c r="B58" s="321">
        <v>198705</v>
      </c>
      <c r="C58" s="321">
        <v>234488</v>
      </c>
      <c r="D58" s="321">
        <v>271006</v>
      </c>
      <c r="E58" s="321">
        <v>330709</v>
      </c>
      <c r="F58" s="321">
        <v>358177</v>
      </c>
      <c r="G58" s="321">
        <v>355210</v>
      </c>
      <c r="H58" s="321">
        <v>345078</v>
      </c>
      <c r="J58" s="359"/>
      <c r="K58" s="359"/>
      <c r="L58" s="359"/>
      <c r="M58" s="359"/>
      <c r="N58" s="359"/>
      <c r="O58" s="359"/>
      <c r="P58" s="359"/>
      <c r="Q58" s="359"/>
      <c r="R58" s="359"/>
      <c r="S58" s="359"/>
      <c r="T58" s="359"/>
      <c r="U58" s="359"/>
    </row>
    <row r="59" spans="1:21">
      <c r="A59" t="s">
        <v>373</v>
      </c>
      <c r="B59" s="322"/>
      <c r="C59" s="322"/>
      <c r="D59" s="322"/>
      <c r="E59" s="322"/>
      <c r="F59" s="322"/>
      <c r="G59" s="322"/>
      <c r="H59" s="322"/>
      <c r="J59" s="359"/>
      <c r="K59" s="359"/>
      <c r="L59" s="359"/>
      <c r="M59" s="359"/>
      <c r="N59" s="359"/>
      <c r="O59" s="359"/>
      <c r="P59" s="359"/>
      <c r="Q59" s="359"/>
      <c r="R59" s="359"/>
      <c r="S59" s="359"/>
      <c r="T59" s="359"/>
      <c r="U59" s="359"/>
    </row>
    <row r="60" spans="1:21">
      <c r="A60" t="s">
        <v>368</v>
      </c>
      <c r="B60" s="324">
        <f t="shared" ref="B60:H61" si="2">+B55/B$35*100</f>
        <v>14.647039534830286</v>
      </c>
      <c r="C60" s="324">
        <f t="shared" si="2"/>
        <v>14.177776824687612</v>
      </c>
      <c r="D60" s="324">
        <f t="shared" si="2"/>
        <v>13.527615588375058</v>
      </c>
      <c r="E60" s="324">
        <f t="shared" si="2"/>
        <v>12.705665553126643</v>
      </c>
      <c r="F60" s="324">
        <f t="shared" si="2"/>
        <v>11.999759619837871</v>
      </c>
      <c r="G60" s="324">
        <f t="shared" si="2"/>
        <v>11.713138193197539</v>
      </c>
      <c r="H60" s="324">
        <f t="shared" si="2"/>
        <v>11.611284936149787</v>
      </c>
      <c r="J60" s="359"/>
      <c r="K60" s="359"/>
      <c r="L60" s="359"/>
      <c r="M60" s="359"/>
      <c r="N60" s="359"/>
      <c r="O60" s="359"/>
      <c r="P60" s="359"/>
      <c r="Q60" s="359"/>
      <c r="R60" s="359"/>
      <c r="S60" s="359"/>
      <c r="T60" s="359"/>
      <c r="U60" s="359"/>
    </row>
    <row r="61" spans="1:21">
      <c r="A61" t="s">
        <v>369</v>
      </c>
      <c r="B61" s="324">
        <f t="shared" si="2"/>
        <v>66.217801847562512</v>
      </c>
      <c r="C61" s="324">
        <f t="shared" si="2"/>
        <v>62.721125677972978</v>
      </c>
      <c r="D61" s="324">
        <f t="shared" si="2"/>
        <v>60.763490425252989</v>
      </c>
      <c r="E61" s="324">
        <f t="shared" si="2"/>
        <v>60.369445139706826</v>
      </c>
      <c r="F61" s="324">
        <f t="shared" si="2"/>
        <v>60.26466217324451</v>
      </c>
      <c r="G61" s="324">
        <f t="shared" si="2"/>
        <v>59.397055008087904</v>
      </c>
      <c r="H61" s="324">
        <f t="shared" si="2"/>
        <v>57.214649694578512</v>
      </c>
      <c r="J61" s="359"/>
      <c r="K61" s="359"/>
      <c r="L61" s="359"/>
      <c r="M61" s="359"/>
      <c r="N61" s="359"/>
      <c r="O61" s="359"/>
      <c r="P61" s="359"/>
      <c r="Q61" s="359"/>
      <c r="R61" s="359"/>
      <c r="S61" s="359"/>
      <c r="T61" s="359"/>
      <c r="U61" s="359"/>
    </row>
    <row r="62" spans="1:21">
      <c r="A62" t="s">
        <v>370</v>
      </c>
      <c r="B62" s="324">
        <f t="shared" ref="B62:H62" si="3">+B57/B$35*100</f>
        <v>19.135158617607189</v>
      </c>
      <c r="C62" s="324">
        <f t="shared" si="3"/>
        <v>23.101097497339406</v>
      </c>
      <c r="D62" s="324">
        <f t="shared" si="3"/>
        <v>25.708893986371955</v>
      </c>
      <c r="E62" s="324">
        <f t="shared" si="3"/>
        <v>26.924889307166534</v>
      </c>
      <c r="F62" s="324">
        <f t="shared" si="3"/>
        <v>27.735578206917616</v>
      </c>
      <c r="G62" s="324">
        <f t="shared" si="3"/>
        <v>28.889806798714552</v>
      </c>
      <c r="H62" s="324">
        <f t="shared" si="3"/>
        <v>31.174065369271702</v>
      </c>
      <c r="J62" s="359"/>
      <c r="K62" s="359"/>
      <c r="L62" s="359"/>
      <c r="M62" s="359"/>
      <c r="N62" s="359"/>
      <c r="O62" s="359"/>
      <c r="P62" s="359"/>
      <c r="Q62" s="359"/>
      <c r="R62" s="359"/>
      <c r="S62" s="359"/>
      <c r="T62" s="359"/>
      <c r="U62" s="359"/>
    </row>
    <row r="63" spans="1:21">
      <c r="A63" t="s">
        <v>371</v>
      </c>
      <c r="B63" s="324">
        <f t="shared" ref="B63:H63" si="4">+B58/B$35*100</f>
        <v>8.3002466619186155</v>
      </c>
      <c r="C63" s="324">
        <f t="shared" si="4"/>
        <v>9.8597738064753226</v>
      </c>
      <c r="D63" s="324">
        <f t="shared" si="4"/>
        <v>11.591493999289128</v>
      </c>
      <c r="E63" s="324">
        <f t="shared" si="4"/>
        <v>14.496432536876791</v>
      </c>
      <c r="F63" s="324">
        <f t="shared" si="4"/>
        <v>16.183955889336566</v>
      </c>
      <c r="G63" s="324">
        <f t="shared" si="4"/>
        <v>16.635242304777908</v>
      </c>
      <c r="H63" s="324">
        <f t="shared" si="4"/>
        <v>16.833450896946957</v>
      </c>
      <c r="J63" s="359"/>
      <c r="K63" s="359"/>
      <c r="L63" s="359"/>
      <c r="M63" s="359"/>
      <c r="N63" s="359"/>
      <c r="O63" s="359"/>
      <c r="P63" s="359"/>
      <c r="Q63" s="359"/>
      <c r="R63" s="359"/>
      <c r="S63" s="359"/>
      <c r="T63" s="359"/>
      <c r="U63" s="359"/>
    </row>
    <row r="64" spans="1:21">
      <c r="B64" s="322"/>
      <c r="C64" s="322"/>
      <c r="D64" s="322"/>
      <c r="E64" s="322"/>
      <c r="F64" s="322"/>
      <c r="G64" s="322"/>
      <c r="H64" s="322"/>
      <c r="J64" s="359"/>
      <c r="K64" s="359"/>
      <c r="L64" s="359"/>
      <c r="M64" s="359"/>
      <c r="N64" s="359"/>
      <c r="O64" s="359"/>
      <c r="P64" s="359"/>
      <c r="Q64" s="359"/>
      <c r="R64" s="359"/>
      <c r="S64" s="359"/>
      <c r="T64" s="359"/>
      <c r="U64" s="359"/>
    </row>
    <row r="65" spans="1:21">
      <c r="A65" t="s">
        <v>866</v>
      </c>
      <c r="B65" s="322" t="s">
        <v>209</v>
      </c>
      <c r="C65" s="322" t="s">
        <v>343</v>
      </c>
      <c r="D65" s="322" t="s">
        <v>344</v>
      </c>
      <c r="E65" s="322" t="s">
        <v>345</v>
      </c>
      <c r="F65" s="322" t="s">
        <v>346</v>
      </c>
      <c r="G65" s="322" t="s">
        <v>347</v>
      </c>
      <c r="H65" s="322" t="s">
        <v>348</v>
      </c>
      <c r="J65" s="359"/>
      <c r="K65" s="359"/>
      <c r="L65" s="359"/>
      <c r="M65" s="359"/>
      <c r="N65" s="359"/>
      <c r="O65" s="359"/>
      <c r="P65" s="359"/>
      <c r="Q65" s="359"/>
      <c r="R65" s="359"/>
      <c r="S65" s="359"/>
      <c r="T65" s="359"/>
      <c r="U65" s="359"/>
    </row>
    <row r="66" spans="1:21">
      <c r="A66" t="s">
        <v>863</v>
      </c>
      <c r="B66" s="321">
        <v>2678003</v>
      </c>
      <c r="C66" s="321">
        <v>2667395</v>
      </c>
      <c r="D66" s="321">
        <v>2630084</v>
      </c>
      <c r="E66" s="321">
        <v>2574411</v>
      </c>
      <c r="F66" s="321">
        <v>2504993</v>
      </c>
      <c r="G66" s="321">
        <v>2423581</v>
      </c>
      <c r="H66" s="321">
        <v>2329532</v>
      </c>
      <c r="J66" s="359"/>
      <c r="K66" s="359"/>
      <c r="L66" s="359"/>
      <c r="M66" s="359"/>
      <c r="N66" s="359"/>
      <c r="O66" s="359"/>
      <c r="P66" s="359"/>
      <c r="Q66" s="359"/>
      <c r="R66" s="359"/>
      <c r="S66" s="359"/>
      <c r="T66" s="359"/>
      <c r="U66" s="359"/>
    </row>
    <row r="67" spans="1:21">
      <c r="A67" t="s">
        <v>349</v>
      </c>
      <c r="B67" s="321">
        <v>109115.99999999999</v>
      </c>
      <c r="C67" s="321">
        <v>102838</v>
      </c>
      <c r="D67" s="321">
        <v>90707</v>
      </c>
      <c r="E67" s="321">
        <v>83351</v>
      </c>
      <c r="F67" s="321">
        <v>79563</v>
      </c>
      <c r="G67" s="321">
        <v>75944</v>
      </c>
      <c r="H67" s="321">
        <v>71817</v>
      </c>
      <c r="J67" s="359"/>
      <c r="K67" s="359"/>
      <c r="L67" s="359"/>
      <c r="M67" s="359"/>
      <c r="N67" s="359"/>
      <c r="O67" s="359"/>
      <c r="P67" s="359"/>
      <c r="Q67" s="359"/>
      <c r="R67" s="359"/>
      <c r="S67" s="359"/>
      <c r="T67" s="359"/>
      <c r="U67" s="359"/>
    </row>
    <row r="68" spans="1:21">
      <c r="A68" t="s">
        <v>350</v>
      </c>
      <c r="B68" s="321">
        <v>110023.00000000001</v>
      </c>
      <c r="C68" s="321">
        <v>108620</v>
      </c>
      <c r="D68" s="321">
        <v>102131</v>
      </c>
      <c r="E68" s="321">
        <v>90121</v>
      </c>
      <c r="F68" s="321">
        <v>82805</v>
      </c>
      <c r="G68" s="321">
        <v>79035</v>
      </c>
      <c r="H68" s="321">
        <v>75451</v>
      </c>
      <c r="J68" s="359"/>
      <c r="K68" s="359"/>
      <c r="L68" s="359"/>
      <c r="M68" s="359"/>
      <c r="N68" s="359"/>
      <c r="O68" s="359"/>
      <c r="P68" s="359"/>
      <c r="Q68" s="359"/>
      <c r="R68" s="359"/>
      <c r="S68" s="359"/>
      <c r="T68" s="359"/>
      <c r="U68" s="359"/>
    </row>
    <row r="69" spans="1:21">
      <c r="A69" t="s">
        <v>351</v>
      </c>
      <c r="B69" s="321">
        <v>115814.99999999997</v>
      </c>
      <c r="C69" s="321">
        <v>110038</v>
      </c>
      <c r="D69" s="321">
        <v>108323</v>
      </c>
      <c r="E69" s="321">
        <v>101912</v>
      </c>
      <c r="F69" s="321">
        <v>89937</v>
      </c>
      <c r="G69" s="321">
        <v>82630</v>
      </c>
      <c r="H69" s="321">
        <v>78869</v>
      </c>
      <c r="J69" s="359"/>
      <c r="K69" s="359"/>
      <c r="L69" s="359"/>
      <c r="M69" s="359"/>
      <c r="N69" s="359"/>
      <c r="O69" s="359"/>
      <c r="P69" s="359"/>
      <c r="Q69" s="359"/>
      <c r="R69" s="359"/>
      <c r="S69" s="359"/>
      <c r="T69" s="359"/>
      <c r="U69" s="359"/>
    </row>
    <row r="70" spans="1:21">
      <c r="A70" t="s">
        <v>352</v>
      </c>
      <c r="B70" s="321">
        <v>126741.00000000001</v>
      </c>
      <c r="C70" s="321">
        <v>120117</v>
      </c>
      <c r="D70" s="321">
        <v>112860</v>
      </c>
      <c r="E70" s="321">
        <v>110960</v>
      </c>
      <c r="F70" s="321">
        <v>104405</v>
      </c>
      <c r="G70" s="321">
        <v>92121</v>
      </c>
      <c r="H70" s="321">
        <v>84594</v>
      </c>
      <c r="J70" s="359"/>
      <c r="K70" s="359"/>
      <c r="L70" s="359"/>
      <c r="M70" s="359"/>
      <c r="N70" s="359"/>
      <c r="O70" s="359"/>
      <c r="P70" s="359"/>
      <c r="Q70" s="359"/>
      <c r="R70" s="359"/>
      <c r="S70" s="359"/>
      <c r="T70" s="359"/>
      <c r="U70" s="359"/>
    </row>
    <row r="71" spans="1:21">
      <c r="A71" t="s">
        <v>353</v>
      </c>
      <c r="B71" s="321">
        <v>140120.99999999985</v>
      </c>
      <c r="C71" s="321">
        <v>128393</v>
      </c>
      <c r="D71" s="321">
        <v>122577</v>
      </c>
      <c r="E71" s="321">
        <v>115396</v>
      </c>
      <c r="F71" s="321">
        <v>113436</v>
      </c>
      <c r="G71" s="321">
        <v>106775</v>
      </c>
      <c r="H71" s="321">
        <v>94191</v>
      </c>
      <c r="J71" s="359"/>
      <c r="K71" s="359"/>
      <c r="L71" s="359"/>
      <c r="M71" s="359"/>
      <c r="N71" s="359"/>
      <c r="O71" s="359"/>
      <c r="P71" s="359"/>
      <c r="Q71" s="359"/>
      <c r="R71" s="359"/>
      <c r="S71" s="359"/>
      <c r="T71" s="359"/>
      <c r="U71" s="359"/>
    </row>
    <row r="72" spans="1:21">
      <c r="A72" t="s">
        <v>354</v>
      </c>
      <c r="B72" s="321">
        <v>157097.00000000006</v>
      </c>
      <c r="C72" s="321">
        <v>135437</v>
      </c>
      <c r="D72" s="321">
        <v>126757</v>
      </c>
      <c r="E72" s="321">
        <v>121268</v>
      </c>
      <c r="F72" s="321">
        <v>114281</v>
      </c>
      <c r="G72" s="321">
        <v>112364</v>
      </c>
      <c r="H72" s="321">
        <v>105757</v>
      </c>
      <c r="J72" s="359"/>
      <c r="K72" s="359"/>
      <c r="L72" s="359"/>
      <c r="M72" s="359"/>
      <c r="N72" s="359"/>
      <c r="O72" s="359"/>
      <c r="P72" s="359"/>
      <c r="Q72" s="359"/>
      <c r="R72" s="359"/>
      <c r="S72" s="359"/>
      <c r="T72" s="359"/>
      <c r="U72" s="359"/>
    </row>
    <row r="73" spans="1:21">
      <c r="A73" t="s">
        <v>355</v>
      </c>
      <c r="B73" s="321">
        <v>172338.99999999994</v>
      </c>
      <c r="C73" s="321">
        <v>154501</v>
      </c>
      <c r="D73" s="321">
        <v>134228</v>
      </c>
      <c r="E73" s="321">
        <v>125973</v>
      </c>
      <c r="F73" s="321">
        <v>120580</v>
      </c>
      <c r="G73" s="321">
        <v>113655</v>
      </c>
      <c r="H73" s="321">
        <v>111705</v>
      </c>
      <c r="J73" s="359"/>
      <c r="K73" s="359"/>
      <c r="L73" s="359"/>
      <c r="M73" s="359"/>
      <c r="N73" s="359"/>
      <c r="O73" s="359"/>
      <c r="P73" s="359"/>
      <c r="Q73" s="359"/>
      <c r="R73" s="359"/>
      <c r="S73" s="359"/>
      <c r="T73" s="359"/>
      <c r="U73" s="359"/>
    </row>
    <row r="74" spans="1:21">
      <c r="A74" t="s">
        <v>356</v>
      </c>
      <c r="B74" s="321">
        <v>190177.00000000006</v>
      </c>
      <c r="C74" s="321">
        <v>170569</v>
      </c>
      <c r="D74" s="321">
        <v>153022</v>
      </c>
      <c r="E74" s="321">
        <v>133175</v>
      </c>
      <c r="F74" s="321">
        <v>125024</v>
      </c>
      <c r="G74" s="321">
        <v>119692</v>
      </c>
      <c r="H74" s="321">
        <v>112836</v>
      </c>
      <c r="J74" s="359"/>
      <c r="K74" s="359"/>
      <c r="L74" s="359"/>
      <c r="M74" s="359"/>
      <c r="N74" s="359"/>
      <c r="O74" s="359"/>
      <c r="P74" s="359"/>
      <c r="Q74" s="359"/>
      <c r="R74" s="359"/>
      <c r="S74" s="359"/>
      <c r="T74" s="359"/>
      <c r="U74" s="359"/>
    </row>
    <row r="75" spans="1:21">
      <c r="A75" t="s">
        <v>357</v>
      </c>
      <c r="B75" s="321">
        <v>167857.99999999997</v>
      </c>
      <c r="C75" s="321">
        <v>189292</v>
      </c>
      <c r="D75" s="321">
        <v>169532</v>
      </c>
      <c r="E75" s="321">
        <v>152218</v>
      </c>
      <c r="F75" s="321">
        <v>132528</v>
      </c>
      <c r="G75" s="321">
        <v>124441</v>
      </c>
      <c r="H75" s="321">
        <v>119170</v>
      </c>
      <c r="J75" s="359"/>
      <c r="K75" s="360" t="s">
        <v>623</v>
      </c>
      <c r="L75" s="360"/>
      <c r="M75" s="360"/>
      <c r="N75" s="359"/>
      <c r="O75" s="359"/>
      <c r="P75" s="359"/>
      <c r="Q75" s="359"/>
      <c r="R75" s="359"/>
      <c r="S75" s="361" t="s">
        <v>625</v>
      </c>
      <c r="T75" s="361" t="s">
        <v>627</v>
      </c>
      <c r="U75" s="359"/>
    </row>
    <row r="76" spans="1:21">
      <c r="A76" t="s">
        <v>358</v>
      </c>
      <c r="B76" s="321">
        <v>157229.00000000009</v>
      </c>
      <c r="C76" s="321">
        <v>167241</v>
      </c>
      <c r="D76" s="321">
        <v>188304</v>
      </c>
      <c r="E76" s="321">
        <v>168678</v>
      </c>
      <c r="F76" s="321">
        <v>151482</v>
      </c>
      <c r="G76" s="321">
        <v>131921</v>
      </c>
      <c r="H76" s="321">
        <v>123882</v>
      </c>
      <c r="J76" s="359"/>
      <c r="K76" s="359" t="s">
        <v>342</v>
      </c>
      <c r="L76" s="359" t="s">
        <v>209</v>
      </c>
      <c r="M76" s="360" t="s">
        <v>343</v>
      </c>
      <c r="N76" s="359" t="s">
        <v>344</v>
      </c>
      <c r="O76" s="359" t="s">
        <v>345</v>
      </c>
      <c r="P76" s="359" t="s">
        <v>346</v>
      </c>
      <c r="Q76" s="359" t="s">
        <v>347</v>
      </c>
      <c r="R76" s="359" t="s">
        <v>348</v>
      </c>
      <c r="S76" s="360" t="s">
        <v>635</v>
      </c>
      <c r="T76" s="360" t="s">
        <v>636</v>
      </c>
      <c r="U76" s="359"/>
    </row>
    <row r="77" spans="1:21">
      <c r="A77" t="s">
        <v>359</v>
      </c>
      <c r="B77" s="321">
        <v>160128.00000000003</v>
      </c>
      <c r="C77" s="321">
        <v>156197</v>
      </c>
      <c r="D77" s="321">
        <v>165972</v>
      </c>
      <c r="E77" s="321">
        <v>186932</v>
      </c>
      <c r="F77" s="321">
        <v>167463</v>
      </c>
      <c r="G77" s="321">
        <v>150420</v>
      </c>
      <c r="H77" s="321">
        <v>131037</v>
      </c>
      <c r="J77" s="359"/>
      <c r="K77" s="359" t="s">
        <v>863</v>
      </c>
      <c r="L77" s="362">
        <v>1562178</v>
      </c>
      <c r="M77" s="362">
        <v>1596254</v>
      </c>
      <c r="N77" s="362">
        <v>1606367</v>
      </c>
      <c r="O77" s="362">
        <v>1602927</v>
      </c>
      <c r="P77" s="362">
        <v>1587817</v>
      </c>
      <c r="Q77" s="362">
        <v>1561009</v>
      </c>
      <c r="R77" s="362">
        <v>1522493</v>
      </c>
      <c r="S77" s="363">
        <f>+R77-L77</f>
        <v>-39685</v>
      </c>
      <c r="T77" s="364">
        <f>+R77/L77-1</f>
        <v>-2.5403635181138084E-2</v>
      </c>
      <c r="U77" s="359"/>
    </row>
    <row r="78" spans="1:21">
      <c r="A78" t="s">
        <v>360</v>
      </c>
      <c r="B78" s="321">
        <v>186955.00000000006</v>
      </c>
      <c r="C78" s="321">
        <v>158769</v>
      </c>
      <c r="D78" s="321">
        <v>154705</v>
      </c>
      <c r="E78" s="321">
        <v>164522</v>
      </c>
      <c r="F78" s="321">
        <v>185360</v>
      </c>
      <c r="G78" s="321">
        <v>166060</v>
      </c>
      <c r="H78" s="321">
        <v>149191</v>
      </c>
      <c r="J78" s="359"/>
      <c r="K78" s="359" t="s">
        <v>368</v>
      </c>
      <c r="L78" s="362">
        <v>206802</v>
      </c>
      <c r="M78" s="362">
        <v>205496</v>
      </c>
      <c r="N78" s="362">
        <v>197457</v>
      </c>
      <c r="O78" s="362">
        <v>183196</v>
      </c>
      <c r="P78" s="362">
        <v>168418</v>
      </c>
      <c r="Q78" s="362">
        <v>158664</v>
      </c>
      <c r="R78" s="362">
        <v>150613</v>
      </c>
      <c r="S78" s="363">
        <f>+R78-L78</f>
        <v>-56189</v>
      </c>
      <c r="T78" s="364">
        <f>+R78/L78-1</f>
        <v>-0.2717043355480121</v>
      </c>
      <c r="U78" s="359"/>
    </row>
    <row r="79" spans="1:21">
      <c r="A79" t="s">
        <v>361</v>
      </c>
      <c r="B79" s="321">
        <v>210056.00000000003</v>
      </c>
      <c r="C79" s="321">
        <v>184426</v>
      </c>
      <c r="D79" s="321">
        <v>156486</v>
      </c>
      <c r="E79" s="321">
        <v>152731</v>
      </c>
      <c r="F79" s="321">
        <v>162568</v>
      </c>
      <c r="G79" s="321">
        <v>183226</v>
      </c>
      <c r="H79" s="321">
        <v>164181</v>
      </c>
      <c r="J79" s="359"/>
      <c r="K79" s="359" t="s">
        <v>369</v>
      </c>
      <c r="L79" s="362">
        <v>1074744</v>
      </c>
      <c r="M79" s="362">
        <v>1038906</v>
      </c>
      <c r="N79" s="362">
        <v>1010158</v>
      </c>
      <c r="O79" s="362">
        <v>993523</v>
      </c>
      <c r="P79" s="362">
        <v>968821</v>
      </c>
      <c r="Q79" s="362">
        <v>923597</v>
      </c>
      <c r="R79" s="362">
        <v>855763</v>
      </c>
      <c r="S79" s="363">
        <f>+R79-L79</f>
        <v>-218981</v>
      </c>
      <c r="T79" s="364">
        <f>+R79/L79-1</f>
        <v>-0.20375177716739989</v>
      </c>
      <c r="U79" s="359"/>
    </row>
    <row r="80" spans="1:21">
      <c r="A80" t="s">
        <v>362</v>
      </c>
      <c r="B80" s="321">
        <v>166408</v>
      </c>
      <c r="C80" s="321">
        <v>206045</v>
      </c>
      <c r="D80" s="321">
        <v>180655</v>
      </c>
      <c r="E80" s="321">
        <v>153507</v>
      </c>
      <c r="F80" s="321">
        <v>150054</v>
      </c>
      <c r="G80" s="321">
        <v>159884</v>
      </c>
      <c r="H80" s="321">
        <v>180296</v>
      </c>
      <c r="J80" s="359"/>
      <c r="K80" s="359" t="s">
        <v>370</v>
      </c>
      <c r="L80" s="362">
        <v>280632</v>
      </c>
      <c r="M80" s="362">
        <v>351852</v>
      </c>
      <c r="N80" s="362">
        <v>398752</v>
      </c>
      <c r="O80" s="362">
        <v>426208</v>
      </c>
      <c r="P80" s="362">
        <v>450578</v>
      </c>
      <c r="Q80" s="362">
        <v>478748</v>
      </c>
      <c r="R80" s="362">
        <v>516117</v>
      </c>
      <c r="S80" s="363">
        <f>+R80-L80</f>
        <v>235485</v>
      </c>
      <c r="T80" s="364">
        <f>+R80/L80-1</f>
        <v>0.83912383477294106</v>
      </c>
      <c r="U80" s="359"/>
    </row>
    <row r="81" spans="1:21">
      <c r="A81" t="s">
        <v>363</v>
      </c>
      <c r="B81" s="321">
        <v>149049.99999999991</v>
      </c>
      <c r="C81" s="321">
        <v>161040</v>
      </c>
      <c r="D81" s="321">
        <v>199481</v>
      </c>
      <c r="E81" s="321">
        <v>175013</v>
      </c>
      <c r="F81" s="321">
        <v>149043</v>
      </c>
      <c r="G81" s="321">
        <v>146013</v>
      </c>
      <c r="H81" s="321">
        <v>155817</v>
      </c>
      <c r="J81" s="359"/>
      <c r="K81" s="359" t="s">
        <v>371</v>
      </c>
      <c r="L81" s="362">
        <v>131287</v>
      </c>
      <c r="M81" s="362">
        <v>164452</v>
      </c>
      <c r="N81" s="362">
        <v>196948</v>
      </c>
      <c r="O81" s="362">
        <v>244717</v>
      </c>
      <c r="P81" s="362">
        <v>272765</v>
      </c>
      <c r="Q81" s="362">
        <v>283785</v>
      </c>
      <c r="R81" s="362">
        <v>292981</v>
      </c>
      <c r="S81" s="363">
        <f>+R81-L81</f>
        <v>161694</v>
      </c>
      <c r="T81" s="364">
        <f>+R81/L81-1</f>
        <v>1.2316070898108724</v>
      </c>
      <c r="U81" s="359"/>
    </row>
    <row r="82" spans="1:21">
      <c r="A82" t="s">
        <v>364</v>
      </c>
      <c r="B82" s="321">
        <v>136858</v>
      </c>
      <c r="C82" s="321">
        <v>140905</v>
      </c>
      <c r="D82" s="321">
        <v>152458</v>
      </c>
      <c r="E82" s="321">
        <v>189686</v>
      </c>
      <c r="F82" s="321">
        <v>166534</v>
      </c>
      <c r="G82" s="321">
        <v>142338</v>
      </c>
      <c r="H82" s="321">
        <v>139944</v>
      </c>
      <c r="J82" s="359"/>
      <c r="K82" s="359"/>
      <c r="L82" s="359"/>
      <c r="M82" s="359"/>
      <c r="N82" s="359"/>
      <c r="O82" s="359"/>
      <c r="P82" s="359"/>
      <c r="Q82" s="359"/>
      <c r="R82" s="359"/>
      <c r="S82" s="365" t="s">
        <v>630</v>
      </c>
      <c r="T82" s="359"/>
      <c r="U82" s="359"/>
    </row>
    <row r="83" spans="1:21">
      <c r="A83" t="s">
        <v>365</v>
      </c>
      <c r="B83" s="321">
        <v>107562.00000000009</v>
      </c>
      <c r="C83" s="321">
        <v>123093</v>
      </c>
      <c r="D83" s="321">
        <v>127338</v>
      </c>
      <c r="E83" s="321">
        <v>138759</v>
      </c>
      <c r="F83" s="321">
        <v>173906</v>
      </c>
      <c r="G83" s="321">
        <v>152795</v>
      </c>
      <c r="H83" s="321">
        <v>131360</v>
      </c>
      <c r="J83" s="359"/>
      <c r="K83" s="366" t="s">
        <v>631</v>
      </c>
      <c r="L83" s="367">
        <v>13.238056098600801</v>
      </c>
      <c r="M83" s="367">
        <v>12.873640410611346</v>
      </c>
      <c r="N83" s="368">
        <v>12.292147435797672</v>
      </c>
      <c r="O83" s="368">
        <v>11.428842361504921</v>
      </c>
      <c r="P83" s="368">
        <v>10.606889836801091</v>
      </c>
      <c r="Q83" s="368">
        <v>10.164195081514585</v>
      </c>
      <c r="R83" s="368">
        <v>9.8925249574218075</v>
      </c>
      <c r="S83" s="369">
        <f>+R83-L83</f>
        <v>-3.3455311411789932</v>
      </c>
      <c r="T83" s="359"/>
      <c r="U83" s="359"/>
    </row>
    <row r="84" spans="1:21">
      <c r="A84" t="s">
        <v>366</v>
      </c>
      <c r="B84" s="321">
        <v>69842.000000000029</v>
      </c>
      <c r="C84" s="321">
        <v>86818</v>
      </c>
      <c r="D84" s="321">
        <v>100530</v>
      </c>
      <c r="E84" s="321">
        <v>105543</v>
      </c>
      <c r="F84" s="321">
        <v>116377</v>
      </c>
      <c r="G84" s="321">
        <v>147955</v>
      </c>
      <c r="H84" s="321">
        <v>130179</v>
      </c>
      <c r="J84" s="359"/>
      <c r="K84" s="366" t="s">
        <v>632</v>
      </c>
      <c r="L84" s="367">
        <v>68.797793849356466</v>
      </c>
      <c r="M84" s="367">
        <v>65.084002921840749</v>
      </c>
      <c r="N84" s="368">
        <v>62.884633461718273</v>
      </c>
      <c r="O84" s="368">
        <v>61.981799545456525</v>
      </c>
      <c r="P84" s="368">
        <v>61.015910523693847</v>
      </c>
      <c r="Q84" s="368">
        <v>59.166667200509416</v>
      </c>
      <c r="R84" s="368">
        <v>56.208008838135868</v>
      </c>
      <c r="S84" s="369">
        <f>+R84-L84</f>
        <v>-12.589785011220599</v>
      </c>
      <c r="T84" s="359"/>
      <c r="U84" s="359"/>
    </row>
    <row r="85" spans="1:21">
      <c r="A85" t="s">
        <v>367</v>
      </c>
      <c r="B85" s="321">
        <v>44627.999999999993</v>
      </c>
      <c r="C85" s="321">
        <v>63056</v>
      </c>
      <c r="D85" s="321">
        <v>84018</v>
      </c>
      <c r="E85" s="321">
        <v>104666</v>
      </c>
      <c r="F85" s="321">
        <v>119647</v>
      </c>
      <c r="G85" s="321">
        <v>136312</v>
      </c>
      <c r="H85" s="321">
        <v>169255</v>
      </c>
      <c r="J85" s="359"/>
      <c r="K85" s="366" t="s">
        <v>633</v>
      </c>
      <c r="L85" s="367">
        <v>17.964150052042722</v>
      </c>
      <c r="M85" s="367">
        <v>22.042356667547896</v>
      </c>
      <c r="N85" s="368">
        <v>24.823219102484053</v>
      </c>
      <c r="O85" s="368">
        <v>26.589358093038545</v>
      </c>
      <c r="P85" s="368">
        <v>28.377199639505058</v>
      </c>
      <c r="Q85" s="368">
        <v>30.669137717976003</v>
      </c>
      <c r="R85" s="368">
        <v>33.899466204442319</v>
      </c>
      <c r="S85" s="369">
        <f>+R85-L85</f>
        <v>15.935316152399597</v>
      </c>
      <c r="T85" s="359"/>
      <c r="U85" s="359"/>
    </row>
    <row r="86" spans="1:21">
      <c r="A86" t="s">
        <v>368</v>
      </c>
      <c r="B86" s="321">
        <v>334954</v>
      </c>
      <c r="C86" s="321">
        <v>321496</v>
      </c>
      <c r="D86" s="321">
        <v>301161</v>
      </c>
      <c r="E86" s="321">
        <v>275384</v>
      </c>
      <c r="F86" s="321">
        <v>252305</v>
      </c>
      <c r="G86" s="321">
        <v>237609</v>
      </c>
      <c r="H86" s="321">
        <v>226137</v>
      </c>
      <c r="J86" s="359"/>
      <c r="K86" s="366" t="s">
        <v>634</v>
      </c>
      <c r="L86" s="367">
        <v>8.4040999169108765</v>
      </c>
      <c r="M86" s="367">
        <v>10.302370424756962</v>
      </c>
      <c r="N86" s="368">
        <v>12.260461027897112</v>
      </c>
      <c r="O86" s="368">
        <v>15.266883644732419</v>
      </c>
      <c r="P86" s="368">
        <v>17.17861693129624</v>
      </c>
      <c r="Q86" s="368">
        <v>18.179587689757074</v>
      </c>
      <c r="R86" s="368">
        <v>19.243503911019623</v>
      </c>
      <c r="S86" s="369">
        <f>+R86-L86</f>
        <v>10.839403994108746</v>
      </c>
      <c r="T86" s="359"/>
      <c r="U86" s="359"/>
    </row>
    <row r="87" spans="1:21">
      <c r="A87" t="s">
        <v>369</v>
      </c>
      <c r="B87" s="321">
        <v>1668701</v>
      </c>
      <c r="C87" s="321">
        <v>1564942</v>
      </c>
      <c r="D87" s="321">
        <v>1484443</v>
      </c>
      <c r="E87" s="321">
        <v>1431853</v>
      </c>
      <c r="F87" s="321">
        <v>1377127</v>
      </c>
      <c r="G87" s="321">
        <v>1300675</v>
      </c>
      <c r="H87" s="321">
        <v>1196544</v>
      </c>
      <c r="J87" s="359"/>
      <c r="K87" s="359"/>
      <c r="L87" s="359"/>
      <c r="M87" s="359"/>
      <c r="N87" s="359"/>
      <c r="O87" s="359"/>
      <c r="P87" s="359"/>
      <c r="Q87" s="359"/>
      <c r="R87" s="359"/>
      <c r="S87" s="359"/>
      <c r="T87" s="359"/>
      <c r="U87" s="359"/>
    </row>
    <row r="88" spans="1:21">
      <c r="A88" t="s">
        <v>370</v>
      </c>
      <c r="B88" s="321">
        <v>674348</v>
      </c>
      <c r="C88" s="321">
        <v>780957</v>
      </c>
      <c r="D88" s="321">
        <v>844480</v>
      </c>
      <c r="E88" s="321">
        <v>867174</v>
      </c>
      <c r="F88" s="321">
        <v>875561</v>
      </c>
      <c r="G88" s="321">
        <v>885297</v>
      </c>
      <c r="H88" s="321">
        <v>906851</v>
      </c>
    </row>
    <row r="89" spans="1:21">
      <c r="A89" t="s">
        <v>371</v>
      </c>
      <c r="B89" s="321">
        <v>358890.00000000012</v>
      </c>
      <c r="C89" s="321">
        <v>413872</v>
      </c>
      <c r="D89" s="321">
        <v>464344</v>
      </c>
      <c r="E89" s="321">
        <v>538654</v>
      </c>
      <c r="F89" s="321">
        <v>576464</v>
      </c>
      <c r="G89" s="321">
        <v>579400</v>
      </c>
      <c r="H89" s="321">
        <v>570738</v>
      </c>
    </row>
    <row r="90" spans="1:21">
      <c r="A90" t="s">
        <v>373</v>
      </c>
      <c r="B90" s="322"/>
      <c r="C90" s="322"/>
      <c r="D90" s="322"/>
      <c r="E90" s="322"/>
      <c r="F90" s="322"/>
      <c r="G90" s="322"/>
      <c r="H90" s="322"/>
    </row>
    <row r="91" spans="1:21">
      <c r="A91" t="s">
        <v>368</v>
      </c>
      <c r="B91" s="324">
        <f t="shared" ref="B91:H92" si="5">+B86/B$66*100</f>
        <v>12.507603613588186</v>
      </c>
      <c r="C91" s="324">
        <f t="shared" si="5"/>
        <v>12.052808076794026</v>
      </c>
      <c r="D91" s="324">
        <f t="shared" si="5"/>
        <v>11.450622869839899</v>
      </c>
      <c r="E91" s="324">
        <f t="shared" si="5"/>
        <v>10.696971074160263</v>
      </c>
      <c r="F91" s="324">
        <f t="shared" si="5"/>
        <v>10.072084033767759</v>
      </c>
      <c r="G91" s="324">
        <f t="shared" si="5"/>
        <v>9.8040461614445729</v>
      </c>
      <c r="H91" s="324">
        <f t="shared" si="5"/>
        <v>9.7074004564006842</v>
      </c>
    </row>
    <row r="92" spans="1:21">
      <c r="A92" t="s">
        <v>369</v>
      </c>
      <c r="B92" s="324">
        <f t="shared" si="5"/>
        <v>62.311393975286812</v>
      </c>
      <c r="C92" s="324">
        <f t="shared" si="5"/>
        <v>58.669300947178805</v>
      </c>
      <c r="D92" s="324">
        <f t="shared" si="5"/>
        <v>56.440896944736366</v>
      </c>
      <c r="E92" s="324">
        <f t="shared" si="5"/>
        <v>55.618663841942876</v>
      </c>
      <c r="F92" s="324">
        <f t="shared" si="5"/>
        <v>54.975283364065284</v>
      </c>
      <c r="G92" s="324">
        <f t="shared" si="5"/>
        <v>53.667486252780492</v>
      </c>
      <c r="H92" s="324">
        <f t="shared" si="5"/>
        <v>51.364136659208803</v>
      </c>
    </row>
    <row r="93" spans="1:21">
      <c r="A93" t="s">
        <v>370</v>
      </c>
      <c r="B93" s="324">
        <f t="shared" ref="B93:H93" si="6">+B88/B$66*100</f>
        <v>25.181002411125007</v>
      </c>
      <c r="C93" s="324">
        <f t="shared" si="6"/>
        <v>29.27789097602717</v>
      </c>
      <c r="D93" s="324">
        <f t="shared" si="6"/>
        <v>32.108480185423737</v>
      </c>
      <c r="E93" s="324">
        <f t="shared" si="6"/>
        <v>33.684365083896864</v>
      </c>
      <c r="F93" s="324">
        <f t="shared" si="6"/>
        <v>34.95263260216695</v>
      </c>
      <c r="G93" s="324">
        <f t="shared" si="6"/>
        <v>36.528467585774933</v>
      </c>
      <c r="H93" s="324">
        <f t="shared" si="6"/>
        <v>38.928462884390512</v>
      </c>
    </row>
    <row r="94" spans="1:21">
      <c r="A94" t="s">
        <v>371</v>
      </c>
      <c r="B94" s="324">
        <f t="shared" ref="B94:H94" si="7">+B89/B$66*100</f>
        <v>13.401403956604982</v>
      </c>
      <c r="C94" s="324">
        <f t="shared" si="7"/>
        <v>15.515962202823355</v>
      </c>
      <c r="D94" s="324">
        <f t="shared" si="7"/>
        <v>17.655101510065837</v>
      </c>
      <c r="E94" s="324">
        <f t="shared" si="7"/>
        <v>20.923387912808018</v>
      </c>
      <c r="F94" s="324">
        <f t="shared" si="7"/>
        <v>23.012599236804256</v>
      </c>
      <c r="G94" s="324">
        <f t="shared" si="7"/>
        <v>23.906772664086738</v>
      </c>
      <c r="H94" s="324">
        <f t="shared" si="7"/>
        <v>24.50011418602535</v>
      </c>
    </row>
    <row r="95" spans="1:21">
      <c r="B95" s="322"/>
      <c r="C95" s="322"/>
      <c r="D95" s="322"/>
      <c r="E95" s="322"/>
      <c r="F95" s="322"/>
      <c r="G95" s="322"/>
      <c r="H95" s="322"/>
    </row>
    <row r="96" spans="1:21">
      <c r="B96" s="322"/>
      <c r="C96" s="322"/>
      <c r="D96" s="322"/>
      <c r="E96" s="322"/>
      <c r="F96" s="322"/>
      <c r="G96" s="322"/>
      <c r="H96" s="322"/>
    </row>
    <row r="111" spans="11:20">
      <c r="K111" t="s">
        <v>637</v>
      </c>
      <c r="S111" t="s">
        <v>625</v>
      </c>
      <c r="T111" s="15" t="s">
        <v>627</v>
      </c>
    </row>
    <row r="112" spans="11:20">
      <c r="K112" s="359" t="s">
        <v>342</v>
      </c>
      <c r="L112" s="359" t="s">
        <v>209</v>
      </c>
      <c r="M112" s="359" t="s">
        <v>343</v>
      </c>
      <c r="N112" t="s">
        <v>344</v>
      </c>
      <c r="O112" t="s">
        <v>345</v>
      </c>
      <c r="P112" t="s">
        <v>346</v>
      </c>
      <c r="Q112" t="s">
        <v>347</v>
      </c>
      <c r="R112" t="s">
        <v>348</v>
      </c>
      <c r="S112" s="370" t="s">
        <v>638</v>
      </c>
      <c r="T112" t="s">
        <v>639</v>
      </c>
    </row>
    <row r="113" spans="11:20">
      <c r="K113" s="359" t="s">
        <v>863</v>
      </c>
      <c r="L113" s="362">
        <v>272487</v>
      </c>
      <c r="M113" s="362">
        <v>280435</v>
      </c>
      <c r="N113" s="371">
        <v>284158</v>
      </c>
      <c r="O113" s="371">
        <v>285755</v>
      </c>
      <c r="P113" s="371">
        <v>285660</v>
      </c>
      <c r="Q113" s="371">
        <v>284191</v>
      </c>
      <c r="R113" s="371">
        <v>281600</v>
      </c>
      <c r="S113" s="372">
        <f>+R113-L113</f>
        <v>9113</v>
      </c>
      <c r="T113" s="373">
        <f>+R113/L113-1</f>
        <v>3.3443797318771118E-2</v>
      </c>
    </row>
    <row r="114" spans="11:20">
      <c r="K114" s="359" t="s">
        <v>368</v>
      </c>
      <c r="L114" s="362">
        <v>44088</v>
      </c>
      <c r="M114" s="362">
        <v>46156</v>
      </c>
      <c r="N114" s="371">
        <v>45772</v>
      </c>
      <c r="O114" s="371">
        <v>43456</v>
      </c>
      <c r="P114" s="371">
        <v>41409</v>
      </c>
      <c r="Q114" s="371">
        <v>40451</v>
      </c>
      <c r="R114" s="371">
        <v>40096</v>
      </c>
      <c r="S114" s="372">
        <f>+R114-L114</f>
        <v>-3992</v>
      </c>
      <c r="T114" s="373">
        <f>+R114/L114-1</f>
        <v>-9.0546180366539608E-2</v>
      </c>
    </row>
    <row r="115" spans="11:20">
      <c r="K115" s="359" t="s">
        <v>369</v>
      </c>
      <c r="L115" s="362">
        <v>178398</v>
      </c>
      <c r="M115" s="362">
        <v>172486</v>
      </c>
      <c r="N115" s="371">
        <v>168791</v>
      </c>
      <c r="O115" s="371">
        <v>169355</v>
      </c>
      <c r="P115" s="371">
        <v>170295</v>
      </c>
      <c r="Q115" s="371">
        <v>167913</v>
      </c>
      <c r="R115" s="371">
        <v>159827</v>
      </c>
      <c r="S115" s="372">
        <f>+R115-L115</f>
        <v>-18571</v>
      </c>
      <c r="T115" s="373">
        <f>+R115/L115-1</f>
        <v>-0.10409870065807914</v>
      </c>
    </row>
    <row r="116" spans="11:20">
      <c r="K116" s="359" t="s">
        <v>370</v>
      </c>
      <c r="L116" s="362">
        <v>50000</v>
      </c>
      <c r="M116" s="362">
        <v>61793</v>
      </c>
      <c r="N116" s="371">
        <v>69595</v>
      </c>
      <c r="O116" s="371">
        <v>72944</v>
      </c>
      <c r="P116" s="371">
        <v>73956</v>
      </c>
      <c r="Q116" s="371">
        <v>75827</v>
      </c>
      <c r="R116" s="371">
        <v>81677</v>
      </c>
      <c r="S116" s="372">
        <f>+R116-L116</f>
        <v>31677</v>
      </c>
      <c r="T116" s="373">
        <f>+R116/L116-1</f>
        <v>0.63353999999999999</v>
      </c>
    </row>
    <row r="117" spans="11:20">
      <c r="K117" s="359" t="s">
        <v>371</v>
      </c>
      <c r="L117" s="362">
        <v>22645</v>
      </c>
      <c r="M117" s="362">
        <v>27131</v>
      </c>
      <c r="N117" s="371">
        <v>32761</v>
      </c>
      <c r="O117" s="371">
        <v>41142</v>
      </c>
      <c r="P117" s="371">
        <v>45789</v>
      </c>
      <c r="Q117" s="371">
        <v>46480</v>
      </c>
      <c r="R117" s="371">
        <v>45450</v>
      </c>
      <c r="S117" s="372">
        <f>+R117-L117</f>
        <v>22805</v>
      </c>
      <c r="T117" s="373">
        <f>+R117/L117-1</f>
        <v>1.0070655773901525</v>
      </c>
    </row>
    <row r="118" spans="11:20">
      <c r="K118" s="359"/>
      <c r="L118" s="359"/>
      <c r="M118" s="359"/>
      <c r="S118" s="374" t="s">
        <v>630</v>
      </c>
    </row>
    <row r="119" spans="11:20">
      <c r="K119" s="359" t="s">
        <v>631</v>
      </c>
      <c r="L119" s="368">
        <v>16.179854451772009</v>
      </c>
      <c r="M119" s="368">
        <v>16.458715923476028</v>
      </c>
      <c r="N119" s="323">
        <v>16.107939948901667</v>
      </c>
      <c r="O119" s="323">
        <v>15.207432940805935</v>
      </c>
      <c r="P119" s="323">
        <v>14.495904221802142</v>
      </c>
      <c r="Q119" s="323">
        <v>14.233737169720365</v>
      </c>
      <c r="R119" s="323">
        <v>14.238636363636365</v>
      </c>
      <c r="S119" s="375">
        <f>+R119-L119</f>
        <v>-1.9412180881356438</v>
      </c>
    </row>
    <row r="120" spans="11:20">
      <c r="K120" s="359" t="s">
        <v>632</v>
      </c>
      <c r="L120" s="368">
        <v>65.470279316077466</v>
      </c>
      <c r="M120" s="368">
        <v>61.50658797938916</v>
      </c>
      <c r="N120" s="323">
        <v>59.400404000591223</v>
      </c>
      <c r="O120" s="323">
        <v>59.265804622841245</v>
      </c>
      <c r="P120" s="323">
        <v>59.614576769586222</v>
      </c>
      <c r="Q120" s="323">
        <v>59.084559328057537</v>
      </c>
      <c r="R120" s="323">
        <v>56.756747159090914</v>
      </c>
      <c r="S120" s="375">
        <f>+R120-L120</f>
        <v>-8.7135321569865525</v>
      </c>
    </row>
    <row r="121" spans="11:20">
      <c r="K121" s="359" t="s">
        <v>633</v>
      </c>
      <c r="L121" s="368">
        <v>18.349499242165681</v>
      </c>
      <c r="M121" s="368">
        <v>22.034696097134809</v>
      </c>
      <c r="N121" s="323">
        <v>24.491656050507114</v>
      </c>
      <c r="O121" s="323">
        <v>25.526762436352818</v>
      </c>
      <c r="P121" s="323">
        <v>25.889519008611639</v>
      </c>
      <c r="Q121" s="323">
        <v>26.681703502222099</v>
      </c>
      <c r="R121" s="323">
        <v>29.004616477272727</v>
      </c>
      <c r="S121" s="375">
        <f>+R121-L121</f>
        <v>10.655117235107046</v>
      </c>
    </row>
    <row r="122" spans="11:20">
      <c r="K122" s="359" t="s">
        <v>634</v>
      </c>
      <c r="L122" s="368">
        <v>8.3104882067768369</v>
      </c>
      <c r="M122" s="368">
        <v>9.6746126553390273</v>
      </c>
      <c r="N122" s="323">
        <v>11.529149276106955</v>
      </c>
      <c r="O122" s="323">
        <v>14.397648335112246</v>
      </c>
      <c r="P122" s="323">
        <v>16.029195547153961</v>
      </c>
      <c r="Q122" s="323">
        <v>16.355197736733391</v>
      </c>
      <c r="R122" s="323">
        <v>16.139914772727273</v>
      </c>
      <c r="S122" s="375">
        <f>+R122-L122</f>
        <v>7.8294265659504365</v>
      </c>
    </row>
    <row r="145" spans="11:20">
      <c r="K145" t="s">
        <v>663</v>
      </c>
      <c r="S145" t="s">
        <v>625</v>
      </c>
      <c r="T145" s="15" t="s">
        <v>627</v>
      </c>
    </row>
    <row r="146" spans="11:20">
      <c r="K146" s="359" t="s">
        <v>342</v>
      </c>
      <c r="L146" s="359" t="s">
        <v>209</v>
      </c>
      <c r="M146" s="359" t="s">
        <v>343</v>
      </c>
      <c r="N146" t="s">
        <v>344</v>
      </c>
      <c r="O146" t="s">
        <v>345</v>
      </c>
      <c r="P146" t="s">
        <v>346</v>
      </c>
      <c r="Q146" t="s">
        <v>347</v>
      </c>
      <c r="R146" t="s">
        <v>348</v>
      </c>
      <c r="S146" s="370" t="s">
        <v>640</v>
      </c>
      <c r="T146" s="376" t="s">
        <v>628</v>
      </c>
    </row>
    <row r="147" spans="11:20">
      <c r="K147" s="359" t="s">
        <v>863</v>
      </c>
      <c r="L147" s="362">
        <v>150932</v>
      </c>
      <c r="M147" s="362">
        <v>150020</v>
      </c>
      <c r="N147" s="371">
        <v>147443</v>
      </c>
      <c r="O147" s="371">
        <v>143852</v>
      </c>
      <c r="P147" s="371">
        <v>139400</v>
      </c>
      <c r="Q147">
        <v>134095</v>
      </c>
      <c r="R147" s="371">
        <v>128139</v>
      </c>
      <c r="S147" s="372">
        <f>+R147-L147</f>
        <v>-22793</v>
      </c>
      <c r="T147" s="373">
        <f>+R147/L147-1</f>
        <v>-0.15101502663451094</v>
      </c>
    </row>
    <row r="148" spans="11:20">
      <c r="K148" s="359" t="s">
        <v>368</v>
      </c>
      <c r="L148" s="362">
        <v>19901</v>
      </c>
      <c r="M148" s="362">
        <v>19160</v>
      </c>
      <c r="N148" s="371">
        <v>17923</v>
      </c>
      <c r="O148" s="371">
        <v>16302</v>
      </c>
      <c r="P148" s="371">
        <v>15009</v>
      </c>
      <c r="Q148">
        <v>14156</v>
      </c>
      <c r="R148" s="371">
        <v>13419</v>
      </c>
      <c r="S148" s="372">
        <f>+R148-L148</f>
        <v>-6482</v>
      </c>
      <c r="T148" s="373">
        <f>+R148/L148-1</f>
        <v>-0.32571227576503692</v>
      </c>
    </row>
    <row r="149" spans="11:20">
      <c r="K149" s="359" t="s">
        <v>369</v>
      </c>
      <c r="L149" s="362">
        <v>95160</v>
      </c>
      <c r="M149" s="362">
        <v>88289</v>
      </c>
      <c r="N149" s="371">
        <v>82837</v>
      </c>
      <c r="O149" s="371">
        <v>79256</v>
      </c>
      <c r="P149" s="371">
        <v>76241</v>
      </c>
      <c r="Q149">
        <v>72689</v>
      </c>
      <c r="R149" s="371">
        <v>67354</v>
      </c>
      <c r="S149" s="372">
        <f>+R149-L149</f>
        <v>-27806</v>
      </c>
      <c r="T149" s="373">
        <f>+R149/L149-1</f>
        <v>-0.29220260613703242</v>
      </c>
    </row>
    <row r="150" spans="11:20">
      <c r="K150" s="359" t="s">
        <v>370</v>
      </c>
      <c r="L150" s="362">
        <v>35871</v>
      </c>
      <c r="M150" s="362">
        <v>42571</v>
      </c>
      <c r="N150" s="371">
        <v>46683</v>
      </c>
      <c r="O150" s="371">
        <v>48294</v>
      </c>
      <c r="P150" s="371">
        <v>48150</v>
      </c>
      <c r="Q150">
        <v>47250</v>
      </c>
      <c r="R150" s="371">
        <v>47366</v>
      </c>
      <c r="S150" s="372">
        <f>+R150-L150</f>
        <v>11495</v>
      </c>
      <c r="T150" s="373">
        <f>+R150/L150-1</f>
        <v>0.32045384851272618</v>
      </c>
    </row>
    <row r="151" spans="11:20">
      <c r="K151" s="359" t="s">
        <v>371</v>
      </c>
      <c r="L151" s="362">
        <v>17443</v>
      </c>
      <c r="M151" s="362">
        <v>20064</v>
      </c>
      <c r="N151" s="371">
        <v>23350</v>
      </c>
      <c r="O151" s="371">
        <v>28070</v>
      </c>
      <c r="P151" s="371">
        <v>30540</v>
      </c>
      <c r="Q151">
        <v>30736</v>
      </c>
      <c r="R151" s="371">
        <v>29568</v>
      </c>
      <c r="S151" s="372">
        <f>+R151-L151</f>
        <v>12125</v>
      </c>
      <c r="T151" s="373">
        <f>+R151/L151-1</f>
        <v>0.69512125207819753</v>
      </c>
    </row>
    <row r="152" spans="11:20">
      <c r="K152" s="359"/>
      <c r="L152" s="359"/>
      <c r="M152" s="359"/>
      <c r="S152" t="s">
        <v>630</v>
      </c>
    </row>
    <row r="153" spans="11:20">
      <c r="K153" s="359" t="s">
        <v>631</v>
      </c>
      <c r="L153" s="368">
        <v>13.185407998303871</v>
      </c>
      <c r="M153" s="368">
        <v>12.771630449273431</v>
      </c>
      <c r="N153" s="323">
        <v>12.155883968720115</v>
      </c>
      <c r="O153" s="323">
        <v>11.332480605066317</v>
      </c>
      <c r="P153" s="323">
        <v>10.766857962697273</v>
      </c>
      <c r="Q153" s="162">
        <v>10.55669488049517</v>
      </c>
      <c r="R153" s="323">
        <v>10.472221571886779</v>
      </c>
      <c r="S153" s="375">
        <f>+R153-L153</f>
        <v>-2.7131864264170922</v>
      </c>
    </row>
    <row r="154" spans="11:20">
      <c r="K154" s="359" t="s">
        <v>632</v>
      </c>
      <c r="L154" s="368">
        <v>63.048260143640846</v>
      </c>
      <c r="M154" s="368">
        <v>58.851486468470867</v>
      </c>
      <c r="N154" s="323">
        <v>56.182389126645546</v>
      </c>
      <c r="O154" s="323">
        <v>55.095514834691208</v>
      </c>
      <c r="P154" s="323">
        <v>54.692252510760397</v>
      </c>
      <c r="Q154" s="162">
        <v>54.207091987024128</v>
      </c>
      <c r="R154" s="323">
        <v>52.563232115124983</v>
      </c>
      <c r="S154" s="375">
        <f>+R154-L154</f>
        <v>-10.485028028515863</v>
      </c>
    </row>
    <row r="155" spans="11:20">
      <c r="K155" s="359" t="s">
        <v>633</v>
      </c>
      <c r="L155" s="368">
        <v>23.766331858055285</v>
      </c>
      <c r="M155" s="368">
        <v>28.376883082255699</v>
      </c>
      <c r="N155" s="323">
        <v>31.661726904634335</v>
      </c>
      <c r="O155" s="323">
        <v>33.572004560242469</v>
      </c>
      <c r="P155" s="323">
        <v>34.540889526542323</v>
      </c>
      <c r="Q155" s="162">
        <v>35.236213132480707</v>
      </c>
      <c r="R155" s="323">
        <v>36.96454631298824</v>
      </c>
      <c r="S155" s="375">
        <f>+R155-L155</f>
        <v>13.198214454932955</v>
      </c>
    </row>
    <row r="156" spans="11:20">
      <c r="K156" s="359" t="s">
        <v>634</v>
      </c>
      <c r="L156" s="368">
        <v>11.556860042933241</v>
      </c>
      <c r="M156" s="368">
        <v>13.374216771097187</v>
      </c>
      <c r="N156" s="323">
        <v>15.83662839198877</v>
      </c>
      <c r="O156" s="323">
        <v>19.513110697105358</v>
      </c>
      <c r="P156" s="323">
        <v>21.908177905308467</v>
      </c>
      <c r="Q156" s="162">
        <v>22.92106342518364</v>
      </c>
      <c r="R156" s="323">
        <v>23.074942055112029</v>
      </c>
      <c r="S156" s="375">
        <f>+R156-L156</f>
        <v>11.518082012178787</v>
      </c>
    </row>
    <row r="179" spans="11:20">
      <c r="K179" t="s">
        <v>664</v>
      </c>
      <c r="S179" t="s">
        <v>625</v>
      </c>
      <c r="T179" s="15" t="s">
        <v>627</v>
      </c>
    </row>
    <row r="180" spans="11:20">
      <c r="K180" t="s">
        <v>342</v>
      </c>
      <c r="L180" t="s">
        <v>209</v>
      </c>
      <c r="M180" t="s">
        <v>343</v>
      </c>
      <c r="N180" t="s">
        <v>344</v>
      </c>
      <c r="O180" t="s">
        <v>345</v>
      </c>
      <c r="P180" t="s">
        <v>346</v>
      </c>
      <c r="Q180" t="s">
        <v>347</v>
      </c>
      <c r="R180" t="s">
        <v>348</v>
      </c>
      <c r="S180" s="370" t="s">
        <v>640</v>
      </c>
      <c r="T180" t="s">
        <v>628</v>
      </c>
    </row>
    <row r="181" spans="11:20">
      <c r="K181" t="s">
        <v>863</v>
      </c>
      <c r="L181" s="371">
        <v>422301</v>
      </c>
      <c r="M181" s="371">
        <v>427749</v>
      </c>
      <c r="N181" s="371">
        <v>428669</v>
      </c>
      <c r="O181" s="371">
        <v>426037</v>
      </c>
      <c r="P181" s="371">
        <v>420684</v>
      </c>
      <c r="Q181" s="371">
        <v>412893</v>
      </c>
      <c r="R181" s="371">
        <v>402852</v>
      </c>
      <c r="S181" s="372">
        <f>+R181-L181</f>
        <v>-19449</v>
      </c>
      <c r="T181" s="373">
        <f>+R181/L181-1</f>
        <v>-4.6054828191266384E-2</v>
      </c>
    </row>
    <row r="182" spans="11:20">
      <c r="K182" t="s">
        <v>368</v>
      </c>
      <c r="L182" s="371">
        <v>67348</v>
      </c>
      <c r="M182" s="371">
        <v>65268</v>
      </c>
      <c r="N182" s="371">
        <v>61692</v>
      </c>
      <c r="O182" s="371">
        <v>57092</v>
      </c>
      <c r="P182" s="371">
        <v>52907</v>
      </c>
      <c r="Q182" s="371">
        <v>50654</v>
      </c>
      <c r="R182" s="371">
        <v>49225</v>
      </c>
      <c r="S182" s="372">
        <f>+R182-L182</f>
        <v>-18123</v>
      </c>
      <c r="T182" s="373">
        <f>+R182/L182-1</f>
        <v>-0.26909485062659622</v>
      </c>
    </row>
    <row r="183" spans="11:20">
      <c r="K183" t="s">
        <v>369</v>
      </c>
      <c r="L183" s="371">
        <v>279681</v>
      </c>
      <c r="M183" s="371">
        <v>268363</v>
      </c>
      <c r="N183" s="371">
        <v>260375</v>
      </c>
      <c r="O183" s="371">
        <v>255620</v>
      </c>
      <c r="P183" s="371">
        <v>249584</v>
      </c>
      <c r="Q183" s="371">
        <v>238376</v>
      </c>
      <c r="R183" s="371">
        <v>221582</v>
      </c>
      <c r="S183" s="372">
        <f>+R183-L183</f>
        <v>-58099</v>
      </c>
      <c r="T183" s="373">
        <f>+R183/L183-1</f>
        <v>-0.20773309591999456</v>
      </c>
    </row>
    <row r="184" spans="11:20">
      <c r="K184" t="s">
        <v>370</v>
      </c>
      <c r="L184" s="371">
        <v>75273</v>
      </c>
      <c r="M184" s="371">
        <v>94118</v>
      </c>
      <c r="N184" s="371">
        <v>106602</v>
      </c>
      <c r="O184" s="371">
        <v>113325</v>
      </c>
      <c r="P184" s="371">
        <v>118193</v>
      </c>
      <c r="Q184" s="371">
        <v>123863</v>
      </c>
      <c r="R184" s="371">
        <v>132045</v>
      </c>
      <c r="S184" s="372">
        <f>+R184-L184</f>
        <v>56772</v>
      </c>
      <c r="T184" s="373">
        <f>+R184/L184-1</f>
        <v>0.75421465864254111</v>
      </c>
    </row>
    <row r="185" spans="11:20">
      <c r="K185" t="s">
        <v>371</v>
      </c>
      <c r="L185" s="371">
        <v>33782</v>
      </c>
      <c r="M185" s="371">
        <v>41773</v>
      </c>
      <c r="N185" s="371">
        <v>50668</v>
      </c>
      <c r="O185" s="371">
        <v>63917</v>
      </c>
      <c r="P185" s="371">
        <v>71339</v>
      </c>
      <c r="Q185" s="371">
        <v>73608</v>
      </c>
      <c r="R185" s="371">
        <v>74556</v>
      </c>
      <c r="S185" s="372">
        <f>+R185-L185</f>
        <v>40774</v>
      </c>
      <c r="T185" s="373">
        <f>+R185/L185-1</f>
        <v>1.2069741282339708</v>
      </c>
    </row>
    <row r="186" spans="11:20">
      <c r="S186" s="374" t="s">
        <v>630</v>
      </c>
    </row>
    <row r="187" spans="11:20">
      <c r="K187" t="s">
        <v>631</v>
      </c>
      <c r="L187" s="323">
        <v>15.947866569105923</v>
      </c>
      <c r="M187" s="323">
        <v>15.258481025087143</v>
      </c>
      <c r="N187" s="323">
        <v>14.391523529809714</v>
      </c>
      <c r="O187" s="323">
        <v>13.400714022491004</v>
      </c>
      <c r="P187" s="323">
        <v>12.576423158475244</v>
      </c>
      <c r="Q187" s="323">
        <v>12.268069451407507</v>
      </c>
      <c r="R187" s="323">
        <v>12.219127620068909</v>
      </c>
      <c r="S187" s="375">
        <f>+R187-L187</f>
        <v>-3.7287389490370142</v>
      </c>
    </row>
    <row r="188" spans="11:20">
      <c r="K188" t="s">
        <v>632</v>
      </c>
      <c r="L188" s="323">
        <v>66.227880113947151</v>
      </c>
      <c r="M188" s="323">
        <v>62.738428377389546</v>
      </c>
      <c r="N188" s="323">
        <v>60.74033811635551</v>
      </c>
      <c r="O188" s="323">
        <v>59.999483612925644</v>
      </c>
      <c r="P188" s="323">
        <v>59.328141788135511</v>
      </c>
      <c r="Q188" s="323">
        <v>57.733117296733049</v>
      </c>
      <c r="R188" s="323">
        <v>55.003326283597943</v>
      </c>
      <c r="S188" s="375">
        <f>+R188-L188</f>
        <v>-11.224553830349208</v>
      </c>
    </row>
    <row r="189" spans="11:20">
      <c r="K189" t="s">
        <v>633</v>
      </c>
      <c r="L189" s="323">
        <v>17.824490114870674</v>
      </c>
      <c r="M189" s="323">
        <v>22.003090597523315</v>
      </c>
      <c r="N189" s="323">
        <v>24.868138353834777</v>
      </c>
      <c r="O189" s="323">
        <v>26.599802364583358</v>
      </c>
      <c r="P189" s="323">
        <v>28.095435053389245</v>
      </c>
      <c r="Q189" s="323">
        <v>29.998813251859442</v>
      </c>
      <c r="R189" s="323">
        <v>32.77754609633314</v>
      </c>
      <c r="S189" s="375">
        <f>+R189-L189</f>
        <v>14.953055981462466</v>
      </c>
    </row>
    <row r="190" spans="11:20">
      <c r="K190" t="s">
        <v>634</v>
      </c>
      <c r="L190" s="323">
        <v>7.9995074603185872</v>
      </c>
      <c r="M190" s="323">
        <v>9.7657738533579277</v>
      </c>
      <c r="N190" s="323">
        <v>11.81984234922516</v>
      </c>
      <c r="O190" s="323">
        <v>15.002687560000657</v>
      </c>
      <c r="P190" s="323">
        <v>16.957859105646993</v>
      </c>
      <c r="Q190" s="323">
        <v>17.8273790061832</v>
      </c>
      <c r="R190" s="323">
        <v>18.507044770784308</v>
      </c>
      <c r="S190" s="375">
        <f>+R190-L190</f>
        <v>10.507537310465722</v>
      </c>
    </row>
    <row r="214" spans="11:20">
      <c r="K214" t="s">
        <v>641</v>
      </c>
      <c r="S214" t="s">
        <v>625</v>
      </c>
      <c r="T214" s="15" t="s">
        <v>627</v>
      </c>
    </row>
    <row r="215" spans="11:20">
      <c r="K215" t="s">
        <v>342</v>
      </c>
      <c r="L215" t="s">
        <v>209</v>
      </c>
      <c r="M215" t="s">
        <v>343</v>
      </c>
      <c r="N215" t="s">
        <v>344</v>
      </c>
      <c r="O215" t="s">
        <v>345</v>
      </c>
      <c r="P215" t="s">
        <v>346</v>
      </c>
      <c r="Q215" t="s">
        <v>347</v>
      </c>
      <c r="R215" t="s">
        <v>348</v>
      </c>
      <c r="S215" s="370" t="s">
        <v>642</v>
      </c>
      <c r="T215" t="s">
        <v>643</v>
      </c>
    </row>
    <row r="216" spans="11:20">
      <c r="K216" t="s">
        <v>863</v>
      </c>
      <c r="L216" s="371">
        <v>87942</v>
      </c>
      <c r="M216" s="371">
        <v>84462</v>
      </c>
      <c r="N216" s="371">
        <v>80856</v>
      </c>
      <c r="O216" s="371">
        <v>76947</v>
      </c>
      <c r="P216" s="371">
        <v>72877</v>
      </c>
      <c r="Q216" s="371">
        <v>68653</v>
      </c>
      <c r="R216" s="371">
        <v>64227</v>
      </c>
      <c r="S216" s="372">
        <f>+R216-L216</f>
        <v>-23715</v>
      </c>
      <c r="T216" s="373">
        <f>+R216/L216-1</f>
        <v>-0.26966637101726143</v>
      </c>
    </row>
    <row r="217" spans="11:20">
      <c r="K217" t="s">
        <v>368</v>
      </c>
      <c r="L217" s="371">
        <v>11578</v>
      </c>
      <c r="M217" s="371">
        <v>10270</v>
      </c>
      <c r="N217" s="371">
        <v>9161</v>
      </c>
      <c r="O217" s="371">
        <v>8216</v>
      </c>
      <c r="P217" s="371">
        <v>7424</v>
      </c>
      <c r="Q217" s="371">
        <v>6880</v>
      </c>
      <c r="R217" s="371">
        <v>6408</v>
      </c>
      <c r="S217" s="372">
        <f>+R217-L217</f>
        <v>-5170</v>
      </c>
      <c r="T217" s="373">
        <f>+R217/L217-1</f>
        <v>-0.4465365348073933</v>
      </c>
    </row>
    <row r="218" spans="11:20">
      <c r="K218" t="s">
        <v>369</v>
      </c>
      <c r="L218" s="371">
        <v>52971</v>
      </c>
      <c r="M218" s="371">
        <v>48064</v>
      </c>
      <c r="N218" s="371">
        <v>43715</v>
      </c>
      <c r="O218" s="371">
        <v>40601</v>
      </c>
      <c r="P218" s="371">
        <v>38122</v>
      </c>
      <c r="Q218" s="371">
        <v>35477</v>
      </c>
      <c r="R218" s="371">
        <v>32271</v>
      </c>
      <c r="S218" s="372">
        <f>+R218-L218</f>
        <v>-20700</v>
      </c>
      <c r="T218" s="373">
        <f>+R218/L218-1</f>
        <v>-0.39077986067848447</v>
      </c>
    </row>
    <row r="219" spans="11:20">
      <c r="K219" t="s">
        <v>370</v>
      </c>
      <c r="L219" s="371">
        <v>23393</v>
      </c>
      <c r="M219" s="371">
        <v>26128</v>
      </c>
      <c r="N219" s="371">
        <v>27980</v>
      </c>
      <c r="O219" s="371">
        <v>28130</v>
      </c>
      <c r="P219" s="371">
        <v>27331</v>
      </c>
      <c r="Q219" s="371">
        <v>26296</v>
      </c>
      <c r="R219" s="371">
        <v>25548</v>
      </c>
      <c r="S219" s="372">
        <f>+R219-L219</f>
        <v>2155</v>
      </c>
      <c r="T219" s="373">
        <f>+R219/L219-1</f>
        <v>9.2121574830077435E-2</v>
      </c>
    </row>
    <row r="220" spans="11:20">
      <c r="K220" t="s">
        <v>371</v>
      </c>
      <c r="L220" s="371">
        <v>12752</v>
      </c>
      <c r="M220" s="371">
        <v>13578</v>
      </c>
      <c r="N220" s="371">
        <v>14281</v>
      </c>
      <c r="O220" s="371">
        <v>16360</v>
      </c>
      <c r="P220" s="371">
        <v>17629</v>
      </c>
      <c r="Q220" s="371">
        <v>17465</v>
      </c>
      <c r="R220" s="371">
        <v>16447</v>
      </c>
      <c r="S220" s="372">
        <f>+R220-L220</f>
        <v>3695</v>
      </c>
      <c r="T220" s="373">
        <f>+R220/L220-1</f>
        <v>0.28975846925972393</v>
      </c>
    </row>
    <row r="221" spans="11:20">
      <c r="S221" s="374" t="s">
        <v>630</v>
      </c>
    </row>
    <row r="222" spans="11:20">
      <c r="K222" t="s">
        <v>631</v>
      </c>
      <c r="L222" s="323">
        <v>13.16549544017648</v>
      </c>
      <c r="M222" s="323">
        <v>12.159314247827426</v>
      </c>
      <c r="N222" s="323">
        <v>11.330018798852279</v>
      </c>
      <c r="O222" s="323">
        <v>10.677479303936476</v>
      </c>
      <c r="P222" s="323">
        <v>10.187027457222444</v>
      </c>
      <c r="Q222" s="323">
        <v>10.021412028607637</v>
      </c>
      <c r="R222" s="323">
        <v>9.9771124293521414</v>
      </c>
      <c r="S222" s="375">
        <f>+R222-L222</f>
        <v>-3.1883830108243387</v>
      </c>
    </row>
    <row r="223" spans="11:20">
      <c r="K223" t="s">
        <v>632</v>
      </c>
      <c r="L223" s="323">
        <v>60.234017875417891</v>
      </c>
      <c r="M223" s="323">
        <v>56.906064265586885</v>
      </c>
      <c r="N223" s="323">
        <v>54.065251805679239</v>
      </c>
      <c r="O223" s="323">
        <v>52.764890119172932</v>
      </c>
      <c r="P223" s="323">
        <v>52.310056670828928</v>
      </c>
      <c r="Q223" s="323">
        <v>51.675818973679235</v>
      </c>
      <c r="R223" s="323">
        <v>50.245223971227048</v>
      </c>
      <c r="S223" s="375">
        <f>+R223-L223</f>
        <v>-9.9887939041908425</v>
      </c>
    </row>
    <row r="224" spans="11:20">
      <c r="K224" t="s">
        <v>633</v>
      </c>
      <c r="L224" s="323">
        <v>26.600486684405634</v>
      </c>
      <c r="M224" s="323">
        <v>30.934621486585684</v>
      </c>
      <c r="N224" s="323">
        <v>34.604729395468489</v>
      </c>
      <c r="O224" s="323">
        <v>36.557630576890588</v>
      </c>
      <c r="P224" s="323">
        <v>37.50291587194863</v>
      </c>
      <c r="Q224" s="323">
        <v>38.302768997713137</v>
      </c>
      <c r="R224" s="323">
        <v>39.777663599420805</v>
      </c>
      <c r="S224" s="375">
        <f>+R224-L224</f>
        <v>13.177176915015171</v>
      </c>
    </row>
    <row r="225" spans="11:19">
      <c r="K225" t="s">
        <v>634</v>
      </c>
      <c r="L225" s="323">
        <v>14.500466216369881</v>
      </c>
      <c r="M225" s="323">
        <v>16.075868437877389</v>
      </c>
      <c r="N225" s="323">
        <v>17.662263777579895</v>
      </c>
      <c r="O225" s="323">
        <v>21.261387708422681</v>
      </c>
      <c r="P225" s="323">
        <v>24.190073685799359</v>
      </c>
      <c r="Q225" s="323">
        <v>25.439529226690748</v>
      </c>
      <c r="R225" s="323">
        <v>25.607610506484811</v>
      </c>
      <c r="S225" s="375">
        <f>+R225-L225</f>
        <v>11.107144290114929</v>
      </c>
    </row>
    <row r="249" spans="11:20">
      <c r="K249" s="379" t="s">
        <v>644</v>
      </c>
      <c r="S249" t="s">
        <v>625</v>
      </c>
      <c r="T249" s="15" t="s">
        <v>627</v>
      </c>
    </row>
    <row r="250" spans="11:20">
      <c r="K250" t="s">
        <v>342</v>
      </c>
      <c r="L250" t="s">
        <v>209</v>
      </c>
      <c r="M250" t="s">
        <v>343</v>
      </c>
      <c r="N250" t="s">
        <v>344</v>
      </c>
      <c r="O250" t="s">
        <v>345</v>
      </c>
      <c r="P250" t="s">
        <v>346</v>
      </c>
      <c r="Q250" t="s">
        <v>347</v>
      </c>
      <c r="R250" t="s">
        <v>348</v>
      </c>
      <c r="S250" s="370" t="s">
        <v>645</v>
      </c>
      <c r="T250" t="s">
        <v>646</v>
      </c>
    </row>
    <row r="251" spans="11:20">
      <c r="K251" t="s">
        <v>863</v>
      </c>
      <c r="L251" s="371">
        <v>459623</v>
      </c>
      <c r="M251" s="371">
        <v>450701</v>
      </c>
      <c r="N251" s="371">
        <v>439182</v>
      </c>
      <c r="O251" s="371">
        <v>424744</v>
      </c>
      <c r="P251" s="371">
        <v>408326</v>
      </c>
      <c r="Q251" s="371">
        <v>390441</v>
      </c>
      <c r="R251" s="371">
        <v>371102</v>
      </c>
      <c r="S251" s="372">
        <f>+R251-L251</f>
        <v>-88521</v>
      </c>
      <c r="T251" s="373">
        <f>+R251/L251-1</f>
        <v>-0.19259480052129685</v>
      </c>
    </row>
    <row r="252" spans="11:20">
      <c r="K252" t="s">
        <v>368</v>
      </c>
      <c r="L252" s="371">
        <v>64256</v>
      </c>
      <c r="M252" s="371">
        <v>59332</v>
      </c>
      <c r="N252" s="371">
        <v>54194</v>
      </c>
      <c r="O252" s="371">
        <v>49116</v>
      </c>
      <c r="P252" s="371">
        <v>44503</v>
      </c>
      <c r="Q252" s="371">
        <v>41517</v>
      </c>
      <c r="R252" s="371">
        <v>39127</v>
      </c>
      <c r="S252" s="372">
        <f>+R252-L252</f>
        <v>-25129</v>
      </c>
      <c r="T252" s="373">
        <f>+R252/L252-1</f>
        <v>-0.39107631972111556</v>
      </c>
    </row>
    <row r="253" spans="11:20">
      <c r="K253" t="s">
        <v>369</v>
      </c>
      <c r="L253" s="371">
        <v>288854</v>
      </c>
      <c r="M253" s="371">
        <v>269126</v>
      </c>
      <c r="N253" s="371">
        <v>253234</v>
      </c>
      <c r="O253" s="371">
        <v>241320</v>
      </c>
      <c r="P253" s="371">
        <v>229419</v>
      </c>
      <c r="Q253" s="371">
        <v>214446</v>
      </c>
      <c r="R253" s="371">
        <v>196109</v>
      </c>
      <c r="S253" s="372">
        <f>+R253-L253</f>
        <v>-92745</v>
      </c>
      <c r="T253" s="373">
        <f>+R253/L253-1</f>
        <v>-0.32107916109868651</v>
      </c>
    </row>
    <row r="254" spans="11:20">
      <c r="K254" t="s">
        <v>370</v>
      </c>
      <c r="L254" s="371">
        <v>106516</v>
      </c>
      <c r="M254" s="371">
        <v>122243</v>
      </c>
      <c r="N254" s="371">
        <v>131754</v>
      </c>
      <c r="O254" s="371">
        <v>134308</v>
      </c>
      <c r="P254" s="371">
        <v>134404</v>
      </c>
      <c r="Q254" s="371">
        <v>134478</v>
      </c>
      <c r="R254" s="371">
        <v>135866</v>
      </c>
      <c r="S254" s="372">
        <f>+R254-L254</f>
        <v>29350</v>
      </c>
      <c r="T254" s="373">
        <f>+R254/L254-1</f>
        <v>0.27554545795936769</v>
      </c>
    </row>
    <row r="255" spans="11:20">
      <c r="K255" t="s">
        <v>371</v>
      </c>
      <c r="L255" s="371">
        <v>53248</v>
      </c>
      <c r="M255" s="371">
        <v>60644</v>
      </c>
      <c r="N255" s="371">
        <v>67478</v>
      </c>
      <c r="O255" s="371">
        <v>78232</v>
      </c>
      <c r="P255" s="371">
        <v>83545</v>
      </c>
      <c r="Q255" s="371">
        <v>83369</v>
      </c>
      <c r="R255" s="371">
        <v>81507</v>
      </c>
      <c r="S255" s="372">
        <f>+R255-L255</f>
        <v>28259</v>
      </c>
      <c r="T255" s="373">
        <f>+R255/L255-1</f>
        <v>0.53070537860576916</v>
      </c>
    </row>
    <row r="256" spans="11:20">
      <c r="S256" s="374" t="s">
        <v>630</v>
      </c>
    </row>
    <row r="257" spans="11:19">
      <c r="K257" t="s">
        <v>631</v>
      </c>
      <c r="L257" s="323">
        <v>13.980153299552022</v>
      </c>
      <c r="M257" s="323">
        <v>13.164381707606596</v>
      </c>
      <c r="N257" s="323">
        <v>12.339758915438246</v>
      </c>
      <c r="O257" s="323">
        <v>11.563671293767539</v>
      </c>
      <c r="P257" s="323">
        <v>10.898889612711411</v>
      </c>
      <c r="Q257" s="323">
        <v>10.633360738242141</v>
      </c>
      <c r="R257" s="323">
        <v>10.543462444287554</v>
      </c>
      <c r="S257" s="375">
        <f>+R257-L257</f>
        <v>-3.4366908552644677</v>
      </c>
    </row>
    <row r="258" spans="11:19">
      <c r="K258" t="s">
        <v>632</v>
      </c>
      <c r="L258" s="323">
        <v>62.845854102166342</v>
      </c>
      <c r="M258" s="323">
        <v>59.712758569428516</v>
      </c>
      <c r="N258" s="323">
        <v>57.6603777021827</v>
      </c>
      <c r="O258" s="323">
        <v>56.81539939351704</v>
      </c>
      <c r="P258" s="323">
        <v>56.185253939254423</v>
      </c>
      <c r="Q258" s="323">
        <v>54.924047423298269</v>
      </c>
      <c r="R258" s="323">
        <v>52.845039908165411</v>
      </c>
      <c r="S258" s="375">
        <f>+R258-L258</f>
        <v>-10.000814194000931</v>
      </c>
    </row>
    <row r="259" spans="11:19">
      <c r="K259" t="s">
        <v>633</v>
      </c>
      <c r="L259" s="323">
        <v>23.174645307132149</v>
      </c>
      <c r="M259" s="323">
        <v>27.122859722964893</v>
      </c>
      <c r="N259" s="323">
        <v>29.999863382379061</v>
      </c>
      <c r="O259" s="323">
        <v>31.620929312715422</v>
      </c>
      <c r="P259" s="323">
        <v>32.91585644803417</v>
      </c>
      <c r="Q259" s="323">
        <v>34.442591838459585</v>
      </c>
      <c r="R259" s="323">
        <v>36.61149764754704</v>
      </c>
      <c r="S259" s="375">
        <f>+R259-L259</f>
        <v>13.436852340414891</v>
      </c>
    </row>
    <row r="260" spans="11:19">
      <c r="K260" t="s">
        <v>634</v>
      </c>
      <c r="L260" s="323">
        <v>11.585146957397694</v>
      </c>
      <c r="M260" s="323">
        <v>13.455483790805879</v>
      </c>
      <c r="N260" s="323">
        <v>15.364473043066429</v>
      </c>
      <c r="O260" s="323">
        <v>18.418623924057787</v>
      </c>
      <c r="P260" s="323">
        <v>20.460367451497088</v>
      </c>
      <c r="Q260" s="323">
        <v>21.352521891911966</v>
      </c>
      <c r="R260" s="323">
        <v>21.963503295589891</v>
      </c>
      <c r="S260" s="375">
        <f>+R260-L260</f>
        <v>10.378356338192198</v>
      </c>
    </row>
    <row r="284" spans="11:20">
      <c r="K284" s="379" t="s">
        <v>669</v>
      </c>
      <c r="S284" t="s">
        <v>624</v>
      </c>
      <c r="T284" s="15" t="s">
        <v>626</v>
      </c>
    </row>
    <row r="285" spans="11:20">
      <c r="K285" t="s">
        <v>342</v>
      </c>
      <c r="L285" t="s">
        <v>209</v>
      </c>
      <c r="M285" t="s">
        <v>343</v>
      </c>
      <c r="N285" t="s">
        <v>344</v>
      </c>
      <c r="O285" t="s">
        <v>345</v>
      </c>
      <c r="P285" t="s">
        <v>346</v>
      </c>
      <c r="Q285" t="s">
        <v>347</v>
      </c>
      <c r="R285" t="s">
        <v>348</v>
      </c>
      <c r="S285" s="370" t="s">
        <v>670</v>
      </c>
      <c r="T285" t="s">
        <v>671</v>
      </c>
    </row>
    <row r="286" spans="11:20">
      <c r="K286" t="s">
        <v>863</v>
      </c>
      <c r="L286" s="371">
        <v>137822</v>
      </c>
      <c r="M286" s="371">
        <v>133617</v>
      </c>
      <c r="N286" s="371">
        <v>128857</v>
      </c>
      <c r="O286" s="371">
        <v>123597</v>
      </c>
      <c r="P286" s="371">
        <v>118109</v>
      </c>
      <c r="Q286" s="371">
        <v>112517</v>
      </c>
      <c r="R286" s="371">
        <v>106652</v>
      </c>
      <c r="S286" s="372">
        <v>-31170</v>
      </c>
      <c r="T286" s="373">
        <v>-0.22616128049222906</v>
      </c>
    </row>
    <row r="287" spans="11:20">
      <c r="K287" t="s">
        <v>368</v>
      </c>
      <c r="L287" s="371">
        <v>18885</v>
      </c>
      <c r="M287" s="371">
        <v>17221</v>
      </c>
      <c r="N287" s="371">
        <v>15649</v>
      </c>
      <c r="O287" s="371">
        <v>14193</v>
      </c>
      <c r="P287" s="371">
        <v>12988</v>
      </c>
      <c r="Q287" s="371">
        <v>12267</v>
      </c>
      <c r="R287" s="371">
        <v>11645</v>
      </c>
      <c r="S287" s="372">
        <v>-7240</v>
      </c>
      <c r="T287" s="373">
        <v>-0.38337304739211009</v>
      </c>
    </row>
    <row r="288" spans="11:20">
      <c r="K288" t="s">
        <v>369</v>
      </c>
      <c r="L288" s="371">
        <v>82489</v>
      </c>
      <c r="M288" s="371">
        <v>76466</v>
      </c>
      <c r="N288" s="371">
        <v>71143</v>
      </c>
      <c r="O288" s="371">
        <v>66969</v>
      </c>
      <c r="P288" s="371">
        <v>63540</v>
      </c>
      <c r="Q288" s="371">
        <v>59508</v>
      </c>
      <c r="R288" s="371">
        <v>55020</v>
      </c>
      <c r="S288" s="372">
        <v>-27469</v>
      </c>
      <c r="T288" s="373">
        <v>-0.3330019760210452</v>
      </c>
    </row>
    <row r="289" spans="11:20">
      <c r="K289" t="s">
        <v>370</v>
      </c>
      <c r="L289" s="371">
        <v>36448</v>
      </c>
      <c r="M289" s="371">
        <v>39930</v>
      </c>
      <c r="N289" s="371">
        <v>42065</v>
      </c>
      <c r="O289" s="371">
        <v>42435</v>
      </c>
      <c r="P289" s="371">
        <v>41581</v>
      </c>
      <c r="Q289" s="371">
        <v>40742</v>
      </c>
      <c r="R289" s="371">
        <v>39987</v>
      </c>
      <c r="S289" s="372">
        <v>3539</v>
      </c>
      <c r="T289" s="373">
        <v>9.7097234416154476E-2</v>
      </c>
    </row>
    <row r="290" spans="11:20">
      <c r="K290" t="s">
        <v>371</v>
      </c>
      <c r="L290" s="371">
        <v>19914</v>
      </c>
      <c r="M290" s="371">
        <v>21466</v>
      </c>
      <c r="N290" s="371">
        <v>22374</v>
      </c>
      <c r="O290" s="371">
        <v>24787</v>
      </c>
      <c r="P290" s="371">
        <v>26138</v>
      </c>
      <c r="Q290" s="371">
        <v>26171</v>
      </c>
      <c r="R290" s="371">
        <v>25100</v>
      </c>
      <c r="S290" s="372">
        <v>5186</v>
      </c>
      <c r="T290" s="373">
        <v>0.26041980516219754</v>
      </c>
    </row>
    <row r="291" spans="11:20">
      <c r="S291" s="374" t="s">
        <v>629</v>
      </c>
    </row>
    <row r="292" spans="11:20">
      <c r="K292" t="s">
        <v>631</v>
      </c>
      <c r="L292" s="323">
        <v>13.70245679209415</v>
      </c>
      <c r="M292" s="323">
        <v>12.888330077759566</v>
      </c>
      <c r="N292" s="323">
        <v>12.144470226685396</v>
      </c>
      <c r="O292" s="323">
        <v>11.483288429330809</v>
      </c>
      <c r="P292" s="323">
        <v>10.996621764641135</v>
      </c>
      <c r="Q292" s="323">
        <v>10.902352533394954</v>
      </c>
      <c r="R292" s="323">
        <v>10.91868881971271</v>
      </c>
      <c r="S292" s="375">
        <v>-2.7837679723814404</v>
      </c>
    </row>
    <row r="293" spans="11:20">
      <c r="K293" t="s">
        <v>632</v>
      </c>
      <c r="L293" s="323">
        <v>59.851837877842442</v>
      </c>
      <c r="M293" s="323">
        <v>57.227747966201903</v>
      </c>
      <c r="N293" s="323">
        <v>55.210815089595442</v>
      </c>
      <c r="O293" s="323">
        <v>54.183353964902061</v>
      </c>
      <c r="P293" s="323">
        <v>53.797763083253599</v>
      </c>
      <c r="Q293" s="323">
        <v>52.888008034341482</v>
      </c>
      <c r="R293" s="323">
        <v>51.588343397217116</v>
      </c>
      <c r="S293" s="375">
        <v>-8.2634944806253259</v>
      </c>
    </row>
    <row r="294" spans="11:20">
      <c r="K294" t="s">
        <v>633</v>
      </c>
      <c r="L294" s="323">
        <v>26.445705330063412</v>
      </c>
      <c r="M294" s="323">
        <v>29.883921956038527</v>
      </c>
      <c r="N294" s="323">
        <v>32.644714683719158</v>
      </c>
      <c r="O294" s="323">
        <v>34.333357605767127</v>
      </c>
      <c r="P294" s="323">
        <v>35.20561515210526</v>
      </c>
      <c r="Q294" s="323">
        <v>36.209639432263572</v>
      </c>
      <c r="R294" s="323">
        <v>37.492967783070178</v>
      </c>
      <c r="S294" s="375">
        <v>11.047262453006766</v>
      </c>
    </row>
    <row r="295" spans="11:20">
      <c r="K295" t="s">
        <v>634</v>
      </c>
      <c r="L295" s="323">
        <v>14.449071991409209</v>
      </c>
      <c r="M295" s="323">
        <v>16.065321029509718</v>
      </c>
      <c r="N295" s="323">
        <v>17.363433884073043</v>
      </c>
      <c r="O295" s="323">
        <v>20.054693884155764</v>
      </c>
      <c r="P295" s="323">
        <v>22.130404964905299</v>
      </c>
      <c r="Q295" s="323">
        <v>23.259596327666042</v>
      </c>
      <c r="R295" s="323">
        <v>23.534485991823875</v>
      </c>
      <c r="S295" s="375">
        <v>9.0854140004146657</v>
      </c>
    </row>
    <row r="320" spans="11:20">
      <c r="K320" s="379" t="s">
        <v>647</v>
      </c>
      <c r="S320" t="s">
        <v>625</v>
      </c>
      <c r="T320" s="15" t="s">
        <v>627</v>
      </c>
    </row>
    <row r="321" spans="11:20">
      <c r="K321" t="s">
        <v>342</v>
      </c>
      <c r="L321" t="s">
        <v>209</v>
      </c>
      <c r="M321" t="s">
        <v>343</v>
      </c>
      <c r="N321" t="s">
        <v>344</v>
      </c>
      <c r="O321" t="s">
        <v>345</v>
      </c>
      <c r="P321" t="s">
        <v>346</v>
      </c>
      <c r="Q321" t="s">
        <v>347</v>
      </c>
      <c r="R321" t="s">
        <v>348</v>
      </c>
      <c r="S321" s="370" t="s">
        <v>648</v>
      </c>
      <c r="T321" t="s">
        <v>649</v>
      </c>
    </row>
    <row r="322" spans="11:20">
      <c r="K322" t="s">
        <v>863</v>
      </c>
      <c r="L322" s="371">
        <v>235745</v>
      </c>
      <c r="M322" s="371">
        <v>222230</v>
      </c>
      <c r="N322" s="371">
        <v>209035</v>
      </c>
      <c r="O322" s="371">
        <v>195314</v>
      </c>
      <c r="P322" s="371">
        <v>181565</v>
      </c>
      <c r="Q322" s="371">
        <v>168069</v>
      </c>
      <c r="R322" s="371">
        <v>154607</v>
      </c>
      <c r="S322" s="372">
        <f>+R322-L322</f>
        <v>-81138</v>
      </c>
      <c r="T322" s="373">
        <f>+R322/L322-1</f>
        <v>-0.34417697087955201</v>
      </c>
    </row>
    <row r="323" spans="11:20">
      <c r="K323" t="s">
        <v>368</v>
      </c>
      <c r="L323" s="371">
        <v>28240</v>
      </c>
      <c r="M323" s="371">
        <v>24980</v>
      </c>
      <c r="N323" s="371">
        <v>22010</v>
      </c>
      <c r="O323" s="371">
        <v>19322</v>
      </c>
      <c r="P323" s="371">
        <v>17179</v>
      </c>
      <c r="Q323" s="371">
        <v>15720</v>
      </c>
      <c r="R323" s="371">
        <v>14448</v>
      </c>
      <c r="S323" s="372">
        <f>+R323-L323</f>
        <v>-13792</v>
      </c>
      <c r="T323" s="373">
        <f>+R323/L323-1</f>
        <v>-0.48838526912181301</v>
      </c>
    </row>
    <row r="324" spans="11:20">
      <c r="K324" t="s">
        <v>369</v>
      </c>
      <c r="L324" s="371">
        <v>137974</v>
      </c>
      <c r="M324" s="371">
        <v>122658</v>
      </c>
      <c r="N324" s="371">
        <v>110582</v>
      </c>
      <c r="O324" s="371">
        <v>101560</v>
      </c>
      <c r="P324" s="371">
        <v>93560</v>
      </c>
      <c r="Q324" s="371">
        <v>85657</v>
      </c>
      <c r="R324" s="371">
        <v>77127</v>
      </c>
      <c r="S324" s="372">
        <f>+R324-L324</f>
        <v>-60847</v>
      </c>
      <c r="T324" s="373">
        <f>+R324/L324-1</f>
        <v>-0.44100337744792495</v>
      </c>
    </row>
    <row r="325" spans="11:20">
      <c r="K325" t="s">
        <v>370</v>
      </c>
      <c r="L325" s="371">
        <v>69531</v>
      </c>
      <c r="M325" s="371">
        <v>74592</v>
      </c>
      <c r="N325" s="371">
        <v>76443</v>
      </c>
      <c r="O325" s="371">
        <v>74432</v>
      </c>
      <c r="P325" s="371">
        <v>70826</v>
      </c>
      <c r="Q325" s="371">
        <v>66692</v>
      </c>
      <c r="R325" s="371">
        <v>63032</v>
      </c>
      <c r="S325" s="372">
        <f>+R325-L325</f>
        <v>-6499</v>
      </c>
      <c r="T325" s="373">
        <f>+R325/L325-1</f>
        <v>-9.346910011361842E-2</v>
      </c>
    </row>
    <row r="326" spans="11:20">
      <c r="K326" t="s">
        <v>371</v>
      </c>
      <c r="L326" s="371">
        <v>37852</v>
      </c>
      <c r="M326" s="371">
        <v>39944</v>
      </c>
      <c r="N326" s="371">
        <v>40937</v>
      </c>
      <c r="O326" s="371">
        <v>44642</v>
      </c>
      <c r="P326" s="371">
        <v>45685</v>
      </c>
      <c r="Q326" s="371">
        <v>43853</v>
      </c>
      <c r="R326" s="371">
        <v>40678</v>
      </c>
      <c r="S326" s="372">
        <f>+R326-L326</f>
        <v>2826</v>
      </c>
      <c r="T326" s="373">
        <f>+R326/L326-1</f>
        <v>7.4659198985522535E-2</v>
      </c>
    </row>
    <row r="327" spans="11:20">
      <c r="S327" s="374" t="s">
        <v>630</v>
      </c>
    </row>
    <row r="328" spans="11:20">
      <c r="K328" t="s">
        <v>631</v>
      </c>
      <c r="L328" s="323">
        <v>11.979045154722263</v>
      </c>
      <c r="M328" s="323">
        <v>11.240606578769743</v>
      </c>
      <c r="N328" s="323">
        <v>10.529337192336213</v>
      </c>
      <c r="O328" s="323">
        <v>9.8927880233879808</v>
      </c>
      <c r="P328" s="323">
        <v>9.4616253132486996</v>
      </c>
      <c r="Q328" s="323">
        <v>9.3533013226710455</v>
      </c>
      <c r="R328" s="323">
        <v>9.3449843797499454</v>
      </c>
      <c r="S328" s="375">
        <f>+R328-L328</f>
        <v>-2.6340607749723173</v>
      </c>
    </row>
    <row r="329" spans="11:20">
      <c r="K329" t="s">
        <v>632</v>
      </c>
      <c r="L329" s="323">
        <v>58.526798023287874</v>
      </c>
      <c r="M329" s="323">
        <v>55.194168204112856</v>
      </c>
      <c r="N329" s="323">
        <v>52.901188796134626</v>
      </c>
      <c r="O329" s="323">
        <v>51.998320652897391</v>
      </c>
      <c r="P329" s="323">
        <v>51.529755184093851</v>
      </c>
      <c r="Q329" s="323">
        <v>50.965377315269322</v>
      </c>
      <c r="R329" s="323">
        <v>49.885839580355352</v>
      </c>
      <c r="S329" s="375">
        <f>+R329-L329</f>
        <v>-8.6409584429325221</v>
      </c>
    </row>
    <row r="330" spans="11:20">
      <c r="K330" t="s">
        <v>633</v>
      </c>
      <c r="L330" s="323">
        <v>29.494156821989865</v>
      </c>
      <c r="M330" s="323">
        <v>33.565225217117401</v>
      </c>
      <c r="N330" s="323">
        <v>36.569474011529167</v>
      </c>
      <c r="O330" s="323">
        <v>38.10889132371463</v>
      </c>
      <c r="P330" s="323">
        <v>39.008619502657446</v>
      </c>
      <c r="Q330" s="323">
        <v>39.681321362059627</v>
      </c>
      <c r="R330" s="323">
        <v>40.769176039894703</v>
      </c>
      <c r="S330" s="375">
        <f>+R330-L330</f>
        <v>11.275019217904838</v>
      </c>
    </row>
    <row r="331" spans="11:20">
      <c r="K331" t="s">
        <v>634</v>
      </c>
      <c r="L331" s="323">
        <v>16.056332053702093</v>
      </c>
      <c r="M331" s="323">
        <v>17.974170904018361</v>
      </c>
      <c r="N331" s="323">
        <v>19.583801755686846</v>
      </c>
      <c r="O331" s="323">
        <v>22.856528461861416</v>
      </c>
      <c r="P331" s="323">
        <v>25.161787789496877</v>
      </c>
      <c r="Q331" s="323">
        <v>26.092259726659883</v>
      </c>
      <c r="R331" s="323">
        <v>26.310581021557883</v>
      </c>
      <c r="S331" s="375">
        <f>+R331-L331</f>
        <v>10.254248967855791</v>
      </c>
    </row>
    <row r="356" spans="11:20">
      <c r="K356" s="379" t="s">
        <v>650</v>
      </c>
      <c r="S356" t="s">
        <v>625</v>
      </c>
      <c r="T356" s="15" t="s">
        <v>627</v>
      </c>
    </row>
    <row r="357" spans="11:20">
      <c r="K357" t="s">
        <v>342</v>
      </c>
      <c r="L357" t="s">
        <v>209</v>
      </c>
      <c r="M357" t="s">
        <v>343</v>
      </c>
      <c r="N357" t="s">
        <v>344</v>
      </c>
      <c r="O357" t="s">
        <v>345</v>
      </c>
      <c r="P357" t="s">
        <v>346</v>
      </c>
      <c r="Q357" t="s">
        <v>347</v>
      </c>
      <c r="R357" t="s">
        <v>348</v>
      </c>
      <c r="S357" s="370" t="s">
        <v>651</v>
      </c>
      <c r="T357" t="s">
        <v>652</v>
      </c>
    </row>
    <row r="358" spans="11:20">
      <c r="K358" t="s">
        <v>863</v>
      </c>
      <c r="L358" s="371">
        <v>187944</v>
      </c>
      <c r="M358" s="371">
        <v>181091</v>
      </c>
      <c r="N358" s="371">
        <v>173976</v>
      </c>
      <c r="O358" s="371">
        <v>166186</v>
      </c>
      <c r="P358" s="371">
        <v>157978</v>
      </c>
      <c r="Q358" s="371">
        <v>149472</v>
      </c>
      <c r="R358" s="371">
        <v>140610</v>
      </c>
      <c r="S358" s="372">
        <f>+R358-L358</f>
        <v>-47334</v>
      </c>
      <c r="T358" s="373">
        <f>+R358/L358-1</f>
        <v>-0.2518516153747925</v>
      </c>
    </row>
    <row r="359" spans="11:20">
      <c r="K359" t="s">
        <v>368</v>
      </c>
      <c r="L359" s="371">
        <v>23735</v>
      </c>
      <c r="M359" s="371">
        <v>22372</v>
      </c>
      <c r="N359" s="371">
        <v>20745</v>
      </c>
      <c r="O359" s="371">
        <v>18805</v>
      </c>
      <c r="P359" s="371">
        <v>17152</v>
      </c>
      <c r="Q359" s="371">
        <v>15989</v>
      </c>
      <c r="R359" s="371">
        <v>15036</v>
      </c>
      <c r="S359" s="372">
        <f>+R359-L359</f>
        <v>-8699</v>
      </c>
      <c r="T359" s="373">
        <f>+R359/L359-1</f>
        <v>-0.36650516115441334</v>
      </c>
    </row>
    <row r="360" spans="11:20">
      <c r="K360" t="s">
        <v>369</v>
      </c>
      <c r="L360" s="371">
        <v>114970</v>
      </c>
      <c r="M360" s="371">
        <v>103709</v>
      </c>
      <c r="N360" s="371">
        <v>94590</v>
      </c>
      <c r="O360" s="371">
        <v>89342</v>
      </c>
      <c r="P360" s="371">
        <v>85657</v>
      </c>
      <c r="Q360" s="371">
        <v>81534</v>
      </c>
      <c r="R360" s="371">
        <v>75217</v>
      </c>
      <c r="S360" s="372">
        <f>+R360-L360</f>
        <v>-39753</v>
      </c>
      <c r="T360" s="373">
        <f>+R360/L360-1</f>
        <v>-0.34576846133774031</v>
      </c>
    </row>
    <row r="361" spans="11:20">
      <c r="K361" t="s">
        <v>370</v>
      </c>
      <c r="L361" s="371">
        <v>49238</v>
      </c>
      <c r="M361" s="371">
        <v>55010</v>
      </c>
      <c r="N361" s="371">
        <v>58641</v>
      </c>
      <c r="O361" s="371">
        <v>58039</v>
      </c>
      <c r="P361" s="371">
        <v>55169</v>
      </c>
      <c r="Q361" s="371">
        <v>51949</v>
      </c>
      <c r="R361" s="371">
        <v>50357</v>
      </c>
      <c r="S361" s="372">
        <f>+R361-L361</f>
        <v>1119</v>
      </c>
      <c r="T361" s="373">
        <f>+R361/L361-1</f>
        <v>2.2726349567407267E-2</v>
      </c>
    </row>
    <row r="362" spans="11:20">
      <c r="K362" t="s">
        <v>371</v>
      </c>
      <c r="L362" s="371">
        <v>26354</v>
      </c>
      <c r="M362" s="371">
        <v>27945</v>
      </c>
      <c r="N362" s="371">
        <v>29188</v>
      </c>
      <c r="O362" s="371">
        <v>33604</v>
      </c>
      <c r="P362" s="371">
        <v>36005</v>
      </c>
      <c r="Q362" s="371">
        <v>34897</v>
      </c>
      <c r="R362" s="371">
        <v>31863</v>
      </c>
      <c r="S362" s="372">
        <f>+R362-L362</f>
        <v>5509</v>
      </c>
      <c r="T362" s="373">
        <f>+R362/L362-1</f>
        <v>0.20903847613265536</v>
      </c>
    </row>
    <row r="363" spans="11:20">
      <c r="S363" s="374" t="s">
        <v>630</v>
      </c>
    </row>
    <row r="364" spans="11:20">
      <c r="K364" t="s">
        <v>631</v>
      </c>
      <c r="L364" s="323">
        <v>12.628761758821778</v>
      </c>
      <c r="M364" s="323">
        <v>12.354009862444848</v>
      </c>
      <c r="N364" s="323">
        <v>11.924058490826321</v>
      </c>
      <c r="O364" s="323">
        <v>11.315634289290314</v>
      </c>
      <c r="P364" s="323">
        <v>10.857207965666106</v>
      </c>
      <c r="Q364" s="323">
        <v>10.696986726611005</v>
      </c>
      <c r="R364" s="323">
        <v>10.693407296778323</v>
      </c>
      <c r="S364" s="375">
        <f>+R364-L364</f>
        <v>-1.9353544620434544</v>
      </c>
    </row>
    <row r="365" spans="11:20">
      <c r="K365" t="s">
        <v>632</v>
      </c>
      <c r="L365" s="323">
        <v>61.172476908015149</v>
      </c>
      <c r="M365" s="323">
        <v>57.268997354921005</v>
      </c>
      <c r="N365" s="323">
        <v>54.369568216305694</v>
      </c>
      <c r="O365" s="323">
        <v>53.760244545268556</v>
      </c>
      <c r="P365" s="323">
        <v>54.220840876577746</v>
      </c>
      <c r="Q365" s="323">
        <v>54.548008991650612</v>
      </c>
      <c r="R365" s="323">
        <v>53.493350401820635</v>
      </c>
      <c r="S365" s="375">
        <f>+R365-L365</f>
        <v>-7.679126506194514</v>
      </c>
    </row>
    <row r="366" spans="11:20">
      <c r="K366" t="s">
        <v>633</v>
      </c>
      <c r="L366" s="323">
        <v>26.198229259779509</v>
      </c>
      <c r="M366" s="323">
        <v>30.376992782634144</v>
      </c>
      <c r="N366" s="323">
        <v>33.70637329286798</v>
      </c>
      <c r="O366" s="323">
        <v>34.924121165441129</v>
      </c>
      <c r="P366" s="323">
        <v>34.921951157756141</v>
      </c>
      <c r="Q366" s="323">
        <v>34.75500428173838</v>
      </c>
      <c r="R366" s="323">
        <v>35.81324230140104</v>
      </c>
      <c r="S366" s="375">
        <f>+R366-L366</f>
        <v>9.6150130416215305</v>
      </c>
    </row>
    <row r="367" spans="11:20">
      <c r="K367" t="s">
        <v>634</v>
      </c>
      <c r="L367" s="323">
        <v>14.022261950368195</v>
      </c>
      <c r="M367" s="323">
        <v>15.431468156893496</v>
      </c>
      <c r="N367" s="323">
        <v>16.777026716328688</v>
      </c>
      <c r="O367" s="323">
        <v>20.220716546520165</v>
      </c>
      <c r="P367" s="323">
        <v>22.791148134550379</v>
      </c>
      <c r="Q367" s="323">
        <v>23.346847570113464</v>
      </c>
      <c r="R367" s="323">
        <v>22.660550458715598</v>
      </c>
      <c r="S367" s="375">
        <f>+R367-L367</f>
        <v>8.6382885083474026</v>
      </c>
    </row>
    <row r="391" spans="11:20">
      <c r="K391" s="379" t="s">
        <v>653</v>
      </c>
      <c r="S391" t="s">
        <v>625</v>
      </c>
      <c r="T391" s="15" t="s">
        <v>627</v>
      </c>
    </row>
    <row r="392" spans="11:20">
      <c r="K392" t="s">
        <v>342</v>
      </c>
      <c r="L392" t="s">
        <v>209</v>
      </c>
      <c r="M392" t="s">
        <v>343</v>
      </c>
      <c r="N392" t="s">
        <v>344</v>
      </c>
      <c r="O392" t="s">
        <v>345</v>
      </c>
      <c r="P392" t="s">
        <v>346</v>
      </c>
      <c r="Q392" t="s">
        <v>347</v>
      </c>
      <c r="R392" t="s">
        <v>348</v>
      </c>
      <c r="S392" s="370" t="s">
        <v>654</v>
      </c>
      <c r="T392" t="s">
        <v>655</v>
      </c>
    </row>
    <row r="393" spans="11:20">
      <c r="K393" t="s">
        <v>863</v>
      </c>
      <c r="L393" s="371">
        <v>113457</v>
      </c>
      <c r="M393" s="371">
        <v>108618</v>
      </c>
      <c r="N393" s="371">
        <v>103521</v>
      </c>
      <c r="O393" s="371">
        <v>98057</v>
      </c>
      <c r="P393" s="371">
        <v>92386</v>
      </c>
      <c r="Q393" s="371">
        <v>86669</v>
      </c>
      <c r="R393" s="371">
        <v>80931</v>
      </c>
      <c r="S393" s="372">
        <f>+R393-L393</f>
        <v>-32526</v>
      </c>
      <c r="T393" s="373">
        <f>+R393/L393-1</f>
        <v>-0.28668129776038498</v>
      </c>
    </row>
    <row r="394" spans="11:20">
      <c r="K394" t="s">
        <v>368</v>
      </c>
      <c r="L394" s="371">
        <v>13998</v>
      </c>
      <c r="M394" s="371">
        <v>13137</v>
      </c>
      <c r="N394" s="371">
        <v>12055</v>
      </c>
      <c r="O394" s="371">
        <v>10629</v>
      </c>
      <c r="P394" s="371">
        <v>9645</v>
      </c>
      <c r="Q394" s="371">
        <v>8951</v>
      </c>
      <c r="R394" s="371">
        <v>8329</v>
      </c>
      <c r="S394" s="372">
        <f>+R394-L394</f>
        <v>-5669</v>
      </c>
      <c r="T394" s="373">
        <f>+R394/L394-1</f>
        <v>-0.40498642663237605</v>
      </c>
    </row>
    <row r="395" spans="11:20">
      <c r="K395" t="s">
        <v>369</v>
      </c>
      <c r="L395" s="371">
        <v>67263</v>
      </c>
      <c r="M395" s="371">
        <v>60042</v>
      </c>
      <c r="N395" s="371">
        <v>54455</v>
      </c>
      <c r="O395" s="371">
        <v>51367</v>
      </c>
      <c r="P395" s="371">
        <v>48756</v>
      </c>
      <c r="Q395" s="371">
        <v>45864</v>
      </c>
      <c r="R395" s="371">
        <v>41885</v>
      </c>
      <c r="S395" s="372">
        <f>+R395-L395</f>
        <v>-25378</v>
      </c>
      <c r="T395" s="373">
        <f>+R395/L395-1</f>
        <v>-0.37729509537189831</v>
      </c>
    </row>
    <row r="396" spans="11:20">
      <c r="K396" t="s">
        <v>370</v>
      </c>
      <c r="L396" s="371">
        <v>32196</v>
      </c>
      <c r="M396" s="371">
        <v>35439</v>
      </c>
      <c r="N396" s="371">
        <v>37011</v>
      </c>
      <c r="O396" s="371">
        <v>36061</v>
      </c>
      <c r="P396" s="371">
        <v>33985</v>
      </c>
      <c r="Q396" s="371">
        <v>31854</v>
      </c>
      <c r="R396" s="371">
        <v>30717</v>
      </c>
      <c r="S396" s="372">
        <f>+R396-L396</f>
        <v>-1479</v>
      </c>
      <c r="T396" s="373">
        <f>+R396/L396-1</f>
        <v>-4.5937383525903819E-2</v>
      </c>
    </row>
    <row r="397" spans="11:20">
      <c r="K397" t="s">
        <v>371</v>
      </c>
      <c r="L397" s="371">
        <v>16949</v>
      </c>
      <c r="M397" s="371">
        <v>18282</v>
      </c>
      <c r="N397" s="371">
        <v>19302</v>
      </c>
      <c r="O397" s="371">
        <v>21644</v>
      </c>
      <c r="P397" s="371">
        <v>22564</v>
      </c>
      <c r="Q397" s="371">
        <v>21449</v>
      </c>
      <c r="R397" s="371">
        <v>19552</v>
      </c>
      <c r="S397" s="372">
        <f>+R397-L397</f>
        <v>2603</v>
      </c>
      <c r="T397" s="373">
        <f>+R397/L397-1</f>
        <v>0.15357838220543996</v>
      </c>
    </row>
    <row r="398" spans="11:20">
      <c r="S398" s="374" t="s">
        <v>630</v>
      </c>
    </row>
    <row r="399" spans="11:20">
      <c r="K399" t="s">
        <v>631</v>
      </c>
      <c r="L399" s="323">
        <v>12.337713847536952</v>
      </c>
      <c r="M399" s="323">
        <v>12.094680439706126</v>
      </c>
      <c r="N399" s="323">
        <v>11.644980245554041</v>
      </c>
      <c r="O399" s="323">
        <v>10.839613694075895</v>
      </c>
      <c r="P399" s="323">
        <v>10.439893490355681</v>
      </c>
      <c r="Q399" s="323">
        <v>10.327798866953582</v>
      </c>
      <c r="R399" s="323">
        <v>10.291482868122227</v>
      </c>
      <c r="S399" s="375">
        <f>+R399-L399</f>
        <v>-2.0462309794147249</v>
      </c>
    </row>
    <row r="400" spans="11:20">
      <c r="K400" t="s">
        <v>632</v>
      </c>
      <c r="L400" s="323">
        <v>59.285015468415345</v>
      </c>
      <c r="M400" s="323">
        <v>55.278130696569626</v>
      </c>
      <c r="N400" s="323">
        <v>52.602853527303637</v>
      </c>
      <c r="O400" s="323">
        <v>52.38483739049736</v>
      </c>
      <c r="P400" s="323">
        <v>52.774229861667351</v>
      </c>
      <c r="Q400" s="323">
        <v>52.918575269127366</v>
      </c>
      <c r="R400" s="323">
        <v>51.753963252647317</v>
      </c>
      <c r="S400" s="375">
        <f>+R400-L400</f>
        <v>-7.5310522157680282</v>
      </c>
    </row>
    <row r="401" spans="11:19">
      <c r="K401" t="s">
        <v>633</v>
      </c>
      <c r="L401" s="323">
        <v>28.377270684047701</v>
      </c>
      <c r="M401" s="323">
        <v>32.627188863724243</v>
      </c>
      <c r="N401" s="323">
        <v>35.752166227142318</v>
      </c>
      <c r="O401" s="323">
        <v>36.775548915426739</v>
      </c>
      <c r="P401" s="323">
        <v>36.78587664797697</v>
      </c>
      <c r="Q401" s="323">
        <v>36.753625863919048</v>
      </c>
      <c r="R401" s="323">
        <v>37.95455387923046</v>
      </c>
      <c r="S401" s="375">
        <f>+R401-L401</f>
        <v>9.5772831951827584</v>
      </c>
    </row>
    <row r="402" spans="11:19">
      <c r="K402" t="s">
        <v>634</v>
      </c>
      <c r="L402" s="323">
        <v>14.938699242884971</v>
      </c>
      <c r="M402" s="323">
        <v>16.831464398166048</v>
      </c>
      <c r="N402" s="323">
        <v>18.645492218970062</v>
      </c>
      <c r="O402" s="323">
        <v>22.072875980297173</v>
      </c>
      <c r="P402" s="323">
        <v>24.423613967484251</v>
      </c>
      <c r="Q402" s="323">
        <v>24.748179856696165</v>
      </c>
      <c r="R402" s="323">
        <v>24.158851367214044</v>
      </c>
      <c r="S402" s="375">
        <f>+R402-L402</f>
        <v>9.2201521243290738</v>
      </c>
    </row>
    <row r="428" spans="11:20">
      <c r="K428" s="379" t="s">
        <v>656</v>
      </c>
      <c r="S428" t="s">
        <v>625</v>
      </c>
      <c r="T428" s="15" t="s">
        <v>627</v>
      </c>
    </row>
    <row r="429" spans="11:20">
      <c r="K429" t="s">
        <v>342</v>
      </c>
      <c r="L429" t="s">
        <v>209</v>
      </c>
      <c r="M429" t="s">
        <v>343</v>
      </c>
      <c r="N429" t="s">
        <v>344</v>
      </c>
      <c r="O429" t="s">
        <v>345</v>
      </c>
      <c r="P429" t="s">
        <v>346</v>
      </c>
      <c r="Q429" t="s">
        <v>347</v>
      </c>
      <c r="R429" t="s">
        <v>348</v>
      </c>
      <c r="S429" s="370" t="s">
        <v>657</v>
      </c>
      <c r="T429" t="s">
        <v>658</v>
      </c>
    </row>
    <row r="430" spans="11:20">
      <c r="K430" t="s">
        <v>863</v>
      </c>
      <c r="L430" s="371">
        <v>134548</v>
      </c>
      <c r="M430" s="371">
        <v>127768</v>
      </c>
      <c r="N430" s="371">
        <v>121170</v>
      </c>
      <c r="O430" s="371">
        <v>114342</v>
      </c>
      <c r="P430" s="371">
        <v>107495</v>
      </c>
      <c r="Q430" s="371">
        <v>100703</v>
      </c>
      <c r="R430" s="371">
        <v>93997</v>
      </c>
      <c r="S430" s="372">
        <f>+R430-L430</f>
        <v>-40551</v>
      </c>
      <c r="T430" s="373">
        <f>+R430/L430-1</f>
        <v>-0.30138686565389305</v>
      </c>
    </row>
    <row r="431" spans="11:20">
      <c r="K431" t="s">
        <v>368</v>
      </c>
      <c r="L431" s="371">
        <v>17213</v>
      </c>
      <c r="M431" s="371">
        <v>15948</v>
      </c>
      <c r="N431" s="371">
        <v>14558</v>
      </c>
      <c r="O431" s="371">
        <v>13200</v>
      </c>
      <c r="P431" s="371">
        <v>12073</v>
      </c>
      <c r="Q431" s="371">
        <v>11330</v>
      </c>
      <c r="R431" s="371">
        <v>10724</v>
      </c>
      <c r="S431" s="372">
        <f>+R431-L431</f>
        <v>-6489</v>
      </c>
      <c r="T431" s="373">
        <f>+R431/L431-1</f>
        <v>-0.3769825132167548</v>
      </c>
    </row>
    <row r="432" spans="11:20">
      <c r="K432" t="s">
        <v>369</v>
      </c>
      <c r="L432" s="371">
        <v>78249</v>
      </c>
      <c r="M432" s="371">
        <v>69717</v>
      </c>
      <c r="N432" s="371">
        <v>63069</v>
      </c>
      <c r="O432" s="371">
        <v>59066</v>
      </c>
      <c r="P432" s="371">
        <v>56465</v>
      </c>
      <c r="Q432" s="371">
        <v>53235</v>
      </c>
      <c r="R432" s="371">
        <v>48900</v>
      </c>
      <c r="S432" s="372">
        <f>+R432-L432</f>
        <v>-29349</v>
      </c>
      <c r="T432" s="373">
        <f>+R432/L432-1</f>
        <v>-0.37507188590269525</v>
      </c>
    </row>
    <row r="433" spans="10:21">
      <c r="K433" t="s">
        <v>370</v>
      </c>
      <c r="L433" s="371">
        <v>39086</v>
      </c>
      <c r="M433" s="371">
        <v>42103</v>
      </c>
      <c r="N433" s="371">
        <v>43543</v>
      </c>
      <c r="O433" s="371">
        <v>42076</v>
      </c>
      <c r="P433" s="371">
        <v>38957</v>
      </c>
      <c r="Q433" s="371">
        <v>36138</v>
      </c>
      <c r="R433" s="371">
        <v>34373</v>
      </c>
      <c r="S433" s="372">
        <f>+R433-L433</f>
        <v>-4713</v>
      </c>
      <c r="T433" s="373">
        <f>+R433/L433-1</f>
        <v>-0.12058025891623603</v>
      </c>
    </row>
    <row r="434" spans="10:21">
      <c r="K434" t="s">
        <v>371</v>
      </c>
      <c r="L434" s="371">
        <v>21156</v>
      </c>
      <c r="M434" s="371">
        <v>21820</v>
      </c>
      <c r="N434" s="371">
        <v>22254</v>
      </c>
      <c r="O434" s="371">
        <v>24717</v>
      </c>
      <c r="P434" s="371">
        <v>25651</v>
      </c>
      <c r="Q434" s="371">
        <v>24221</v>
      </c>
      <c r="R434" s="371">
        <v>21483</v>
      </c>
      <c r="S434" s="372">
        <f>+R434-L434</f>
        <v>327</v>
      </c>
      <c r="T434" s="373">
        <f>+R434/L434-1</f>
        <v>1.5456608054452703E-2</v>
      </c>
    </row>
    <row r="435" spans="10:21">
      <c r="S435" s="374" t="s">
        <v>630</v>
      </c>
    </row>
    <row r="436" spans="10:21">
      <c r="K436" t="s">
        <v>631</v>
      </c>
      <c r="L436" s="323">
        <v>12.793203912358415</v>
      </c>
      <c r="M436" s="323">
        <v>12.481998622503287</v>
      </c>
      <c r="N436" s="323">
        <v>12.01452504745399</v>
      </c>
      <c r="O436" s="323">
        <v>11.544314425145616</v>
      </c>
      <c r="P436" s="323">
        <v>11.231220056746825</v>
      </c>
      <c r="Q436" s="323">
        <v>11.250906129906756</v>
      </c>
      <c r="R436" s="323">
        <v>11.408874751321852</v>
      </c>
      <c r="S436" s="375">
        <f>+R436-L436</f>
        <v>-1.3843291610365629</v>
      </c>
    </row>
    <row r="437" spans="10:21">
      <c r="K437" t="s">
        <v>632</v>
      </c>
      <c r="L437" s="323">
        <v>58.156940274102922</v>
      </c>
      <c r="M437" s="323">
        <v>54.565305866883726</v>
      </c>
      <c r="N437" s="323">
        <v>52.050012379301805</v>
      </c>
      <c r="O437" s="323">
        <v>51.657308775428099</v>
      </c>
      <c r="P437" s="323">
        <v>52.528024559281825</v>
      </c>
      <c r="Q437" s="323">
        <v>52.863370505347405</v>
      </c>
      <c r="R437" s="323">
        <v>52.022936902241554</v>
      </c>
      <c r="S437" s="375">
        <f>+R437-L437</f>
        <v>-6.1340033718613682</v>
      </c>
    </row>
    <row r="438" spans="10:21">
      <c r="K438" t="s">
        <v>633</v>
      </c>
      <c r="L438" s="323">
        <v>29.04985581353866</v>
      </c>
      <c r="M438" s="323">
        <v>32.952695510612983</v>
      </c>
      <c r="N438" s="323">
        <v>35.935462573244202</v>
      </c>
      <c r="O438" s="323">
        <v>36.798376799426279</v>
      </c>
      <c r="P438" s="323">
        <v>36.240755383971347</v>
      </c>
      <c r="Q438" s="323">
        <v>35.885723364745836</v>
      </c>
      <c r="R438" s="323">
        <v>36.568188346436585</v>
      </c>
      <c r="S438" s="375">
        <f>+R438-L438</f>
        <v>7.5183325328979258</v>
      </c>
    </row>
    <row r="439" spans="10:21">
      <c r="K439" t="s">
        <v>634</v>
      </c>
      <c r="L439" s="323">
        <v>15.723756577578262</v>
      </c>
      <c r="M439" s="323">
        <v>17.077828564272746</v>
      </c>
      <c r="N439" s="323">
        <v>18.365932161426095</v>
      </c>
      <c r="O439" s="323">
        <v>21.616728761085167</v>
      </c>
      <c r="P439" s="323">
        <v>23.862505232801524</v>
      </c>
      <c r="Q439" s="323">
        <v>24.051915037287866</v>
      </c>
      <c r="R439" s="323">
        <v>22.854984733555327</v>
      </c>
      <c r="S439" s="375">
        <f>+R439-L439</f>
        <v>7.1312281559770643</v>
      </c>
    </row>
    <row r="441" spans="10:21">
      <c r="J441" s="359"/>
      <c r="K441" s="359"/>
      <c r="L441" s="359"/>
      <c r="M441" s="359"/>
      <c r="N441" s="359"/>
      <c r="O441" s="359"/>
      <c r="P441" s="359"/>
      <c r="Q441" s="359"/>
      <c r="R441" s="359"/>
      <c r="S441" s="359"/>
      <c r="T441" s="359"/>
      <c r="U441" s="359"/>
    </row>
    <row r="442" spans="10:21">
      <c r="J442" s="359"/>
      <c r="K442" s="359"/>
      <c r="L442" s="359"/>
      <c r="M442" s="359"/>
      <c r="N442" s="359"/>
      <c r="O442" s="359"/>
      <c r="P442" s="359"/>
      <c r="Q442" s="359"/>
      <c r="R442" s="359"/>
      <c r="S442" s="359"/>
      <c r="T442" s="359"/>
      <c r="U442" s="359"/>
    </row>
    <row r="443" spans="10:21">
      <c r="J443" s="359"/>
      <c r="K443" s="359"/>
      <c r="L443" s="359"/>
      <c r="M443" s="359"/>
      <c r="N443" s="359"/>
      <c r="O443" s="359"/>
      <c r="P443" s="359"/>
      <c r="Q443" s="359"/>
      <c r="R443" s="359"/>
      <c r="S443" s="359"/>
      <c r="T443" s="359"/>
      <c r="U443" s="359"/>
    </row>
    <row r="444" spans="10:21">
      <c r="J444" s="359"/>
      <c r="K444" s="359"/>
      <c r="L444" s="359"/>
      <c r="M444" s="359"/>
      <c r="N444" s="359"/>
      <c r="O444" s="359"/>
      <c r="P444" s="359"/>
      <c r="Q444" s="359"/>
      <c r="R444" s="359"/>
      <c r="S444" s="359"/>
      <c r="T444" s="359"/>
      <c r="U444" s="359"/>
    </row>
    <row r="445" spans="10:21">
      <c r="J445" s="359"/>
      <c r="K445" s="359"/>
      <c r="L445" s="359"/>
      <c r="M445" s="359"/>
      <c r="N445" s="359"/>
      <c r="O445" s="359"/>
      <c r="P445" s="359"/>
      <c r="Q445" s="359"/>
      <c r="R445" s="359"/>
      <c r="S445" s="359"/>
      <c r="T445" s="359"/>
      <c r="U445" s="359"/>
    </row>
    <row r="446" spans="10:21">
      <c r="J446" s="359"/>
      <c r="K446" s="359"/>
      <c r="L446" s="359"/>
      <c r="M446" s="359"/>
      <c r="N446" s="359"/>
      <c r="O446" s="359"/>
      <c r="P446" s="359"/>
      <c r="Q446" s="359"/>
      <c r="R446" s="359"/>
      <c r="S446" s="359"/>
      <c r="T446" s="359"/>
      <c r="U446" s="359"/>
    </row>
    <row r="447" spans="10:21">
      <c r="J447" s="359"/>
      <c r="K447" s="359"/>
      <c r="L447" s="359"/>
      <c r="M447" s="359"/>
      <c r="N447" s="359"/>
      <c r="O447" s="359"/>
      <c r="P447" s="359"/>
      <c r="Q447" s="359"/>
      <c r="R447" s="359"/>
      <c r="S447" s="359"/>
      <c r="T447" s="359"/>
      <c r="U447" s="359"/>
    </row>
    <row r="448" spans="10:21">
      <c r="J448" s="359"/>
      <c r="K448" s="359"/>
      <c r="L448" s="359"/>
      <c r="M448" s="359"/>
      <c r="N448" s="359"/>
      <c r="O448" s="359"/>
      <c r="P448" s="359"/>
      <c r="Q448" s="359"/>
      <c r="R448" s="359"/>
      <c r="S448" s="359"/>
      <c r="T448" s="359"/>
      <c r="U448" s="359"/>
    </row>
    <row r="449" spans="10:21">
      <c r="J449" s="359"/>
      <c r="K449" s="359"/>
      <c r="L449" s="359"/>
      <c r="M449" s="359"/>
      <c r="N449" s="359"/>
      <c r="O449" s="359"/>
      <c r="P449" s="359"/>
      <c r="Q449" s="359"/>
      <c r="R449" s="359"/>
      <c r="S449" s="359"/>
      <c r="T449" s="359"/>
      <c r="U449" s="359"/>
    </row>
    <row r="450" spans="10:21">
      <c r="J450" s="359"/>
      <c r="K450" s="359"/>
      <c r="L450" s="359"/>
      <c r="M450" s="359"/>
      <c r="N450" s="359"/>
      <c r="O450" s="359"/>
      <c r="P450" s="359"/>
      <c r="Q450" s="359"/>
      <c r="R450" s="359"/>
      <c r="S450" s="359"/>
      <c r="T450" s="359"/>
      <c r="U450" s="359"/>
    </row>
    <row r="451" spans="10:21">
      <c r="J451" s="359"/>
      <c r="K451" s="359"/>
      <c r="L451" s="359"/>
      <c r="M451" s="359"/>
      <c r="N451" s="359"/>
      <c r="O451" s="359"/>
      <c r="P451" s="359"/>
      <c r="Q451" s="359"/>
      <c r="R451" s="359"/>
      <c r="S451" s="359"/>
      <c r="T451" s="359"/>
      <c r="U451" s="359"/>
    </row>
    <row r="452" spans="10:21">
      <c r="J452" s="359"/>
      <c r="K452" s="359"/>
      <c r="L452" s="359"/>
      <c r="M452" s="359"/>
      <c r="N452" s="359"/>
      <c r="O452" s="359"/>
      <c r="P452" s="359"/>
      <c r="Q452" s="359"/>
      <c r="R452" s="359"/>
      <c r="S452" s="359"/>
      <c r="T452" s="359"/>
      <c r="U452" s="359"/>
    </row>
    <row r="453" spans="10:21">
      <c r="J453" s="359"/>
      <c r="K453" s="359"/>
      <c r="L453" s="359"/>
      <c r="M453" s="359"/>
      <c r="N453" s="359"/>
      <c r="O453" s="359"/>
      <c r="P453" s="359"/>
      <c r="Q453" s="359"/>
      <c r="R453" s="359"/>
      <c r="S453" s="359"/>
      <c r="T453" s="359"/>
      <c r="U453" s="359"/>
    </row>
    <row r="454" spans="10:21">
      <c r="J454" s="359"/>
      <c r="K454" s="359"/>
      <c r="L454" s="359"/>
      <c r="M454" s="359"/>
      <c r="N454" s="359"/>
      <c r="O454" s="359"/>
      <c r="P454" s="359"/>
      <c r="Q454" s="359"/>
      <c r="R454" s="359"/>
      <c r="S454" s="359"/>
      <c r="T454" s="359"/>
      <c r="U454" s="359"/>
    </row>
    <row r="455" spans="10:21">
      <c r="J455" s="359"/>
      <c r="K455" s="359"/>
      <c r="L455" s="359"/>
      <c r="M455" s="359"/>
      <c r="N455" s="359"/>
      <c r="O455" s="359"/>
      <c r="P455" s="359"/>
      <c r="Q455" s="359"/>
      <c r="R455" s="359"/>
      <c r="S455" s="359"/>
      <c r="T455" s="359"/>
      <c r="U455" s="359"/>
    </row>
    <row r="456" spans="10:21">
      <c r="J456" s="359"/>
      <c r="K456" s="359"/>
      <c r="L456" s="359"/>
      <c r="M456" s="359"/>
      <c r="N456" s="359"/>
      <c r="O456" s="359"/>
      <c r="P456" s="359"/>
      <c r="Q456" s="359"/>
      <c r="R456" s="359"/>
      <c r="S456" s="359"/>
      <c r="T456" s="359"/>
      <c r="U456" s="359"/>
    </row>
    <row r="457" spans="10:21">
      <c r="J457" s="359"/>
      <c r="K457" s="359"/>
      <c r="L457" s="359"/>
      <c r="M457" s="359"/>
      <c r="N457" s="359"/>
      <c r="O457" s="359"/>
      <c r="P457" s="359"/>
      <c r="Q457" s="359"/>
      <c r="R457" s="359"/>
      <c r="S457" s="359"/>
      <c r="T457" s="359"/>
      <c r="U457" s="359"/>
    </row>
    <row r="458" spans="10:21">
      <c r="J458" s="359"/>
      <c r="K458" s="359"/>
      <c r="L458" s="359"/>
      <c r="M458" s="359"/>
      <c r="N458" s="359"/>
      <c r="O458" s="359"/>
      <c r="P458" s="359"/>
      <c r="Q458" s="359"/>
      <c r="R458" s="359"/>
      <c r="S458" s="359"/>
      <c r="T458" s="359"/>
      <c r="U458" s="359"/>
    </row>
    <row r="459" spans="10:21">
      <c r="J459" s="359"/>
      <c r="K459" s="359"/>
      <c r="L459" s="359"/>
      <c r="M459" s="359"/>
      <c r="N459" s="359"/>
      <c r="O459" s="359"/>
      <c r="P459" s="359"/>
      <c r="Q459" s="359"/>
      <c r="R459" s="359"/>
      <c r="S459" s="359"/>
      <c r="T459" s="359"/>
      <c r="U459" s="359"/>
    </row>
    <row r="460" spans="10:21">
      <c r="J460" s="359"/>
      <c r="K460" s="359"/>
      <c r="L460" s="359"/>
      <c r="M460" s="359"/>
      <c r="N460" s="359"/>
      <c r="O460" s="359"/>
      <c r="P460" s="359"/>
      <c r="Q460" s="359"/>
      <c r="R460" s="359"/>
      <c r="S460" s="359"/>
      <c r="T460" s="359"/>
      <c r="U460" s="359"/>
    </row>
    <row r="461" spans="10:21">
      <c r="J461" s="359"/>
      <c r="K461" s="359"/>
      <c r="L461" s="359"/>
      <c r="M461" s="359"/>
      <c r="N461" s="359"/>
      <c r="O461" s="359"/>
      <c r="P461" s="359"/>
      <c r="Q461" s="359"/>
      <c r="R461" s="359"/>
      <c r="S461" s="359"/>
      <c r="T461" s="359"/>
      <c r="U461" s="359"/>
    </row>
    <row r="462" spans="10:21">
      <c r="J462" s="359"/>
      <c r="K462" s="359"/>
      <c r="L462" s="359"/>
      <c r="M462" s="359"/>
      <c r="N462" s="359"/>
      <c r="O462" s="359"/>
      <c r="P462" s="359"/>
      <c r="Q462" s="359"/>
      <c r="R462" s="359"/>
      <c r="S462" s="359"/>
      <c r="T462" s="359"/>
      <c r="U462" s="359"/>
    </row>
    <row r="463" spans="10:21">
      <c r="J463" s="359"/>
      <c r="K463" s="380" t="s">
        <v>659</v>
      </c>
      <c r="L463" s="360"/>
      <c r="M463" s="360"/>
      <c r="N463" s="359"/>
      <c r="O463" s="359"/>
      <c r="P463" s="359"/>
      <c r="Q463" s="359"/>
      <c r="R463" s="359"/>
      <c r="S463" s="359" t="s">
        <v>625</v>
      </c>
      <c r="T463" s="361" t="s">
        <v>627</v>
      </c>
      <c r="U463" s="359"/>
    </row>
    <row r="464" spans="10:21">
      <c r="J464" s="359"/>
      <c r="K464" s="359" t="s">
        <v>342</v>
      </c>
      <c r="L464" s="359" t="s">
        <v>209</v>
      </c>
      <c r="M464" s="359" t="s">
        <v>343</v>
      </c>
      <c r="N464" s="359" t="s">
        <v>344</v>
      </c>
      <c r="O464" s="359" t="s">
        <v>345</v>
      </c>
      <c r="P464" s="359" t="s">
        <v>346</v>
      </c>
      <c r="Q464" s="359" t="s">
        <v>347</v>
      </c>
      <c r="R464" s="359" t="s">
        <v>348</v>
      </c>
      <c r="S464" s="360" t="s">
        <v>640</v>
      </c>
      <c r="T464" s="359" t="s">
        <v>628</v>
      </c>
      <c r="U464" s="359"/>
    </row>
    <row r="465" spans="10:21">
      <c r="J465" s="359"/>
      <c r="K465" s="359" t="s">
        <v>863</v>
      </c>
      <c r="L465" s="362">
        <v>1117725</v>
      </c>
      <c r="M465" s="362">
        <v>1097809</v>
      </c>
      <c r="N465" s="362">
        <v>1066756</v>
      </c>
      <c r="O465" s="362">
        <v>1027674</v>
      </c>
      <c r="P465" s="362">
        <v>983862</v>
      </c>
      <c r="Q465" s="362">
        <v>936879</v>
      </c>
      <c r="R465" s="362">
        <v>887900</v>
      </c>
      <c r="S465" s="363">
        <f>+R465-L465</f>
        <v>-229825</v>
      </c>
      <c r="T465" s="364">
        <f>+R465/L465-1</f>
        <v>-0.20561855554809993</v>
      </c>
      <c r="U465" s="359"/>
    </row>
    <row r="466" spans="10:21">
      <c r="J466" s="359"/>
      <c r="K466" s="359" t="s">
        <v>368</v>
      </c>
      <c r="L466" s="362">
        <v>144283</v>
      </c>
      <c r="M466" s="362">
        <v>135823</v>
      </c>
      <c r="N466" s="362">
        <v>124949</v>
      </c>
      <c r="O466" s="362">
        <v>112590</v>
      </c>
      <c r="P466" s="362">
        <v>101843</v>
      </c>
      <c r="Q466" s="362">
        <v>95024</v>
      </c>
      <c r="R466" s="362">
        <v>89897</v>
      </c>
      <c r="S466" s="363">
        <f>+R466-L466</f>
        <v>-54386</v>
      </c>
      <c r="T466" s="364">
        <f>+R466/L466-1</f>
        <v>-0.37693976421338615</v>
      </c>
      <c r="U466" s="359"/>
    </row>
    <row r="467" spans="10:21">
      <c r="J467" s="359"/>
      <c r="K467" s="359" t="s">
        <v>369</v>
      </c>
      <c r="L467" s="362">
        <v>688721</v>
      </c>
      <c r="M467" s="362">
        <v>632899</v>
      </c>
      <c r="N467" s="362">
        <v>593633</v>
      </c>
      <c r="O467" s="362">
        <v>567844</v>
      </c>
      <c r="P467" s="362">
        <v>541740</v>
      </c>
      <c r="Q467" s="362">
        <v>507599</v>
      </c>
      <c r="R467" s="362">
        <v>462903</v>
      </c>
      <c r="S467" s="363">
        <f>+R467-L467</f>
        <v>-225818</v>
      </c>
      <c r="T467" s="364">
        <f>+R467/L467-1</f>
        <v>-0.32788023016577106</v>
      </c>
      <c r="U467" s="359"/>
    </row>
    <row r="468" spans="10:21">
      <c r="J468" s="359"/>
      <c r="K468" s="359" t="s">
        <v>370</v>
      </c>
      <c r="L468" s="362">
        <v>284719</v>
      </c>
      <c r="M468" s="362">
        <v>329087</v>
      </c>
      <c r="N468" s="362">
        <v>348174</v>
      </c>
      <c r="O468" s="362">
        <v>347240</v>
      </c>
      <c r="P468" s="362">
        <v>340279</v>
      </c>
      <c r="Q468" s="362">
        <v>334256</v>
      </c>
      <c r="R468" s="362">
        <v>335100</v>
      </c>
      <c r="S468" s="363">
        <f>+R468-L468</f>
        <v>50381</v>
      </c>
      <c r="T468" s="364">
        <f>+R468/L468-1</f>
        <v>0.17694990499404684</v>
      </c>
      <c r="U468" s="359"/>
    </row>
    <row r="469" spans="10:21">
      <c r="J469" s="359"/>
      <c r="K469" s="359" t="s">
        <v>371</v>
      </c>
      <c r="L469" s="362">
        <v>139195</v>
      </c>
      <c r="M469" s="362">
        <v>163711</v>
      </c>
      <c r="N469" s="362">
        <v>185608</v>
      </c>
      <c r="O469" s="362">
        <v>213185</v>
      </c>
      <c r="P469" s="362">
        <v>221235</v>
      </c>
      <c r="Q469" s="362">
        <v>213996</v>
      </c>
      <c r="R469" s="362">
        <v>204239</v>
      </c>
      <c r="S469" s="363">
        <f>+R469-L469</f>
        <v>65044</v>
      </c>
      <c r="T469" s="364">
        <f>+R469/L469-1</f>
        <v>0.46728689967312054</v>
      </c>
      <c r="U469" s="359"/>
    </row>
    <row r="470" spans="10:21">
      <c r="J470" s="359"/>
      <c r="K470" s="359"/>
      <c r="L470" s="359"/>
      <c r="M470" s="359"/>
      <c r="N470" s="359"/>
      <c r="O470" s="359"/>
      <c r="P470" s="359"/>
      <c r="Q470" s="359"/>
      <c r="R470" s="359"/>
      <c r="S470" s="377" t="s">
        <v>630</v>
      </c>
      <c r="T470" s="359"/>
      <c r="U470" s="359"/>
    </row>
    <row r="471" spans="10:21">
      <c r="J471" s="359"/>
      <c r="K471" s="366" t="s">
        <v>631</v>
      </c>
      <c r="L471" s="367">
        <v>12.908631371759602</v>
      </c>
      <c r="M471" s="367">
        <v>12.372188604757293</v>
      </c>
      <c r="N471" s="368">
        <v>11.712987787272816</v>
      </c>
      <c r="O471" s="368">
        <v>10.955808943303031</v>
      </c>
      <c r="P471" s="368">
        <v>10.351350087715554</v>
      </c>
      <c r="Q471" s="368">
        <v>10.142611799389249</v>
      </c>
      <c r="R471" s="368">
        <v>10.124676202275031</v>
      </c>
      <c r="S471" s="369">
        <f>+R471-L471</f>
        <v>-2.783955169484571</v>
      </c>
      <c r="T471" s="359"/>
      <c r="U471" s="359"/>
    </row>
    <row r="472" spans="10:21">
      <c r="J472" s="359"/>
      <c r="K472" s="366" t="s">
        <v>632</v>
      </c>
      <c r="L472" s="367">
        <v>61.618108210874766</v>
      </c>
      <c r="M472" s="367">
        <v>57.651103242913834</v>
      </c>
      <c r="N472" s="368">
        <v>55.648433193720024</v>
      </c>
      <c r="O472" s="368">
        <v>55.255265774944192</v>
      </c>
      <c r="P472" s="368">
        <v>55.062600242716961</v>
      </c>
      <c r="Q472" s="368">
        <v>54.17978202094401</v>
      </c>
      <c r="R472" s="368">
        <v>52.134587228291473</v>
      </c>
      <c r="S472" s="369">
        <f>+R472-L472</f>
        <v>-9.4835209825832933</v>
      </c>
      <c r="T472" s="359"/>
      <c r="U472" s="359"/>
    </row>
    <row r="473" spans="10:21">
      <c r="J473" s="359"/>
      <c r="K473" s="366" t="s">
        <v>633</v>
      </c>
      <c r="L473" s="367">
        <v>25.473081482475564</v>
      </c>
      <c r="M473" s="367">
        <v>29.976708152328868</v>
      </c>
      <c r="N473" s="368">
        <v>32.63857901900716</v>
      </c>
      <c r="O473" s="368">
        <v>33.788925281752775</v>
      </c>
      <c r="P473" s="368">
        <v>34.58604966956748</v>
      </c>
      <c r="Q473" s="368">
        <v>35.677606179666746</v>
      </c>
      <c r="R473" s="368">
        <v>37.740736569433494</v>
      </c>
      <c r="S473" s="369">
        <f>+R473-L473</f>
        <v>12.26765508695793</v>
      </c>
      <c r="T473" s="359"/>
      <c r="U473" s="359"/>
    </row>
    <row r="474" spans="10:21">
      <c r="J474" s="359"/>
      <c r="K474" s="366" t="s">
        <v>634</v>
      </c>
      <c r="L474" s="367">
        <v>12.453421011429466</v>
      </c>
      <c r="M474" s="367">
        <v>14.9125212127064</v>
      </c>
      <c r="N474" s="368">
        <v>17.399292809227227</v>
      </c>
      <c r="O474" s="368">
        <v>20.7444189499783</v>
      </c>
      <c r="P474" s="368">
        <v>22.486385285741292</v>
      </c>
      <c r="Q474" s="368">
        <v>22.841370123569853</v>
      </c>
      <c r="R474" s="368">
        <v>23.00247775650411</v>
      </c>
      <c r="S474" s="369">
        <f>+R474-L474</f>
        <v>10.549056745074644</v>
      </c>
      <c r="T474" s="359"/>
      <c r="U474" s="359"/>
    </row>
    <row r="475" spans="10:21">
      <c r="J475" s="359"/>
      <c r="K475" s="359"/>
      <c r="L475" s="359"/>
      <c r="M475" s="359"/>
      <c r="N475" s="359"/>
      <c r="O475" s="359"/>
      <c r="P475" s="359"/>
      <c r="Q475" s="359"/>
      <c r="R475" s="359"/>
      <c r="S475" s="359"/>
      <c r="T475" s="359"/>
      <c r="U475" s="359"/>
    </row>
    <row r="498" spans="11:20">
      <c r="K498" s="379" t="s">
        <v>660</v>
      </c>
      <c r="S498" t="s">
        <v>625</v>
      </c>
      <c r="T498" s="15" t="s">
        <v>627</v>
      </c>
    </row>
    <row r="499" spans="11:20">
      <c r="K499" t="s">
        <v>342</v>
      </c>
      <c r="L499" t="s">
        <v>209</v>
      </c>
      <c r="M499" t="s">
        <v>343</v>
      </c>
      <c r="N499" t="s">
        <v>344</v>
      </c>
      <c r="O499" t="s">
        <v>345</v>
      </c>
      <c r="P499" t="s">
        <v>346</v>
      </c>
      <c r="Q499" t="s">
        <v>347</v>
      </c>
      <c r="R499" t="s">
        <v>348</v>
      </c>
      <c r="S499" s="370" t="s">
        <v>640</v>
      </c>
      <c r="T499" t="s">
        <v>628</v>
      </c>
    </row>
    <row r="500" spans="11:20">
      <c r="K500" t="s">
        <v>863</v>
      </c>
      <c r="L500" s="371">
        <v>189264</v>
      </c>
      <c r="M500" s="371">
        <v>184870</v>
      </c>
      <c r="N500" s="371">
        <v>178067</v>
      </c>
      <c r="O500" s="371">
        <v>170292</v>
      </c>
      <c r="P500" s="371">
        <v>161995</v>
      </c>
      <c r="Q500" s="371">
        <v>153276</v>
      </c>
      <c r="R500" s="371">
        <v>144376</v>
      </c>
      <c r="S500" s="372">
        <f>+R500-L500</f>
        <v>-44888</v>
      </c>
      <c r="T500" s="373">
        <f>+R500/L500-1</f>
        <v>-0.23717135852565729</v>
      </c>
    </row>
    <row r="501" spans="11:20">
      <c r="K501" t="s">
        <v>368</v>
      </c>
      <c r="L501" s="371">
        <v>25270</v>
      </c>
      <c r="M501" s="371">
        <v>23513</v>
      </c>
      <c r="N501" s="371">
        <v>21268</v>
      </c>
      <c r="O501" s="371">
        <v>19123</v>
      </c>
      <c r="P501" s="371">
        <v>17329</v>
      </c>
      <c r="Q501" s="371">
        <v>16115</v>
      </c>
      <c r="R501" s="371">
        <v>15196</v>
      </c>
      <c r="S501" s="372">
        <f>+R501-L501</f>
        <v>-10074</v>
      </c>
      <c r="T501" s="373">
        <f>+R501/L501-1</f>
        <v>-0.39865453106450333</v>
      </c>
    </row>
    <row r="502" spans="11:20">
      <c r="K502" t="s">
        <v>369</v>
      </c>
      <c r="L502" s="371">
        <v>114456</v>
      </c>
      <c r="M502" s="371">
        <v>105869</v>
      </c>
      <c r="N502" s="371">
        <v>98495</v>
      </c>
      <c r="O502" s="371">
        <v>93246</v>
      </c>
      <c r="P502" s="371">
        <v>88681</v>
      </c>
      <c r="Q502" s="371">
        <v>83077</v>
      </c>
      <c r="R502" s="371">
        <v>75460</v>
      </c>
      <c r="S502" s="372">
        <f>+R502-L502</f>
        <v>-38996</v>
      </c>
      <c r="T502" s="373">
        <f>+R502/L502-1</f>
        <v>-0.34070734605437902</v>
      </c>
    </row>
    <row r="503" spans="11:20">
      <c r="K503" t="s">
        <v>370</v>
      </c>
      <c r="L503" s="371">
        <v>49538</v>
      </c>
      <c r="M503" s="371">
        <v>55488</v>
      </c>
      <c r="N503" s="371">
        <v>58304</v>
      </c>
      <c r="O503" s="371">
        <v>57923</v>
      </c>
      <c r="P503" s="371">
        <v>55985</v>
      </c>
      <c r="Q503" s="371">
        <v>54084</v>
      </c>
      <c r="R503" s="371">
        <v>53720</v>
      </c>
      <c r="S503" s="372">
        <f>+R503-L503</f>
        <v>4182</v>
      </c>
      <c r="T503" s="373">
        <f>+R503/L503-1</f>
        <v>8.4420041180507832E-2</v>
      </c>
    </row>
    <row r="504" spans="11:20">
      <c r="K504" t="s">
        <v>371</v>
      </c>
      <c r="L504" s="371">
        <v>25012</v>
      </c>
      <c r="M504" s="371">
        <v>27550</v>
      </c>
      <c r="N504" s="371">
        <v>30201</v>
      </c>
      <c r="O504" s="371">
        <v>34346</v>
      </c>
      <c r="P504" s="371">
        <v>35756</v>
      </c>
      <c r="Q504" s="371">
        <v>34580</v>
      </c>
      <c r="R504" s="371">
        <v>32392</v>
      </c>
      <c r="S504" s="372">
        <f>+R504-L504</f>
        <v>7380</v>
      </c>
      <c r="T504" s="373">
        <f>+R504/L504-1</f>
        <v>0.2950583719814488</v>
      </c>
    </row>
    <row r="505" spans="11:20">
      <c r="S505" s="374" t="s">
        <v>630</v>
      </c>
    </row>
    <row r="506" spans="11:20">
      <c r="K506" s="36" t="s">
        <v>631</v>
      </c>
      <c r="L506" s="378">
        <v>13.351720348296558</v>
      </c>
      <c r="M506" s="378">
        <v>12.718667171525938</v>
      </c>
      <c r="N506" s="323">
        <v>11.943818899627669</v>
      </c>
      <c r="O506" s="323">
        <v>11.229535151387029</v>
      </c>
      <c r="P506" s="323">
        <v>10.697243742090805</v>
      </c>
      <c r="Q506" s="323">
        <v>10.513713823429629</v>
      </c>
      <c r="R506" s="323">
        <v>10.52529506289134</v>
      </c>
      <c r="S506" s="375">
        <f>+R506-L506</f>
        <v>-2.8264252854052181</v>
      </c>
    </row>
    <row r="507" spans="11:20">
      <c r="K507" s="36" t="s">
        <v>632</v>
      </c>
      <c r="L507" s="378">
        <v>60.474258179051489</v>
      </c>
      <c r="M507" s="378">
        <v>57.266727971006645</v>
      </c>
      <c r="N507" s="323">
        <v>55.313449431955384</v>
      </c>
      <c r="O507" s="323">
        <v>54.756535832569938</v>
      </c>
      <c r="P507" s="323">
        <v>54.743047624926703</v>
      </c>
      <c r="Q507" s="323">
        <v>54.200918604347713</v>
      </c>
      <c r="R507" s="323">
        <v>52.266304648972131</v>
      </c>
      <c r="S507" s="375">
        <f>+R507-L507</f>
        <v>-8.207953530079358</v>
      </c>
    </row>
    <row r="508" spans="11:20">
      <c r="K508" s="36" t="s">
        <v>633</v>
      </c>
      <c r="L508" s="378">
        <v>26.174021472651958</v>
      </c>
      <c r="M508" s="378">
        <v>30.014604857467408</v>
      </c>
      <c r="N508" s="323">
        <v>32.742731668416944</v>
      </c>
      <c r="O508" s="323">
        <v>34.013929016043029</v>
      </c>
      <c r="P508" s="323">
        <v>34.559708632982499</v>
      </c>
      <c r="Q508" s="323">
        <v>35.285367572222661</v>
      </c>
      <c r="R508" s="323">
        <v>37.208400288136531</v>
      </c>
      <c r="S508" s="375">
        <f>+R508-L508</f>
        <v>11.034378815484573</v>
      </c>
    </row>
    <row r="509" spans="11:20">
      <c r="K509" s="36" t="s">
        <v>634</v>
      </c>
      <c r="L509" s="378">
        <v>13.215402823569194</v>
      </c>
      <c r="M509" s="378">
        <v>14.902363823227132</v>
      </c>
      <c r="N509" s="323">
        <v>16.960469935473725</v>
      </c>
      <c r="O509" s="323">
        <v>20.168886383388532</v>
      </c>
      <c r="P509" s="323">
        <v>22.072286181672276</v>
      </c>
      <c r="Q509" s="323">
        <v>22.560609619248936</v>
      </c>
      <c r="R509" s="323">
        <v>22.435861916107942</v>
      </c>
      <c r="S509" s="375">
        <f>+R509-L509</f>
        <v>9.2204590925387482</v>
      </c>
    </row>
  </sheetData>
  <phoneticPr fontId="5"/>
  <hyperlinks>
    <hyperlink ref="P2" location="目次!A1" display="目次"/>
  </hyperlinks>
  <pageMargins left="0.7" right="0.7" top="0.75" bottom="0.75" header="0.3" footer="0.3"/>
  <headerFooter alignWithMargins="0"/>
  <drawing r:id="rId1"/>
</worksheet>
</file>

<file path=xl/worksheets/sheet8.xml><?xml version="1.0" encoding="utf-8"?>
<worksheet xmlns="http://schemas.openxmlformats.org/spreadsheetml/2006/main" xmlns:r="http://schemas.openxmlformats.org/officeDocument/2006/relationships">
  <dimension ref="A1:CY1923"/>
  <sheetViews>
    <sheetView zoomScaleNormal="100" zoomScaleSheetLayoutView="100" workbookViewId="0">
      <pane xSplit="2" ySplit="10" topLeftCell="C21" activePane="bottomRight" state="frozen"/>
      <selection pane="topRight" activeCell="C1" sqref="C1"/>
      <selection pane="bottomLeft" activeCell="A8" sqref="A8"/>
      <selection pane="bottomRight" activeCell="L2" sqref="L2"/>
    </sheetView>
  </sheetViews>
  <sheetFormatPr defaultColWidth="8" defaultRowHeight="12"/>
  <cols>
    <col min="1" max="1" width="5.44140625" style="341" bestFit="1" customWidth="1"/>
    <col min="2" max="2" width="14.44140625" style="341" customWidth="1"/>
    <col min="3" max="22" width="10.6640625" style="354" customWidth="1"/>
    <col min="23" max="102" width="10.6640625" style="327" customWidth="1"/>
    <col min="103" max="103" width="6.6640625" style="327" customWidth="1"/>
    <col min="104" max="16384" width="8" style="331"/>
  </cols>
  <sheetData>
    <row r="1" spans="1:103" s="326" customFormat="1" ht="13.2">
      <c r="A1" s="325"/>
      <c r="B1" s="325"/>
      <c r="C1" s="326" t="s">
        <v>374</v>
      </c>
      <c r="P1" s="326" t="s">
        <v>593</v>
      </c>
      <c r="W1" s="327"/>
      <c r="X1" s="327"/>
      <c r="Y1" s="327"/>
      <c r="Z1" s="327"/>
      <c r="AA1" s="327"/>
      <c r="AB1" s="327"/>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327"/>
      <c r="CC1" s="327"/>
      <c r="CD1" s="327"/>
      <c r="CE1" s="327"/>
      <c r="CF1" s="327"/>
      <c r="CG1" s="327"/>
      <c r="CH1" s="327"/>
      <c r="CI1" s="327"/>
      <c r="CJ1" s="327"/>
      <c r="CK1" s="327"/>
      <c r="CL1" s="327"/>
      <c r="CM1" s="327"/>
      <c r="CN1" s="327"/>
      <c r="CO1" s="327"/>
      <c r="CP1" s="327"/>
      <c r="CQ1" s="327"/>
      <c r="CR1" s="327"/>
      <c r="CS1" s="327"/>
      <c r="CT1" s="327"/>
      <c r="CU1" s="327"/>
      <c r="CV1" s="327"/>
      <c r="CW1" s="327"/>
      <c r="CX1" s="327"/>
      <c r="CY1" s="327"/>
    </row>
    <row r="2" spans="1:103" s="326" customFormat="1" ht="13.2">
      <c r="A2" s="325"/>
      <c r="B2" s="325"/>
      <c r="K2"/>
      <c r="L2" s="171" t="s">
        <v>195</v>
      </c>
      <c r="W2" s="327"/>
      <c r="X2" s="327"/>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327"/>
      <c r="CC2" s="327"/>
      <c r="CD2" s="327"/>
      <c r="CE2" s="327"/>
      <c r="CF2" s="327"/>
      <c r="CG2" s="327"/>
      <c r="CH2" s="327"/>
      <c r="CI2" s="327"/>
      <c r="CJ2" s="327"/>
      <c r="CK2" s="327"/>
      <c r="CL2" s="327"/>
      <c r="CM2" s="327"/>
      <c r="CN2" s="327"/>
      <c r="CO2" s="327"/>
      <c r="CP2" s="327"/>
      <c r="CQ2" s="327"/>
      <c r="CR2" s="327"/>
      <c r="CS2" s="327"/>
      <c r="CT2" s="327"/>
      <c r="CU2" s="327"/>
      <c r="CV2" s="327"/>
      <c r="CW2" s="327"/>
      <c r="CX2" s="327"/>
      <c r="CY2" s="327"/>
    </row>
    <row r="3" spans="1:103" s="326" customFormat="1" ht="13.2">
      <c r="A3" s="325"/>
      <c r="B3" s="325"/>
      <c r="M3"/>
      <c r="N3" s="171"/>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c r="BT3" s="327"/>
      <c r="BU3" s="327"/>
      <c r="BV3" s="327"/>
      <c r="BW3" s="327"/>
      <c r="BX3" s="327"/>
      <c r="BY3" s="327"/>
      <c r="BZ3" s="327"/>
      <c r="CA3" s="327"/>
      <c r="CB3" s="327"/>
      <c r="CC3" s="327"/>
      <c r="CD3" s="327"/>
      <c r="CE3" s="327"/>
      <c r="CF3" s="327"/>
      <c r="CG3" s="327"/>
      <c r="CH3" s="327"/>
      <c r="CI3" s="327"/>
      <c r="CJ3" s="327"/>
      <c r="CK3" s="327"/>
      <c r="CL3" s="327"/>
      <c r="CM3" s="327"/>
      <c r="CN3" s="327"/>
      <c r="CO3" s="327"/>
      <c r="CP3" s="327"/>
      <c r="CQ3" s="327"/>
      <c r="CR3" s="327"/>
      <c r="CS3" s="327"/>
      <c r="CT3" s="327"/>
      <c r="CU3" s="327"/>
      <c r="CV3" s="327"/>
      <c r="CW3" s="327"/>
      <c r="CX3" s="327"/>
      <c r="CY3" s="327"/>
    </row>
    <row r="4" spans="1:103" s="326" customFormat="1" ht="13.2">
      <c r="A4" s="325"/>
      <c r="B4" s="325"/>
      <c r="C4" s="328" t="s">
        <v>550</v>
      </c>
      <c r="W4" s="327"/>
      <c r="X4" s="325"/>
      <c r="Y4" s="325"/>
      <c r="Z4" s="326" t="s">
        <v>594</v>
      </c>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27"/>
      <c r="BP4" s="327"/>
      <c r="BQ4" s="327"/>
      <c r="BR4" s="327"/>
      <c r="BS4" s="327"/>
      <c r="BT4" s="327"/>
      <c r="BU4" s="327"/>
      <c r="BV4" s="327"/>
      <c r="BW4" s="327"/>
      <c r="BX4" s="327"/>
      <c r="BY4" s="327"/>
      <c r="BZ4" s="327"/>
      <c r="CA4" s="327"/>
      <c r="CB4" s="327"/>
      <c r="CC4" s="327"/>
      <c r="CD4" s="327"/>
      <c r="CE4" s="327"/>
      <c r="CF4" s="327"/>
      <c r="CG4" s="327"/>
      <c r="CH4" s="327"/>
      <c r="CI4" s="327"/>
      <c r="CJ4" s="327"/>
      <c r="CK4" s="327"/>
      <c r="CL4" s="327"/>
      <c r="CM4" s="327"/>
      <c r="CN4" s="327"/>
      <c r="CO4" s="327"/>
      <c r="CP4" s="327"/>
      <c r="CQ4" s="327"/>
      <c r="CR4" s="327"/>
      <c r="CS4" s="327"/>
      <c r="CT4" s="327"/>
      <c r="CU4" s="327"/>
      <c r="CV4" s="327"/>
      <c r="CW4" s="327"/>
      <c r="CX4" s="327"/>
      <c r="CY4" s="327"/>
    </row>
    <row r="5" spans="1:103" ht="11.25" customHeight="1">
      <c r="A5" s="329"/>
      <c r="B5" s="329"/>
      <c r="C5" s="330">
        <v>1</v>
      </c>
      <c r="D5" s="330">
        <v>2</v>
      </c>
      <c r="E5" s="330">
        <v>3</v>
      </c>
      <c r="F5" s="330">
        <v>4</v>
      </c>
      <c r="G5" s="330">
        <v>5</v>
      </c>
      <c r="H5" s="330">
        <v>6</v>
      </c>
      <c r="I5" s="330">
        <v>7</v>
      </c>
      <c r="J5" s="330">
        <v>8</v>
      </c>
      <c r="K5" s="330">
        <v>9</v>
      </c>
      <c r="L5" s="330">
        <v>10</v>
      </c>
      <c r="M5" s="330">
        <v>11</v>
      </c>
      <c r="N5" s="330">
        <v>12</v>
      </c>
      <c r="O5" s="330">
        <v>13</v>
      </c>
      <c r="P5" s="330">
        <v>14</v>
      </c>
      <c r="Q5" s="330">
        <v>15</v>
      </c>
      <c r="R5" s="330">
        <v>16</v>
      </c>
      <c r="S5" s="330">
        <v>17</v>
      </c>
      <c r="T5" s="330">
        <v>18</v>
      </c>
      <c r="U5" s="330">
        <v>19</v>
      </c>
      <c r="V5" s="330">
        <v>20</v>
      </c>
      <c r="X5" s="329"/>
      <c r="Y5" s="329"/>
      <c r="Z5" s="330">
        <v>94</v>
      </c>
      <c r="AA5" s="330">
        <v>95</v>
      </c>
      <c r="AB5" s="330">
        <v>96</v>
      </c>
      <c r="AC5" s="330">
        <v>97</v>
      </c>
      <c r="AD5" s="330">
        <v>98</v>
      </c>
      <c r="AE5" s="330">
        <v>99</v>
      </c>
    </row>
    <row r="6" spans="1:103" ht="48" customHeight="1">
      <c r="A6" s="332" t="s">
        <v>375</v>
      </c>
      <c r="B6" s="332"/>
      <c r="C6" s="333" t="s">
        <v>376</v>
      </c>
      <c r="D6" s="333" t="s">
        <v>551</v>
      </c>
      <c r="E6" s="333" t="s">
        <v>552</v>
      </c>
      <c r="F6" s="333" t="s">
        <v>553</v>
      </c>
      <c r="G6" s="333" t="s">
        <v>554</v>
      </c>
      <c r="H6" s="333" t="s">
        <v>555</v>
      </c>
      <c r="I6" s="333" t="s">
        <v>377</v>
      </c>
      <c r="J6" s="333" t="s">
        <v>378</v>
      </c>
      <c r="K6" s="333" t="s">
        <v>379</v>
      </c>
      <c r="L6" s="333" t="s">
        <v>380</v>
      </c>
      <c r="M6" s="333" t="s">
        <v>381</v>
      </c>
      <c r="N6" s="333" t="s">
        <v>382</v>
      </c>
      <c r="O6" s="333" t="s">
        <v>383</v>
      </c>
      <c r="P6" s="333" t="s">
        <v>573</v>
      </c>
      <c r="Q6" s="333" t="s">
        <v>384</v>
      </c>
      <c r="R6" s="333" t="s">
        <v>574</v>
      </c>
      <c r="S6" s="333" t="s">
        <v>575</v>
      </c>
      <c r="T6" s="333" t="s">
        <v>576</v>
      </c>
      <c r="U6" s="333" t="s">
        <v>385</v>
      </c>
      <c r="V6" s="333" t="s">
        <v>386</v>
      </c>
      <c r="X6" s="332" t="s">
        <v>375</v>
      </c>
      <c r="Y6" s="332"/>
      <c r="Z6" s="355" t="s">
        <v>618</v>
      </c>
      <c r="AA6" s="355" t="s">
        <v>619</v>
      </c>
      <c r="AB6" s="355" t="s">
        <v>595</v>
      </c>
      <c r="AC6" s="355" t="s">
        <v>620</v>
      </c>
      <c r="AD6" s="355" t="s">
        <v>621</v>
      </c>
      <c r="AE6" s="355" t="s">
        <v>622</v>
      </c>
    </row>
    <row r="7" spans="1:103" ht="12" customHeight="1">
      <c r="A7" s="334"/>
      <c r="B7" s="335"/>
      <c r="C7" s="336"/>
      <c r="D7" s="336"/>
      <c r="E7" s="336"/>
      <c r="F7" s="336"/>
      <c r="G7" s="336"/>
      <c r="H7" s="336"/>
      <c r="I7" s="336"/>
      <c r="J7" s="336"/>
      <c r="K7" s="336"/>
      <c r="L7" s="336"/>
      <c r="M7" s="336"/>
      <c r="N7" s="336"/>
      <c r="O7" s="336"/>
      <c r="P7" s="336"/>
      <c r="Q7" s="336"/>
      <c r="R7" s="336"/>
      <c r="S7" s="336"/>
      <c r="T7" s="336"/>
      <c r="U7" s="336"/>
      <c r="V7" s="336"/>
      <c r="X7" s="334"/>
      <c r="Y7" s="335"/>
      <c r="Z7" s="356"/>
      <c r="AA7" s="356"/>
      <c r="AB7" s="356"/>
      <c r="AC7" s="356"/>
      <c r="AD7" s="356"/>
      <c r="AE7" s="356"/>
    </row>
    <row r="8" spans="1:103" ht="12" customHeight="1">
      <c r="A8" s="334"/>
      <c r="B8" s="335"/>
      <c r="C8" s="336" t="s">
        <v>387</v>
      </c>
      <c r="D8" s="336" t="s">
        <v>388</v>
      </c>
      <c r="E8" s="336" t="s">
        <v>389</v>
      </c>
      <c r="F8" s="336" t="s">
        <v>390</v>
      </c>
      <c r="G8" s="336" t="s">
        <v>391</v>
      </c>
      <c r="H8" s="336" t="s">
        <v>392</v>
      </c>
      <c r="I8" s="336" t="s">
        <v>393</v>
      </c>
      <c r="J8" s="336" t="s">
        <v>394</v>
      </c>
      <c r="K8" s="336" t="s">
        <v>395</v>
      </c>
      <c r="L8" s="336" t="s">
        <v>396</v>
      </c>
      <c r="M8" s="336" t="s">
        <v>397</v>
      </c>
      <c r="N8" s="336" t="s">
        <v>398</v>
      </c>
      <c r="O8" s="336" t="s">
        <v>399</v>
      </c>
      <c r="P8" s="336" t="s">
        <v>400</v>
      </c>
      <c r="Q8" s="336" t="s">
        <v>401</v>
      </c>
      <c r="R8" s="336" t="s">
        <v>402</v>
      </c>
      <c r="S8" s="336" t="s">
        <v>403</v>
      </c>
      <c r="T8" s="336" t="s">
        <v>404</v>
      </c>
      <c r="U8" s="336" t="s">
        <v>405</v>
      </c>
      <c r="V8" s="336" t="s">
        <v>406</v>
      </c>
      <c r="X8" s="334"/>
      <c r="Y8" s="335"/>
      <c r="Z8" s="356" t="s">
        <v>596</v>
      </c>
      <c r="AA8" s="356" t="s">
        <v>597</v>
      </c>
      <c r="AB8" s="356" t="s">
        <v>598</v>
      </c>
      <c r="AC8" s="356" t="s">
        <v>599</v>
      </c>
      <c r="AD8" s="356" t="s">
        <v>600</v>
      </c>
      <c r="AE8" s="356" t="s">
        <v>601</v>
      </c>
    </row>
    <row r="9" spans="1:103" ht="12" customHeight="1">
      <c r="A9" s="332"/>
      <c r="B9" s="337"/>
      <c r="C9" s="338" t="s">
        <v>407</v>
      </c>
      <c r="D9" s="338" t="s">
        <v>407</v>
      </c>
      <c r="E9" s="338" t="s">
        <v>407</v>
      </c>
      <c r="F9" s="338" t="s">
        <v>407</v>
      </c>
      <c r="G9" s="338" t="s">
        <v>407</v>
      </c>
      <c r="H9" s="338" t="s">
        <v>407</v>
      </c>
      <c r="I9" s="338" t="s">
        <v>407</v>
      </c>
      <c r="J9" s="338" t="s">
        <v>407</v>
      </c>
      <c r="K9" s="338" t="s">
        <v>407</v>
      </c>
      <c r="L9" s="338" t="s">
        <v>407</v>
      </c>
      <c r="M9" s="338" t="s">
        <v>407</v>
      </c>
      <c r="N9" s="338" t="s">
        <v>408</v>
      </c>
      <c r="O9" s="338" t="s">
        <v>408</v>
      </c>
      <c r="P9" s="338" t="s">
        <v>408</v>
      </c>
      <c r="Q9" s="338" t="s">
        <v>408</v>
      </c>
      <c r="R9" s="338" t="s">
        <v>408</v>
      </c>
      <c r="S9" s="338" t="s">
        <v>408</v>
      </c>
      <c r="T9" s="338" t="s">
        <v>408</v>
      </c>
      <c r="U9" s="338" t="s">
        <v>409</v>
      </c>
      <c r="V9" s="338" t="s">
        <v>409</v>
      </c>
      <c r="X9" s="332"/>
      <c r="Y9" s="337"/>
      <c r="Z9" s="357" t="s">
        <v>602</v>
      </c>
      <c r="AA9" s="357" t="s">
        <v>602</v>
      </c>
      <c r="AB9" s="357" t="s">
        <v>602</v>
      </c>
      <c r="AC9" s="357" t="s">
        <v>407</v>
      </c>
      <c r="AD9" s="357" t="s">
        <v>407</v>
      </c>
      <c r="AE9" s="357" t="s">
        <v>407</v>
      </c>
    </row>
    <row r="10" spans="1:103" ht="12" customHeight="1">
      <c r="A10" s="329"/>
      <c r="B10" s="339"/>
      <c r="C10" s="340" t="s">
        <v>410</v>
      </c>
      <c r="D10" s="340" t="s">
        <v>410</v>
      </c>
      <c r="E10" s="340" t="s">
        <v>410</v>
      </c>
      <c r="F10" s="340" t="s">
        <v>410</v>
      </c>
      <c r="G10" s="340" t="s">
        <v>410</v>
      </c>
      <c r="H10" s="340" t="s">
        <v>410</v>
      </c>
      <c r="I10" s="340" t="s">
        <v>411</v>
      </c>
      <c r="J10" s="340" t="s">
        <v>411</v>
      </c>
      <c r="K10" s="340" t="s">
        <v>411</v>
      </c>
      <c r="L10" s="340" t="s">
        <v>411</v>
      </c>
      <c r="M10" s="340" t="s">
        <v>410</v>
      </c>
      <c r="N10" s="340" t="s">
        <v>410</v>
      </c>
      <c r="O10" s="340" t="s">
        <v>410</v>
      </c>
      <c r="P10" s="340" t="s">
        <v>410</v>
      </c>
      <c r="Q10" s="340" t="s">
        <v>410</v>
      </c>
      <c r="R10" s="340" t="s">
        <v>410</v>
      </c>
      <c r="S10" s="340" t="s">
        <v>410</v>
      </c>
      <c r="T10" s="340" t="s">
        <v>410</v>
      </c>
      <c r="U10" s="340" t="s">
        <v>411</v>
      </c>
      <c r="V10" s="340" t="s">
        <v>411</v>
      </c>
      <c r="X10" s="329"/>
      <c r="Y10" s="339"/>
      <c r="Z10" s="358" t="s">
        <v>603</v>
      </c>
      <c r="AA10" s="358" t="s">
        <v>603</v>
      </c>
      <c r="AB10" s="358" t="s">
        <v>603</v>
      </c>
      <c r="AC10" s="358" t="s">
        <v>411</v>
      </c>
      <c r="AD10" s="358" t="s">
        <v>603</v>
      </c>
      <c r="AE10" s="358" t="s">
        <v>603</v>
      </c>
    </row>
    <row r="11" spans="1:103" ht="12" customHeight="1">
      <c r="B11" s="342"/>
      <c r="C11" s="343"/>
      <c r="D11" s="343"/>
      <c r="E11" s="343"/>
      <c r="F11" s="343"/>
      <c r="G11" s="343"/>
      <c r="H11" s="343"/>
      <c r="I11" s="343"/>
      <c r="J11" s="343"/>
      <c r="K11" s="343"/>
      <c r="L11" s="343"/>
      <c r="M11" s="343"/>
      <c r="N11" s="343"/>
      <c r="O11" s="343"/>
      <c r="P11" s="343"/>
      <c r="Q11" s="343"/>
      <c r="R11" s="343"/>
      <c r="S11" s="343"/>
      <c r="T11" s="343"/>
      <c r="U11" s="343"/>
      <c r="V11" s="343"/>
      <c r="X11" s="341"/>
      <c r="Y11" s="344"/>
      <c r="Z11" s="345"/>
      <c r="AA11" s="345"/>
      <c r="AB11" s="345"/>
      <c r="AC11" s="345"/>
      <c r="AD11" s="345"/>
      <c r="AE11" s="345"/>
    </row>
    <row r="12" spans="1:103" ht="11.4" customHeight="1">
      <c r="B12" s="344"/>
      <c r="C12" s="345"/>
      <c r="D12" s="345"/>
      <c r="E12" s="345"/>
      <c r="F12" s="345"/>
      <c r="G12" s="345"/>
      <c r="H12" s="345"/>
      <c r="I12" s="345"/>
      <c r="J12" s="345"/>
      <c r="K12" s="345"/>
      <c r="L12" s="345"/>
      <c r="M12" s="345"/>
      <c r="N12" s="345"/>
      <c r="O12" s="345"/>
      <c r="P12" s="345"/>
      <c r="Q12" s="345"/>
      <c r="R12" s="345"/>
      <c r="S12" s="345"/>
      <c r="T12" s="345"/>
      <c r="U12" s="345"/>
      <c r="V12" s="345"/>
    </row>
    <row r="13" spans="1:103" ht="11.4" customHeight="1">
      <c r="A13" s="346" t="s">
        <v>412</v>
      </c>
      <c r="B13" s="347" t="s">
        <v>413</v>
      </c>
      <c r="C13" s="345">
        <v>5071968</v>
      </c>
      <c r="D13" s="345">
        <v>684124</v>
      </c>
      <c r="E13" s="345">
        <v>3227932</v>
      </c>
      <c r="F13" s="345">
        <v>1123376</v>
      </c>
      <c r="G13" s="345">
        <v>40317</v>
      </c>
      <c r="H13" s="345">
        <v>3598402</v>
      </c>
      <c r="I13" s="345">
        <v>45815</v>
      </c>
      <c r="J13" s="345">
        <v>48957</v>
      </c>
      <c r="K13" s="345">
        <v>255739</v>
      </c>
      <c r="L13" s="345">
        <v>247072</v>
      </c>
      <c r="M13" s="345">
        <v>5078054</v>
      </c>
      <c r="N13" s="345">
        <v>2110468</v>
      </c>
      <c r="O13" s="345">
        <v>2106654</v>
      </c>
      <c r="P13" s="345">
        <v>1163436</v>
      </c>
      <c r="Q13" s="345">
        <v>736339</v>
      </c>
      <c r="R13" s="345">
        <v>380077</v>
      </c>
      <c r="S13" s="345">
        <v>200212</v>
      </c>
      <c r="T13" s="345">
        <v>210453</v>
      </c>
      <c r="U13" s="345">
        <v>27974</v>
      </c>
      <c r="V13" s="345">
        <v>10541</v>
      </c>
      <c r="X13" s="346" t="s">
        <v>412</v>
      </c>
      <c r="Y13" s="347" t="s">
        <v>413</v>
      </c>
      <c r="Z13" s="345">
        <v>213</v>
      </c>
      <c r="AA13" s="345">
        <v>17</v>
      </c>
      <c r="AB13" s="345">
        <v>827</v>
      </c>
      <c r="AC13" s="345">
        <v>1174</v>
      </c>
      <c r="AD13" s="345">
        <v>95525</v>
      </c>
      <c r="AE13" s="345">
        <v>1322195</v>
      </c>
    </row>
    <row r="14" spans="1:103" ht="11.4" customHeight="1">
      <c r="B14" s="344"/>
      <c r="C14" s="345"/>
      <c r="D14" s="345"/>
      <c r="E14" s="345"/>
      <c r="F14" s="345"/>
      <c r="G14" s="345"/>
      <c r="H14" s="345"/>
      <c r="I14" s="345"/>
      <c r="J14" s="345"/>
      <c r="K14" s="345"/>
      <c r="L14" s="345"/>
      <c r="M14" s="345"/>
      <c r="N14" s="345"/>
      <c r="O14" s="345"/>
      <c r="P14" s="345"/>
      <c r="Q14" s="345"/>
      <c r="R14" s="345"/>
      <c r="S14" s="345"/>
      <c r="T14" s="345"/>
      <c r="U14" s="345"/>
      <c r="V14" s="345"/>
      <c r="X14" s="341"/>
      <c r="Y14" s="344"/>
      <c r="Z14" s="345"/>
      <c r="AA14" s="345"/>
      <c r="AB14" s="345"/>
      <c r="AC14" s="345"/>
      <c r="AD14" s="345"/>
      <c r="AE14" s="345"/>
    </row>
    <row r="15" spans="1:103" ht="11.4" customHeight="1">
      <c r="A15" s="341" t="s">
        <v>414</v>
      </c>
      <c r="B15" s="344" t="s">
        <v>415</v>
      </c>
      <c r="C15" s="345">
        <v>976846</v>
      </c>
      <c r="D15" s="345">
        <v>126391</v>
      </c>
      <c r="E15" s="345">
        <v>599183</v>
      </c>
      <c r="F15" s="345">
        <v>244860</v>
      </c>
      <c r="G15" s="345">
        <v>9758</v>
      </c>
      <c r="H15" s="345">
        <v>877833</v>
      </c>
      <c r="I15" s="345">
        <v>8213</v>
      </c>
      <c r="J15" s="345">
        <v>10389</v>
      </c>
      <c r="K15" s="345">
        <v>42808</v>
      </c>
      <c r="L15" s="345">
        <v>43367</v>
      </c>
      <c r="M15" s="345">
        <v>1003657</v>
      </c>
      <c r="N15" s="345">
        <v>420702</v>
      </c>
      <c r="O15" s="345">
        <v>419984</v>
      </c>
      <c r="P15" s="345">
        <v>241293</v>
      </c>
      <c r="Q15" s="345">
        <v>145276</v>
      </c>
      <c r="R15" s="345">
        <v>86893</v>
      </c>
      <c r="S15" s="345">
        <v>47991</v>
      </c>
      <c r="T15" s="345">
        <v>52398</v>
      </c>
      <c r="U15" s="345">
        <v>5113</v>
      </c>
      <c r="V15" s="345">
        <v>2075</v>
      </c>
      <c r="X15" s="341" t="s">
        <v>414</v>
      </c>
      <c r="Y15" s="344" t="s">
        <v>415</v>
      </c>
      <c r="Z15" s="345">
        <v>42</v>
      </c>
      <c r="AA15" s="345">
        <v>4</v>
      </c>
      <c r="AB15" s="345">
        <v>154</v>
      </c>
      <c r="AC15" s="345">
        <v>0</v>
      </c>
      <c r="AD15" s="345">
        <v>16172</v>
      </c>
      <c r="AE15" s="345">
        <v>258234</v>
      </c>
    </row>
    <row r="16" spans="1:103" ht="11.4" customHeight="1">
      <c r="A16" s="341" t="s">
        <v>416</v>
      </c>
      <c r="B16" s="344" t="s">
        <v>577</v>
      </c>
      <c r="C16" s="345">
        <v>104469</v>
      </c>
      <c r="D16" s="345">
        <v>12040</v>
      </c>
      <c r="E16" s="345">
        <v>60181</v>
      </c>
      <c r="F16" s="345">
        <v>32014</v>
      </c>
      <c r="G16" s="345">
        <v>744</v>
      </c>
      <c r="H16" s="345">
        <v>87138</v>
      </c>
      <c r="I16" s="345">
        <v>685</v>
      </c>
      <c r="J16" s="345">
        <v>1310</v>
      </c>
      <c r="K16" s="345">
        <v>3240</v>
      </c>
      <c r="L16" s="345">
        <v>3353</v>
      </c>
      <c r="M16" s="345">
        <v>103070</v>
      </c>
      <c r="N16" s="345">
        <v>44232</v>
      </c>
      <c r="O16" s="345">
        <v>44159</v>
      </c>
      <c r="P16" s="345">
        <v>26847</v>
      </c>
      <c r="Q16" s="345">
        <v>13676</v>
      </c>
      <c r="R16" s="345">
        <v>11229</v>
      </c>
      <c r="S16" s="345">
        <v>6295</v>
      </c>
      <c r="T16" s="345">
        <v>7261</v>
      </c>
      <c r="U16" s="345">
        <v>454</v>
      </c>
      <c r="V16" s="345">
        <v>186</v>
      </c>
      <c r="X16" s="341" t="s">
        <v>416</v>
      </c>
      <c r="Y16" s="344" t="s">
        <v>604</v>
      </c>
      <c r="Z16" s="345">
        <v>4</v>
      </c>
      <c r="AA16" s="345">
        <v>0</v>
      </c>
      <c r="AB16" s="345">
        <v>18</v>
      </c>
      <c r="AC16" s="345" t="s">
        <v>474</v>
      </c>
      <c r="AD16" s="345">
        <v>1709</v>
      </c>
      <c r="AE16" s="345" t="s">
        <v>474</v>
      </c>
    </row>
    <row r="17" spans="1:31" ht="11.4" customHeight="1">
      <c r="A17" s="341" t="s">
        <v>417</v>
      </c>
      <c r="B17" s="344" t="s">
        <v>578</v>
      </c>
      <c r="C17" s="345">
        <v>85167</v>
      </c>
      <c r="D17" s="345">
        <v>11094</v>
      </c>
      <c r="E17" s="345">
        <v>51625</v>
      </c>
      <c r="F17" s="345">
        <v>22342</v>
      </c>
      <c r="G17" s="345">
        <v>902</v>
      </c>
      <c r="H17" s="345">
        <v>70024</v>
      </c>
      <c r="I17" s="345">
        <v>626</v>
      </c>
      <c r="J17" s="345">
        <v>1001</v>
      </c>
      <c r="K17" s="345">
        <v>2949</v>
      </c>
      <c r="L17" s="345">
        <v>3222</v>
      </c>
      <c r="M17" s="345">
        <v>85368</v>
      </c>
      <c r="N17" s="345">
        <v>33495</v>
      </c>
      <c r="O17" s="345">
        <v>33425</v>
      </c>
      <c r="P17" s="345">
        <v>21027</v>
      </c>
      <c r="Q17" s="345">
        <v>9095</v>
      </c>
      <c r="R17" s="345">
        <v>7927</v>
      </c>
      <c r="S17" s="345">
        <v>4289</v>
      </c>
      <c r="T17" s="345">
        <v>4307</v>
      </c>
      <c r="U17" s="345">
        <v>356</v>
      </c>
      <c r="V17" s="345">
        <v>166</v>
      </c>
      <c r="X17" s="341" t="s">
        <v>417</v>
      </c>
      <c r="Y17" s="344" t="s">
        <v>605</v>
      </c>
      <c r="Z17" s="345">
        <v>6</v>
      </c>
      <c r="AA17" s="345">
        <v>1</v>
      </c>
      <c r="AB17" s="345">
        <v>14</v>
      </c>
      <c r="AC17" s="345" t="s">
        <v>474</v>
      </c>
      <c r="AD17" s="345">
        <v>1302</v>
      </c>
      <c r="AE17" s="345" t="s">
        <v>474</v>
      </c>
    </row>
    <row r="18" spans="1:31" ht="11.4" customHeight="1">
      <c r="A18" s="341" t="s">
        <v>418</v>
      </c>
      <c r="B18" s="344" t="s">
        <v>579</v>
      </c>
      <c r="C18" s="345">
        <v>61583</v>
      </c>
      <c r="D18" s="345">
        <v>7492</v>
      </c>
      <c r="E18" s="345">
        <v>37940</v>
      </c>
      <c r="F18" s="345">
        <v>16009</v>
      </c>
      <c r="G18" s="345">
        <v>582</v>
      </c>
      <c r="H18" s="345">
        <v>60914</v>
      </c>
      <c r="I18" s="345">
        <v>445</v>
      </c>
      <c r="J18" s="345">
        <v>710</v>
      </c>
      <c r="K18" s="345">
        <v>2767</v>
      </c>
      <c r="L18" s="345">
        <v>3232</v>
      </c>
      <c r="M18" s="345">
        <v>73100</v>
      </c>
      <c r="N18" s="345">
        <v>28064</v>
      </c>
      <c r="O18" s="345">
        <v>28011</v>
      </c>
      <c r="P18" s="345">
        <v>15231</v>
      </c>
      <c r="Q18" s="345">
        <v>10971</v>
      </c>
      <c r="R18" s="345">
        <v>5565</v>
      </c>
      <c r="S18" s="345">
        <v>3053</v>
      </c>
      <c r="T18" s="345">
        <v>3884</v>
      </c>
      <c r="U18" s="345">
        <v>325</v>
      </c>
      <c r="V18" s="345">
        <v>106</v>
      </c>
      <c r="X18" s="341" t="s">
        <v>418</v>
      </c>
      <c r="Y18" s="344" t="s">
        <v>606</v>
      </c>
      <c r="Z18" s="345">
        <v>4</v>
      </c>
      <c r="AA18" s="345">
        <v>1</v>
      </c>
      <c r="AB18" s="345">
        <v>11</v>
      </c>
      <c r="AC18" s="345" t="s">
        <v>474</v>
      </c>
      <c r="AD18" s="345">
        <v>1185</v>
      </c>
      <c r="AE18" s="345" t="s">
        <v>474</v>
      </c>
    </row>
    <row r="19" spans="1:31" ht="11.4" customHeight="1">
      <c r="A19" s="348" t="s">
        <v>419</v>
      </c>
      <c r="B19" s="349" t="s">
        <v>580</v>
      </c>
      <c r="C19" s="350">
        <v>181936</v>
      </c>
      <c r="D19" s="351">
        <v>20407</v>
      </c>
      <c r="E19" s="351">
        <v>113772</v>
      </c>
      <c r="F19" s="351">
        <v>43267</v>
      </c>
      <c r="G19" s="351">
        <v>3233</v>
      </c>
      <c r="H19" s="351">
        <v>179612</v>
      </c>
      <c r="I19" s="351">
        <v>1584</v>
      </c>
      <c r="J19" s="351">
        <v>1944</v>
      </c>
      <c r="K19" s="351">
        <v>10966</v>
      </c>
      <c r="L19" s="351">
        <v>10653</v>
      </c>
      <c r="M19" s="351">
        <v>228057</v>
      </c>
      <c r="N19" s="351">
        <v>89036</v>
      </c>
      <c r="O19" s="351">
        <v>88848</v>
      </c>
      <c r="P19" s="351">
        <v>41763</v>
      </c>
      <c r="Q19" s="351">
        <v>40664</v>
      </c>
      <c r="R19" s="351">
        <v>14666</v>
      </c>
      <c r="S19" s="351">
        <v>7758</v>
      </c>
      <c r="T19" s="351">
        <v>11765</v>
      </c>
      <c r="U19" s="351">
        <v>1182</v>
      </c>
      <c r="V19" s="351">
        <v>452</v>
      </c>
      <c r="X19" s="348" t="s">
        <v>419</v>
      </c>
      <c r="Y19" s="349" t="s">
        <v>607</v>
      </c>
      <c r="Z19" s="351">
        <v>7</v>
      </c>
      <c r="AA19" s="351">
        <v>0</v>
      </c>
      <c r="AB19" s="351">
        <v>30</v>
      </c>
      <c r="AC19" s="351" t="s">
        <v>474</v>
      </c>
      <c r="AD19" s="351">
        <v>3068</v>
      </c>
      <c r="AE19" s="351" t="s">
        <v>474</v>
      </c>
    </row>
    <row r="20" spans="1:31" ht="11.4" customHeight="1">
      <c r="A20" s="341" t="s">
        <v>420</v>
      </c>
      <c r="B20" s="352" t="s">
        <v>581</v>
      </c>
      <c r="C20" s="345">
        <v>214793</v>
      </c>
      <c r="D20" s="345">
        <v>31719</v>
      </c>
      <c r="E20" s="345">
        <v>134974</v>
      </c>
      <c r="F20" s="345">
        <v>47713</v>
      </c>
      <c r="G20" s="345">
        <v>1012</v>
      </c>
      <c r="H20" s="345">
        <v>183250</v>
      </c>
      <c r="I20" s="345">
        <v>2088</v>
      </c>
      <c r="J20" s="345">
        <v>1914</v>
      </c>
      <c r="K20" s="345">
        <v>9948</v>
      </c>
      <c r="L20" s="345">
        <v>9608</v>
      </c>
      <c r="M20" s="345">
        <v>192448</v>
      </c>
      <c r="N20" s="345">
        <v>86420</v>
      </c>
      <c r="O20" s="345">
        <v>86295</v>
      </c>
      <c r="P20" s="345">
        <v>54247</v>
      </c>
      <c r="Q20" s="345">
        <v>24979</v>
      </c>
      <c r="R20" s="345">
        <v>17589</v>
      </c>
      <c r="S20" s="345">
        <v>9919</v>
      </c>
      <c r="T20" s="345">
        <v>7960</v>
      </c>
      <c r="U20" s="345">
        <v>1207</v>
      </c>
      <c r="V20" s="345">
        <v>476</v>
      </c>
      <c r="X20" s="341" t="s">
        <v>420</v>
      </c>
      <c r="Y20" s="352" t="s">
        <v>608</v>
      </c>
      <c r="Z20" s="345">
        <v>8</v>
      </c>
      <c r="AA20" s="345">
        <v>2</v>
      </c>
      <c r="AB20" s="345">
        <v>35</v>
      </c>
      <c r="AC20" s="345" t="s">
        <v>474</v>
      </c>
      <c r="AD20" s="345">
        <v>3856</v>
      </c>
      <c r="AE20" s="345" t="s">
        <v>474</v>
      </c>
    </row>
    <row r="21" spans="1:31" ht="11.4" customHeight="1">
      <c r="A21" s="341" t="s">
        <v>421</v>
      </c>
      <c r="B21" s="344" t="s">
        <v>582</v>
      </c>
      <c r="C21" s="345">
        <v>71801</v>
      </c>
      <c r="D21" s="345">
        <v>7745</v>
      </c>
      <c r="E21" s="345">
        <v>41484</v>
      </c>
      <c r="F21" s="345">
        <v>22381</v>
      </c>
      <c r="G21" s="345">
        <v>851</v>
      </c>
      <c r="H21" s="345">
        <v>69080</v>
      </c>
      <c r="I21" s="345">
        <v>454</v>
      </c>
      <c r="J21" s="345">
        <v>990</v>
      </c>
      <c r="K21" s="345">
        <v>3285</v>
      </c>
      <c r="L21" s="345">
        <v>3412</v>
      </c>
      <c r="M21" s="345">
        <v>76219</v>
      </c>
      <c r="N21" s="345">
        <v>32142</v>
      </c>
      <c r="O21" s="345">
        <v>32096</v>
      </c>
      <c r="P21" s="345">
        <v>17604</v>
      </c>
      <c r="Q21" s="345">
        <v>11902</v>
      </c>
      <c r="R21" s="345">
        <v>7653</v>
      </c>
      <c r="S21" s="345">
        <v>4216</v>
      </c>
      <c r="T21" s="345">
        <v>5405</v>
      </c>
      <c r="U21" s="345">
        <v>325</v>
      </c>
      <c r="V21" s="345">
        <v>129</v>
      </c>
      <c r="X21" s="341" t="s">
        <v>421</v>
      </c>
      <c r="Y21" s="344" t="s">
        <v>609</v>
      </c>
      <c r="Z21" s="345">
        <v>3</v>
      </c>
      <c r="AA21" s="345">
        <v>0</v>
      </c>
      <c r="AB21" s="345">
        <v>12</v>
      </c>
      <c r="AC21" s="345" t="s">
        <v>474</v>
      </c>
      <c r="AD21" s="345">
        <v>1190</v>
      </c>
      <c r="AE21" s="345" t="s">
        <v>474</v>
      </c>
    </row>
    <row r="22" spans="1:31" ht="11.4" customHeight="1">
      <c r="A22" s="341" t="s">
        <v>422</v>
      </c>
      <c r="B22" s="344" t="s">
        <v>583</v>
      </c>
      <c r="C22" s="345">
        <v>257097</v>
      </c>
      <c r="D22" s="345">
        <v>35894</v>
      </c>
      <c r="E22" s="345">
        <v>159207</v>
      </c>
      <c r="F22" s="345">
        <v>61134</v>
      </c>
      <c r="G22" s="345">
        <v>2434</v>
      </c>
      <c r="H22" s="345">
        <v>227815</v>
      </c>
      <c r="I22" s="345">
        <v>2331</v>
      </c>
      <c r="J22" s="345">
        <v>2520</v>
      </c>
      <c r="K22" s="345">
        <v>9653</v>
      </c>
      <c r="L22" s="345">
        <v>9887</v>
      </c>
      <c r="M22" s="345">
        <v>245395</v>
      </c>
      <c r="N22" s="345">
        <v>107313</v>
      </c>
      <c r="O22" s="345">
        <v>107150</v>
      </c>
      <c r="P22" s="345">
        <v>64574</v>
      </c>
      <c r="Q22" s="345">
        <v>33989</v>
      </c>
      <c r="R22" s="345">
        <v>22264</v>
      </c>
      <c r="S22" s="345">
        <v>12461</v>
      </c>
      <c r="T22" s="345">
        <v>11816</v>
      </c>
      <c r="U22" s="345">
        <v>1264</v>
      </c>
      <c r="V22" s="345">
        <v>560</v>
      </c>
      <c r="X22" s="341" t="s">
        <v>422</v>
      </c>
      <c r="Y22" s="344" t="s">
        <v>610</v>
      </c>
      <c r="Z22" s="345">
        <v>10</v>
      </c>
      <c r="AA22" s="345">
        <v>0</v>
      </c>
      <c r="AB22" s="345">
        <v>34</v>
      </c>
      <c r="AC22" s="345" t="s">
        <v>474</v>
      </c>
      <c r="AD22" s="345">
        <v>3862</v>
      </c>
      <c r="AE22" s="345" t="s">
        <v>474</v>
      </c>
    </row>
    <row r="23" spans="1:31" ht="11.4" customHeight="1">
      <c r="A23" s="341" t="s">
        <v>423</v>
      </c>
      <c r="B23" s="344" t="s">
        <v>424</v>
      </c>
      <c r="C23" s="345">
        <v>1463743</v>
      </c>
      <c r="D23" s="345">
        <v>191824</v>
      </c>
      <c r="E23" s="345">
        <v>997884</v>
      </c>
      <c r="F23" s="345">
        <v>254085</v>
      </c>
      <c r="G23" s="345">
        <v>17325</v>
      </c>
      <c r="H23" s="345">
        <v>1405700</v>
      </c>
      <c r="I23" s="345">
        <v>14453</v>
      </c>
      <c r="J23" s="345">
        <v>10708</v>
      </c>
      <c r="K23" s="345">
        <v>107860</v>
      </c>
      <c r="L23" s="345">
        <v>98639</v>
      </c>
      <c r="M23" s="345">
        <v>1637813</v>
      </c>
      <c r="N23" s="345">
        <v>707358</v>
      </c>
      <c r="O23" s="345">
        <v>706428</v>
      </c>
      <c r="P23" s="345">
        <v>327824</v>
      </c>
      <c r="Q23" s="345">
        <v>337103</v>
      </c>
      <c r="R23" s="345">
        <v>88978</v>
      </c>
      <c r="S23" s="345">
        <v>45662</v>
      </c>
      <c r="T23" s="345">
        <v>59995</v>
      </c>
      <c r="U23" s="345">
        <v>9974</v>
      </c>
      <c r="V23" s="345">
        <v>3199</v>
      </c>
      <c r="X23" s="341" t="s">
        <v>423</v>
      </c>
      <c r="Y23" s="344" t="s">
        <v>424</v>
      </c>
      <c r="Z23" s="345">
        <v>36</v>
      </c>
      <c r="AA23" s="345">
        <v>1</v>
      </c>
      <c r="AB23" s="345">
        <v>162</v>
      </c>
      <c r="AC23" s="345">
        <v>893</v>
      </c>
      <c r="AD23" s="345">
        <v>25770</v>
      </c>
      <c r="AE23" s="345">
        <v>362588</v>
      </c>
    </row>
    <row r="24" spans="1:31" ht="11.4" customHeight="1">
      <c r="A24" s="348" t="s">
        <v>425</v>
      </c>
      <c r="B24" s="349" t="s">
        <v>584</v>
      </c>
      <c r="C24" s="350">
        <v>292199</v>
      </c>
      <c r="D24" s="351">
        <v>41272</v>
      </c>
      <c r="E24" s="351">
        <v>197419</v>
      </c>
      <c r="F24" s="351">
        <v>50090</v>
      </c>
      <c r="G24" s="351">
        <v>5896</v>
      </c>
      <c r="H24" s="351">
        <v>280969</v>
      </c>
      <c r="I24" s="351">
        <v>3048</v>
      </c>
      <c r="J24" s="351">
        <v>2170</v>
      </c>
      <c r="K24" s="351">
        <v>17333</v>
      </c>
      <c r="L24" s="351">
        <v>16057</v>
      </c>
      <c r="M24" s="351">
        <v>292082</v>
      </c>
      <c r="N24" s="351">
        <v>133165</v>
      </c>
      <c r="O24" s="351">
        <v>133024</v>
      </c>
      <c r="P24" s="351">
        <v>67918</v>
      </c>
      <c r="Q24" s="351">
        <v>56811</v>
      </c>
      <c r="R24" s="351">
        <v>17947</v>
      </c>
      <c r="S24" s="351">
        <v>9385</v>
      </c>
      <c r="T24" s="351">
        <v>10653</v>
      </c>
      <c r="U24" s="351">
        <v>1907</v>
      </c>
      <c r="V24" s="351">
        <v>631</v>
      </c>
      <c r="X24" s="348" t="s">
        <v>425</v>
      </c>
      <c r="Y24" s="349" t="s">
        <v>611</v>
      </c>
      <c r="Z24" s="351">
        <v>6</v>
      </c>
      <c r="AA24" s="351">
        <v>0</v>
      </c>
      <c r="AB24" s="351">
        <v>35</v>
      </c>
      <c r="AC24" s="351" t="s">
        <v>474</v>
      </c>
      <c r="AD24" s="351">
        <v>6401</v>
      </c>
      <c r="AE24" s="351" t="s">
        <v>474</v>
      </c>
    </row>
    <row r="25" spans="1:31" ht="11.4" customHeight="1">
      <c r="A25" s="341" t="s">
        <v>426</v>
      </c>
      <c r="B25" s="352" t="s">
        <v>585</v>
      </c>
      <c r="C25" s="345">
        <v>212527</v>
      </c>
      <c r="D25" s="345">
        <v>21276</v>
      </c>
      <c r="E25" s="345">
        <v>148740</v>
      </c>
      <c r="F25" s="345">
        <v>34371</v>
      </c>
      <c r="G25" s="345">
        <v>2968</v>
      </c>
      <c r="H25" s="345">
        <v>205510</v>
      </c>
      <c r="I25" s="345">
        <v>2286</v>
      </c>
      <c r="J25" s="345">
        <v>1513</v>
      </c>
      <c r="K25" s="345">
        <v>21042</v>
      </c>
      <c r="L25" s="345">
        <v>19161</v>
      </c>
      <c r="M25" s="345">
        <v>365990</v>
      </c>
      <c r="N25" s="345">
        <v>124266</v>
      </c>
      <c r="O25" s="345">
        <v>124070</v>
      </c>
      <c r="P25" s="345">
        <v>38700</v>
      </c>
      <c r="Q25" s="345">
        <v>79610</v>
      </c>
      <c r="R25" s="345">
        <v>10260</v>
      </c>
      <c r="S25" s="345">
        <v>4766</v>
      </c>
      <c r="T25" s="345">
        <v>11512</v>
      </c>
      <c r="U25" s="345">
        <v>2010</v>
      </c>
      <c r="V25" s="345">
        <v>568</v>
      </c>
      <c r="X25" s="341" t="s">
        <v>426</v>
      </c>
      <c r="Y25" s="352" t="s">
        <v>612</v>
      </c>
      <c r="Z25" s="345">
        <v>6</v>
      </c>
      <c r="AA25" s="345">
        <v>0</v>
      </c>
      <c r="AB25" s="345">
        <v>27</v>
      </c>
      <c r="AC25" s="345" t="s">
        <v>474</v>
      </c>
      <c r="AD25" s="345">
        <v>3963</v>
      </c>
      <c r="AE25" s="345" t="s">
        <v>474</v>
      </c>
    </row>
    <row r="26" spans="1:31" ht="11.4" customHeight="1">
      <c r="A26" s="341" t="s">
        <v>427</v>
      </c>
      <c r="B26" s="344" t="s">
        <v>586</v>
      </c>
      <c r="C26" s="345">
        <v>178429</v>
      </c>
      <c r="D26" s="345">
        <v>17562</v>
      </c>
      <c r="E26" s="345">
        <v>127849</v>
      </c>
      <c r="F26" s="345">
        <v>27724</v>
      </c>
      <c r="G26" s="345">
        <v>2159</v>
      </c>
      <c r="H26" s="345">
        <v>178429</v>
      </c>
      <c r="I26" s="345">
        <v>1606</v>
      </c>
      <c r="J26" s="345">
        <v>1084</v>
      </c>
      <c r="K26" s="345">
        <v>18844</v>
      </c>
      <c r="L26" s="345">
        <v>16959</v>
      </c>
      <c r="M26" s="345">
        <v>284690</v>
      </c>
      <c r="N26" s="345">
        <v>106966</v>
      </c>
      <c r="O26" s="345">
        <v>106825</v>
      </c>
      <c r="P26" s="345">
        <v>34709</v>
      </c>
      <c r="Q26" s="345">
        <v>67499</v>
      </c>
      <c r="R26" s="345">
        <v>9186</v>
      </c>
      <c r="S26" s="345">
        <v>4768</v>
      </c>
      <c r="T26" s="345">
        <v>9473</v>
      </c>
      <c r="U26" s="345">
        <v>1587</v>
      </c>
      <c r="V26" s="345">
        <v>367</v>
      </c>
      <c r="X26" s="341" t="s">
        <v>427</v>
      </c>
      <c r="Y26" s="344" t="s">
        <v>613</v>
      </c>
      <c r="Z26" s="345">
        <v>2</v>
      </c>
      <c r="AA26" s="345">
        <v>0</v>
      </c>
      <c r="AB26" s="345">
        <v>16</v>
      </c>
      <c r="AC26" s="345" t="s">
        <v>474</v>
      </c>
      <c r="AD26" s="345">
        <v>2145</v>
      </c>
      <c r="AE26" s="345" t="s">
        <v>474</v>
      </c>
    </row>
    <row r="27" spans="1:31" ht="11.4" customHeight="1">
      <c r="A27" s="341" t="s">
        <v>428</v>
      </c>
      <c r="B27" s="344" t="s">
        <v>587</v>
      </c>
      <c r="C27" s="345">
        <v>247096</v>
      </c>
      <c r="D27" s="345">
        <v>33528</v>
      </c>
      <c r="E27" s="345">
        <v>167308</v>
      </c>
      <c r="F27" s="345">
        <v>45186</v>
      </c>
      <c r="G27" s="345">
        <v>2610</v>
      </c>
      <c r="H27" s="345">
        <v>246376</v>
      </c>
      <c r="I27" s="345">
        <v>2449</v>
      </c>
      <c r="J27" s="345">
        <v>1897</v>
      </c>
      <c r="K27" s="345">
        <v>16073</v>
      </c>
      <c r="L27" s="345">
        <v>14281</v>
      </c>
      <c r="M27" s="345">
        <v>217392</v>
      </c>
      <c r="N27" s="345">
        <v>112423</v>
      </c>
      <c r="O27" s="345">
        <v>112306</v>
      </c>
      <c r="P27" s="345">
        <v>58836</v>
      </c>
      <c r="Q27" s="345">
        <v>46220</v>
      </c>
      <c r="R27" s="345">
        <v>16549</v>
      </c>
      <c r="S27" s="345">
        <v>8607</v>
      </c>
      <c r="T27" s="345">
        <v>9892</v>
      </c>
      <c r="U27" s="345">
        <v>1579</v>
      </c>
      <c r="V27" s="345">
        <v>541</v>
      </c>
      <c r="X27" s="341" t="s">
        <v>428</v>
      </c>
      <c r="Y27" s="344" t="s">
        <v>614</v>
      </c>
      <c r="Z27" s="345">
        <v>5</v>
      </c>
      <c r="AA27" s="345">
        <v>0</v>
      </c>
      <c r="AB27" s="345">
        <v>19</v>
      </c>
      <c r="AC27" s="345" t="s">
        <v>474</v>
      </c>
      <c r="AD27" s="345">
        <v>3453</v>
      </c>
      <c r="AE27" s="345" t="s">
        <v>474</v>
      </c>
    </row>
    <row r="28" spans="1:31" ht="11.4" customHeight="1">
      <c r="A28" s="341" t="s">
        <v>429</v>
      </c>
      <c r="B28" s="344" t="s">
        <v>588</v>
      </c>
      <c r="C28" s="345">
        <v>193280</v>
      </c>
      <c r="D28" s="345">
        <v>30181</v>
      </c>
      <c r="E28" s="345">
        <v>126224</v>
      </c>
      <c r="F28" s="345">
        <v>36540</v>
      </c>
      <c r="G28" s="345">
        <v>1387</v>
      </c>
      <c r="H28" s="345">
        <v>163403</v>
      </c>
      <c r="I28" s="345">
        <v>1957</v>
      </c>
      <c r="J28" s="345">
        <v>1469</v>
      </c>
      <c r="K28" s="345">
        <v>12638</v>
      </c>
      <c r="L28" s="345">
        <v>10559</v>
      </c>
      <c r="M28" s="345">
        <v>172935</v>
      </c>
      <c r="N28" s="345">
        <v>78018</v>
      </c>
      <c r="O28" s="345">
        <v>77880</v>
      </c>
      <c r="P28" s="345">
        <v>46498</v>
      </c>
      <c r="Q28" s="345">
        <v>25157</v>
      </c>
      <c r="R28" s="345">
        <v>12638</v>
      </c>
      <c r="S28" s="345">
        <v>6559</v>
      </c>
      <c r="T28" s="345">
        <v>5723</v>
      </c>
      <c r="U28" s="345">
        <v>1075</v>
      </c>
      <c r="V28" s="345">
        <v>401</v>
      </c>
      <c r="X28" s="341" t="s">
        <v>429</v>
      </c>
      <c r="Y28" s="344" t="s">
        <v>615</v>
      </c>
      <c r="Z28" s="345">
        <v>7</v>
      </c>
      <c r="AA28" s="345">
        <v>0</v>
      </c>
      <c r="AB28" s="345">
        <v>26</v>
      </c>
      <c r="AC28" s="345" t="s">
        <v>474</v>
      </c>
      <c r="AD28" s="345">
        <v>3761</v>
      </c>
      <c r="AE28" s="345" t="s">
        <v>474</v>
      </c>
    </row>
    <row r="29" spans="1:31" ht="11.4" customHeight="1">
      <c r="A29" s="348" t="s">
        <v>430</v>
      </c>
      <c r="B29" s="349" t="s">
        <v>589</v>
      </c>
      <c r="C29" s="350">
        <v>128659</v>
      </c>
      <c r="D29" s="351">
        <v>16495</v>
      </c>
      <c r="E29" s="351">
        <v>88231</v>
      </c>
      <c r="F29" s="351">
        <v>22940</v>
      </c>
      <c r="G29" s="351">
        <v>841</v>
      </c>
      <c r="H29" s="351">
        <v>128035</v>
      </c>
      <c r="I29" s="351">
        <v>1017</v>
      </c>
      <c r="J29" s="351">
        <v>954</v>
      </c>
      <c r="K29" s="351">
        <v>8296</v>
      </c>
      <c r="L29" s="351">
        <v>8474</v>
      </c>
      <c r="M29" s="351">
        <v>115358</v>
      </c>
      <c r="N29" s="351">
        <v>62266</v>
      </c>
      <c r="O29" s="351">
        <v>62189</v>
      </c>
      <c r="P29" s="351">
        <v>29118</v>
      </c>
      <c r="Q29" s="351">
        <v>29678</v>
      </c>
      <c r="R29" s="351">
        <v>8531</v>
      </c>
      <c r="S29" s="351">
        <v>4438</v>
      </c>
      <c r="T29" s="351">
        <v>5275</v>
      </c>
      <c r="U29" s="351">
        <v>681</v>
      </c>
      <c r="V29" s="351">
        <v>262</v>
      </c>
      <c r="X29" s="348" t="s">
        <v>430</v>
      </c>
      <c r="Y29" s="349" t="s">
        <v>616</v>
      </c>
      <c r="Z29" s="351">
        <v>4</v>
      </c>
      <c r="AA29" s="351">
        <v>0</v>
      </c>
      <c r="AB29" s="351">
        <v>11</v>
      </c>
      <c r="AC29" s="351" t="s">
        <v>474</v>
      </c>
      <c r="AD29" s="351">
        <v>1811</v>
      </c>
      <c r="AE29" s="351" t="s">
        <v>474</v>
      </c>
    </row>
    <row r="30" spans="1:31" ht="11.4" customHeight="1">
      <c r="A30" s="341" t="s">
        <v>431</v>
      </c>
      <c r="B30" s="352" t="s">
        <v>590</v>
      </c>
      <c r="C30" s="345">
        <v>211553</v>
      </c>
      <c r="D30" s="345">
        <v>31510</v>
      </c>
      <c r="E30" s="345">
        <v>142113</v>
      </c>
      <c r="F30" s="345">
        <v>37234</v>
      </c>
      <c r="G30" s="345">
        <v>1464</v>
      </c>
      <c r="H30" s="345">
        <v>202978</v>
      </c>
      <c r="I30" s="345">
        <v>2090</v>
      </c>
      <c r="J30" s="345">
        <v>1621</v>
      </c>
      <c r="K30" s="345">
        <v>13634</v>
      </c>
      <c r="L30" s="345">
        <v>13148</v>
      </c>
      <c r="M30" s="345">
        <v>189366</v>
      </c>
      <c r="N30" s="345">
        <v>90254</v>
      </c>
      <c r="O30" s="345">
        <v>90134</v>
      </c>
      <c r="P30" s="345">
        <v>52045</v>
      </c>
      <c r="Q30" s="345">
        <v>32128</v>
      </c>
      <c r="R30" s="345">
        <v>13867</v>
      </c>
      <c r="S30" s="345">
        <v>7139</v>
      </c>
      <c r="T30" s="345">
        <v>7467</v>
      </c>
      <c r="U30" s="345">
        <v>1135</v>
      </c>
      <c r="V30" s="345">
        <v>429</v>
      </c>
      <c r="X30" s="341" t="s">
        <v>431</v>
      </c>
      <c r="Y30" s="352" t="s">
        <v>617</v>
      </c>
      <c r="Z30" s="345">
        <v>6</v>
      </c>
      <c r="AA30" s="345">
        <v>1</v>
      </c>
      <c r="AB30" s="345">
        <v>28</v>
      </c>
      <c r="AC30" s="345" t="s">
        <v>474</v>
      </c>
      <c r="AD30" s="345">
        <v>4236</v>
      </c>
      <c r="AE30" s="345" t="s">
        <v>474</v>
      </c>
    </row>
    <row r="31" spans="1:31" ht="11.4" customHeight="1">
      <c r="B31" s="344"/>
      <c r="C31" s="345"/>
      <c r="D31" s="345"/>
      <c r="E31" s="345"/>
      <c r="F31" s="345"/>
      <c r="G31" s="345"/>
      <c r="H31" s="345"/>
      <c r="I31" s="345"/>
      <c r="J31" s="345"/>
      <c r="K31" s="345"/>
      <c r="L31" s="345"/>
      <c r="M31" s="345"/>
      <c r="N31" s="345"/>
      <c r="O31" s="345"/>
      <c r="P31" s="345"/>
      <c r="Q31" s="345"/>
      <c r="R31" s="345"/>
      <c r="S31" s="345"/>
      <c r="T31" s="345"/>
      <c r="U31" s="345"/>
      <c r="V31" s="345"/>
      <c r="X31" s="341"/>
      <c r="Y31" s="344"/>
      <c r="Z31" s="345"/>
      <c r="AA31" s="345"/>
      <c r="AB31" s="345"/>
      <c r="AC31" s="345"/>
      <c r="AD31" s="345"/>
      <c r="AE31" s="345"/>
    </row>
    <row r="32" spans="1:31" ht="11.4" customHeight="1">
      <c r="A32" s="341" t="s">
        <v>432</v>
      </c>
      <c r="B32" s="344" t="s">
        <v>433</v>
      </c>
      <c r="C32" s="345">
        <v>123638</v>
      </c>
      <c r="D32" s="345">
        <v>14235</v>
      </c>
      <c r="E32" s="345">
        <v>71030</v>
      </c>
      <c r="F32" s="345">
        <v>37816</v>
      </c>
      <c r="G32" s="345">
        <v>426</v>
      </c>
      <c r="H32" s="345">
        <v>102308</v>
      </c>
      <c r="I32" s="345">
        <v>824</v>
      </c>
      <c r="J32" s="345">
        <v>1791</v>
      </c>
      <c r="K32" s="345">
        <v>3135</v>
      </c>
      <c r="L32" s="345">
        <v>3488</v>
      </c>
      <c r="M32" s="345">
        <v>128704</v>
      </c>
      <c r="N32" s="345">
        <v>49936</v>
      </c>
      <c r="O32" s="345">
        <v>49798</v>
      </c>
      <c r="P32" s="345">
        <v>28179</v>
      </c>
      <c r="Q32" s="345">
        <v>15489</v>
      </c>
      <c r="R32" s="345">
        <v>12043</v>
      </c>
      <c r="S32" s="345">
        <v>6362</v>
      </c>
      <c r="T32" s="345">
        <v>7929</v>
      </c>
      <c r="U32" s="345">
        <v>499</v>
      </c>
      <c r="V32" s="345">
        <v>202</v>
      </c>
      <c r="X32" s="341" t="s">
        <v>432</v>
      </c>
      <c r="Y32" s="344" t="s">
        <v>433</v>
      </c>
      <c r="Z32" s="345">
        <v>7</v>
      </c>
      <c r="AA32" s="345">
        <v>0</v>
      </c>
      <c r="AB32" s="345">
        <v>19</v>
      </c>
      <c r="AC32" s="345">
        <v>0</v>
      </c>
      <c r="AD32" s="345">
        <v>2065</v>
      </c>
      <c r="AE32" s="345">
        <v>33701</v>
      </c>
    </row>
    <row r="33" spans="1:31" ht="11.4" customHeight="1">
      <c r="A33" s="341" t="s">
        <v>434</v>
      </c>
      <c r="B33" s="344" t="s">
        <v>435</v>
      </c>
      <c r="C33" s="345">
        <v>302402</v>
      </c>
      <c r="D33" s="345">
        <v>41720</v>
      </c>
      <c r="E33" s="345">
        <v>189948</v>
      </c>
      <c r="F33" s="345">
        <v>66194</v>
      </c>
      <c r="G33" s="345">
        <v>1910</v>
      </c>
      <c r="H33" s="345">
        <v>183547</v>
      </c>
      <c r="I33" s="345">
        <v>2908</v>
      </c>
      <c r="J33" s="345">
        <v>2976</v>
      </c>
      <c r="K33" s="345">
        <v>10789</v>
      </c>
      <c r="L33" s="345">
        <v>10852</v>
      </c>
      <c r="M33" s="345">
        <v>304186</v>
      </c>
      <c r="N33" s="345">
        <v>116664</v>
      </c>
      <c r="O33" s="345">
        <v>116381</v>
      </c>
      <c r="P33" s="345">
        <v>63487</v>
      </c>
      <c r="Q33" s="345">
        <v>36598</v>
      </c>
      <c r="R33" s="345">
        <v>20750</v>
      </c>
      <c r="S33" s="345">
        <v>10323</v>
      </c>
      <c r="T33" s="345">
        <v>10704</v>
      </c>
      <c r="U33" s="345">
        <v>1639</v>
      </c>
      <c r="V33" s="345">
        <v>581</v>
      </c>
      <c r="X33" s="341" t="s">
        <v>434</v>
      </c>
      <c r="Y33" s="344" t="s">
        <v>435</v>
      </c>
      <c r="Z33" s="345">
        <v>9</v>
      </c>
      <c r="AA33" s="345">
        <v>1</v>
      </c>
      <c r="AB33" s="345">
        <v>69</v>
      </c>
      <c r="AC33" s="345">
        <v>13</v>
      </c>
      <c r="AD33" s="345">
        <v>7456</v>
      </c>
      <c r="AE33" s="345">
        <v>81641</v>
      </c>
    </row>
    <row r="34" spans="1:31" ht="11.4" customHeight="1">
      <c r="A34" s="341" t="s">
        <v>436</v>
      </c>
      <c r="B34" s="344" t="s">
        <v>437</v>
      </c>
      <c r="C34" s="345">
        <v>57686</v>
      </c>
      <c r="D34" s="345">
        <v>7355</v>
      </c>
      <c r="E34" s="345">
        <v>34335</v>
      </c>
      <c r="F34" s="345">
        <v>15930</v>
      </c>
      <c r="G34" s="345">
        <v>266</v>
      </c>
      <c r="H34" s="345">
        <v>27788</v>
      </c>
      <c r="I34" s="345">
        <v>518</v>
      </c>
      <c r="J34" s="345">
        <v>677</v>
      </c>
      <c r="K34" s="345">
        <v>2060</v>
      </c>
      <c r="L34" s="345">
        <v>2131</v>
      </c>
      <c r="M34" s="345">
        <v>60532</v>
      </c>
      <c r="N34" s="345">
        <v>22645</v>
      </c>
      <c r="O34" s="345">
        <v>22606</v>
      </c>
      <c r="P34" s="345">
        <v>13942</v>
      </c>
      <c r="Q34" s="345">
        <v>5989</v>
      </c>
      <c r="R34" s="345">
        <v>5393</v>
      </c>
      <c r="S34" s="345">
        <v>2949</v>
      </c>
      <c r="T34" s="345">
        <v>2951</v>
      </c>
      <c r="U34" s="345">
        <v>323</v>
      </c>
      <c r="V34" s="345">
        <v>154</v>
      </c>
      <c r="X34" s="341" t="s">
        <v>436</v>
      </c>
      <c r="Y34" s="344" t="s">
        <v>437</v>
      </c>
      <c r="Z34" s="345">
        <v>3</v>
      </c>
      <c r="AA34" s="345">
        <v>0</v>
      </c>
      <c r="AB34" s="345">
        <v>12</v>
      </c>
      <c r="AC34" s="345">
        <v>0</v>
      </c>
      <c r="AD34" s="345">
        <v>1504</v>
      </c>
      <c r="AE34" s="345">
        <v>15546</v>
      </c>
    </row>
    <row r="35" spans="1:31" ht="11.4" customHeight="1">
      <c r="A35" s="341" t="s">
        <v>438</v>
      </c>
      <c r="B35" s="344" t="s">
        <v>439</v>
      </c>
      <c r="C35" s="345">
        <v>131492</v>
      </c>
      <c r="D35" s="345">
        <v>16856</v>
      </c>
      <c r="E35" s="345">
        <v>81768</v>
      </c>
      <c r="F35" s="345">
        <v>32755</v>
      </c>
      <c r="G35" s="345">
        <v>993</v>
      </c>
      <c r="H35" s="345">
        <v>53622</v>
      </c>
      <c r="I35" s="345">
        <v>1150</v>
      </c>
      <c r="J35" s="345">
        <v>1493</v>
      </c>
      <c r="K35" s="345">
        <v>4342</v>
      </c>
      <c r="L35" s="345">
        <v>4264</v>
      </c>
      <c r="M35" s="345">
        <v>132654</v>
      </c>
      <c r="N35" s="345">
        <v>53451</v>
      </c>
      <c r="O35" s="345">
        <v>53249</v>
      </c>
      <c r="P35" s="345">
        <v>29769</v>
      </c>
      <c r="Q35" s="345">
        <v>17558</v>
      </c>
      <c r="R35" s="345">
        <v>10643</v>
      </c>
      <c r="S35" s="345">
        <v>5495</v>
      </c>
      <c r="T35" s="345">
        <v>6612</v>
      </c>
      <c r="U35" s="345">
        <v>688</v>
      </c>
      <c r="V35" s="345">
        <v>269</v>
      </c>
      <c r="X35" s="341" t="s">
        <v>438</v>
      </c>
      <c r="Y35" s="344" t="s">
        <v>439</v>
      </c>
      <c r="Z35" s="345">
        <v>12</v>
      </c>
      <c r="AA35" s="345">
        <v>0</v>
      </c>
      <c r="AB35" s="345">
        <v>29</v>
      </c>
      <c r="AC35" s="345">
        <v>0</v>
      </c>
      <c r="AD35" s="345">
        <v>3053</v>
      </c>
      <c r="AE35" s="345">
        <v>33653</v>
      </c>
    </row>
    <row r="36" spans="1:31" ht="11.4" customHeight="1">
      <c r="A36" s="348" t="s">
        <v>440</v>
      </c>
      <c r="B36" s="349" t="s">
        <v>441</v>
      </c>
      <c r="C36" s="350">
        <v>50605</v>
      </c>
      <c r="D36" s="351">
        <v>6524</v>
      </c>
      <c r="E36" s="351">
        <v>29867</v>
      </c>
      <c r="F36" s="351">
        <v>14163</v>
      </c>
      <c r="G36" s="351">
        <v>275</v>
      </c>
      <c r="H36" s="351">
        <v>19961</v>
      </c>
      <c r="I36" s="351">
        <v>413</v>
      </c>
      <c r="J36" s="351">
        <v>704</v>
      </c>
      <c r="K36" s="351">
        <v>1762</v>
      </c>
      <c r="L36" s="351">
        <v>1764</v>
      </c>
      <c r="M36" s="351">
        <v>55716</v>
      </c>
      <c r="N36" s="351">
        <v>21198</v>
      </c>
      <c r="O36" s="351">
        <v>21126</v>
      </c>
      <c r="P36" s="351">
        <v>11813</v>
      </c>
      <c r="Q36" s="351">
        <v>7331</v>
      </c>
      <c r="R36" s="351">
        <v>4391</v>
      </c>
      <c r="S36" s="351">
        <v>2383</v>
      </c>
      <c r="T36" s="351">
        <v>3492</v>
      </c>
      <c r="U36" s="351">
        <v>197</v>
      </c>
      <c r="V36" s="351">
        <v>144</v>
      </c>
      <c r="X36" s="348" t="s">
        <v>440</v>
      </c>
      <c r="Y36" s="349" t="s">
        <v>441</v>
      </c>
      <c r="Z36" s="351">
        <v>3</v>
      </c>
      <c r="AA36" s="351">
        <v>0</v>
      </c>
      <c r="AB36" s="351">
        <v>19</v>
      </c>
      <c r="AC36" s="351">
        <v>0</v>
      </c>
      <c r="AD36" s="351">
        <v>1458</v>
      </c>
      <c r="AE36" s="351">
        <v>13547</v>
      </c>
    </row>
    <row r="37" spans="1:31" ht="11.4" customHeight="1">
      <c r="A37" s="341" t="s">
        <v>442</v>
      </c>
      <c r="B37" s="352" t="s">
        <v>443</v>
      </c>
      <c r="C37" s="345">
        <v>71375</v>
      </c>
      <c r="D37" s="345">
        <v>9195</v>
      </c>
      <c r="E37" s="345">
        <v>43015</v>
      </c>
      <c r="F37" s="345">
        <v>19165</v>
      </c>
      <c r="G37" s="345">
        <v>186</v>
      </c>
      <c r="H37" s="345">
        <v>12067</v>
      </c>
      <c r="I37" s="345">
        <v>527</v>
      </c>
      <c r="J37" s="345">
        <v>979</v>
      </c>
      <c r="K37" s="345">
        <v>1591</v>
      </c>
      <c r="L37" s="345">
        <v>1945</v>
      </c>
      <c r="M37" s="345">
        <v>66122</v>
      </c>
      <c r="N37" s="345">
        <v>23333</v>
      </c>
      <c r="O37" s="345">
        <v>23289</v>
      </c>
      <c r="P37" s="345">
        <v>12858</v>
      </c>
      <c r="Q37" s="345">
        <v>4680</v>
      </c>
      <c r="R37" s="345">
        <v>5474</v>
      </c>
      <c r="S37" s="345">
        <v>2556</v>
      </c>
      <c r="T37" s="345">
        <v>2020</v>
      </c>
      <c r="U37" s="345">
        <v>283</v>
      </c>
      <c r="V37" s="345">
        <v>115</v>
      </c>
      <c r="X37" s="341" t="s">
        <v>442</v>
      </c>
      <c r="Y37" s="352" t="s">
        <v>443</v>
      </c>
      <c r="Z37" s="345">
        <v>5</v>
      </c>
      <c r="AA37" s="345">
        <v>0</v>
      </c>
      <c r="AB37" s="345">
        <v>17</v>
      </c>
      <c r="AC37" s="345">
        <v>0</v>
      </c>
      <c r="AD37" s="345">
        <v>1827</v>
      </c>
      <c r="AE37" s="345">
        <v>21382</v>
      </c>
    </row>
    <row r="38" spans="1:31" ht="11.4" customHeight="1">
      <c r="A38" s="341" t="s">
        <v>444</v>
      </c>
      <c r="B38" s="344" t="s">
        <v>445</v>
      </c>
      <c r="C38" s="345">
        <v>69057</v>
      </c>
      <c r="D38" s="345">
        <v>8613</v>
      </c>
      <c r="E38" s="345">
        <v>39892</v>
      </c>
      <c r="F38" s="345">
        <v>20519</v>
      </c>
      <c r="G38" s="345">
        <v>239</v>
      </c>
      <c r="H38" s="345">
        <v>6500</v>
      </c>
      <c r="I38" s="345">
        <v>408</v>
      </c>
      <c r="J38" s="345">
        <v>917</v>
      </c>
      <c r="K38" s="345">
        <v>1486</v>
      </c>
      <c r="L38" s="345">
        <v>1885</v>
      </c>
      <c r="M38" s="345">
        <v>69532</v>
      </c>
      <c r="N38" s="345">
        <v>22316</v>
      </c>
      <c r="O38" s="345">
        <v>22261</v>
      </c>
      <c r="P38" s="345">
        <v>11922</v>
      </c>
      <c r="Q38" s="345">
        <v>4362</v>
      </c>
      <c r="R38" s="345">
        <v>5423</v>
      </c>
      <c r="S38" s="345">
        <v>2849</v>
      </c>
      <c r="T38" s="345">
        <v>2356</v>
      </c>
      <c r="U38" s="345">
        <v>276</v>
      </c>
      <c r="V38" s="345">
        <v>99</v>
      </c>
      <c r="X38" s="341" t="s">
        <v>444</v>
      </c>
      <c r="Y38" s="344" t="s">
        <v>445</v>
      </c>
      <c r="Z38" s="345">
        <v>5</v>
      </c>
      <c r="AA38" s="345">
        <v>0</v>
      </c>
      <c r="AB38" s="345">
        <v>20</v>
      </c>
      <c r="AC38" s="345">
        <v>0</v>
      </c>
      <c r="AD38" s="345">
        <v>1502</v>
      </c>
      <c r="AE38" s="345">
        <v>22965</v>
      </c>
    </row>
    <row r="39" spans="1:31" ht="11.4" customHeight="1">
      <c r="A39" s="341" t="s">
        <v>446</v>
      </c>
      <c r="B39" s="344" t="s">
        <v>447</v>
      </c>
      <c r="C39" s="345">
        <v>48512</v>
      </c>
      <c r="D39" s="345">
        <v>7250</v>
      </c>
      <c r="E39" s="345">
        <v>29578</v>
      </c>
      <c r="F39" s="345">
        <v>10918</v>
      </c>
      <c r="G39" s="345">
        <v>188</v>
      </c>
      <c r="H39" s="345">
        <v>12497</v>
      </c>
      <c r="I39" s="345">
        <v>480</v>
      </c>
      <c r="J39" s="345">
        <v>520</v>
      </c>
      <c r="K39" s="345">
        <v>1856</v>
      </c>
      <c r="L39" s="345">
        <v>1823</v>
      </c>
      <c r="M39" s="345">
        <v>46378</v>
      </c>
      <c r="N39" s="345">
        <v>16628</v>
      </c>
      <c r="O39" s="345">
        <v>16588</v>
      </c>
      <c r="P39" s="345">
        <v>9895</v>
      </c>
      <c r="Q39" s="345">
        <v>3505</v>
      </c>
      <c r="R39" s="345">
        <v>3235</v>
      </c>
      <c r="S39" s="345">
        <v>1627</v>
      </c>
      <c r="T39" s="345">
        <v>1324</v>
      </c>
      <c r="U39" s="345">
        <v>230</v>
      </c>
      <c r="V39" s="345">
        <v>94</v>
      </c>
      <c r="X39" s="341" t="s">
        <v>446</v>
      </c>
      <c r="Y39" s="344" t="s">
        <v>447</v>
      </c>
      <c r="Z39" s="345">
        <v>1</v>
      </c>
      <c r="AA39" s="345">
        <v>0</v>
      </c>
      <c r="AB39" s="345">
        <v>11</v>
      </c>
      <c r="AC39" s="345">
        <v>0</v>
      </c>
      <c r="AD39" s="345">
        <v>1116</v>
      </c>
      <c r="AE39" s="345">
        <v>12632</v>
      </c>
    </row>
    <row r="40" spans="1:31" ht="11.4" customHeight="1">
      <c r="A40" s="341" t="s">
        <v>448</v>
      </c>
      <c r="B40" s="344" t="s">
        <v>449</v>
      </c>
      <c r="C40" s="345">
        <v>37448</v>
      </c>
      <c r="D40" s="345">
        <v>4488</v>
      </c>
      <c r="E40" s="345">
        <v>22236</v>
      </c>
      <c r="F40" s="345">
        <v>10698</v>
      </c>
      <c r="G40" s="345">
        <v>85</v>
      </c>
      <c r="H40" s="345">
        <v>9333</v>
      </c>
      <c r="I40" s="345">
        <v>235</v>
      </c>
      <c r="J40" s="345">
        <v>469</v>
      </c>
      <c r="K40" s="345">
        <v>951</v>
      </c>
      <c r="L40" s="345">
        <v>1202</v>
      </c>
      <c r="M40" s="345">
        <v>37320</v>
      </c>
      <c r="N40" s="345">
        <v>12577</v>
      </c>
      <c r="O40" s="345">
        <v>12546</v>
      </c>
      <c r="P40" s="345">
        <v>6809</v>
      </c>
      <c r="Q40" s="345">
        <v>2688</v>
      </c>
      <c r="R40" s="345">
        <v>3116</v>
      </c>
      <c r="S40" s="345">
        <v>1462</v>
      </c>
      <c r="T40" s="345">
        <v>1081</v>
      </c>
      <c r="U40" s="345">
        <v>127</v>
      </c>
      <c r="V40" s="345">
        <v>55</v>
      </c>
      <c r="X40" s="341" t="s">
        <v>448</v>
      </c>
      <c r="Y40" s="344" t="s">
        <v>449</v>
      </c>
      <c r="Z40" s="345">
        <v>2</v>
      </c>
      <c r="AA40" s="345">
        <v>0</v>
      </c>
      <c r="AB40" s="345">
        <v>8</v>
      </c>
      <c r="AC40" s="345">
        <v>0</v>
      </c>
      <c r="AD40" s="345">
        <v>697</v>
      </c>
      <c r="AE40" s="345">
        <v>11539</v>
      </c>
    </row>
    <row r="41" spans="1:31" ht="11.4" customHeight="1">
      <c r="A41" s="348" t="s">
        <v>450</v>
      </c>
      <c r="B41" s="349" t="s">
        <v>451</v>
      </c>
      <c r="C41" s="350">
        <v>70468</v>
      </c>
      <c r="D41" s="351">
        <v>9807</v>
      </c>
      <c r="E41" s="351">
        <v>43686</v>
      </c>
      <c r="F41" s="351">
        <v>16843</v>
      </c>
      <c r="G41" s="351">
        <v>309</v>
      </c>
      <c r="H41" s="351">
        <v>28175</v>
      </c>
      <c r="I41" s="351">
        <v>621</v>
      </c>
      <c r="J41" s="351">
        <v>708</v>
      </c>
      <c r="K41" s="351">
        <v>2618</v>
      </c>
      <c r="L41" s="351">
        <v>2513</v>
      </c>
      <c r="M41" s="351">
        <v>64358</v>
      </c>
      <c r="N41" s="351">
        <v>27634</v>
      </c>
      <c r="O41" s="351">
        <v>27574</v>
      </c>
      <c r="P41" s="351">
        <v>17619</v>
      </c>
      <c r="Q41" s="351">
        <v>7208</v>
      </c>
      <c r="R41" s="351">
        <v>5993</v>
      </c>
      <c r="S41" s="351">
        <v>3383</v>
      </c>
      <c r="T41" s="351">
        <v>2968</v>
      </c>
      <c r="U41" s="351">
        <v>330</v>
      </c>
      <c r="V41" s="351">
        <v>131</v>
      </c>
      <c r="X41" s="348" t="s">
        <v>450</v>
      </c>
      <c r="Y41" s="349" t="s">
        <v>451</v>
      </c>
      <c r="Z41" s="351">
        <v>2</v>
      </c>
      <c r="AA41" s="351">
        <v>0</v>
      </c>
      <c r="AB41" s="351">
        <v>10</v>
      </c>
      <c r="AC41" s="351">
        <v>0</v>
      </c>
      <c r="AD41" s="351">
        <v>1178</v>
      </c>
      <c r="AE41" s="351">
        <v>17396</v>
      </c>
    </row>
    <row r="42" spans="1:31" ht="11.4" customHeight="1">
      <c r="A42" s="341" t="s">
        <v>452</v>
      </c>
      <c r="B42" s="352" t="s">
        <v>453</v>
      </c>
      <c r="C42" s="345">
        <v>27031</v>
      </c>
      <c r="D42" s="345">
        <v>3395</v>
      </c>
      <c r="E42" s="345">
        <v>15430</v>
      </c>
      <c r="F42" s="345">
        <v>8204</v>
      </c>
      <c r="G42" s="345">
        <v>146</v>
      </c>
      <c r="H42" s="345">
        <v>5243</v>
      </c>
      <c r="I42" s="345">
        <v>219</v>
      </c>
      <c r="J42" s="345">
        <v>383</v>
      </c>
      <c r="K42" s="345">
        <v>812</v>
      </c>
      <c r="L42" s="345">
        <v>783</v>
      </c>
      <c r="M42" s="345">
        <v>27405</v>
      </c>
      <c r="N42" s="345">
        <v>10095</v>
      </c>
      <c r="O42" s="345">
        <v>10054</v>
      </c>
      <c r="P42" s="345">
        <v>6295</v>
      </c>
      <c r="Q42" s="345">
        <v>2452</v>
      </c>
      <c r="R42" s="345">
        <v>2600</v>
      </c>
      <c r="S42" s="345">
        <v>1534</v>
      </c>
      <c r="T42" s="345">
        <v>1415</v>
      </c>
      <c r="U42" s="345">
        <v>102</v>
      </c>
      <c r="V42" s="345">
        <v>39</v>
      </c>
      <c r="X42" s="341" t="s">
        <v>452</v>
      </c>
      <c r="Y42" s="352" t="s">
        <v>453</v>
      </c>
      <c r="Z42" s="345">
        <v>2</v>
      </c>
      <c r="AA42" s="345">
        <v>1</v>
      </c>
      <c r="AB42" s="345">
        <v>10</v>
      </c>
      <c r="AC42" s="345">
        <v>0</v>
      </c>
      <c r="AD42" s="345">
        <v>869</v>
      </c>
      <c r="AE42" s="345">
        <v>6955</v>
      </c>
    </row>
    <row r="43" spans="1:31" ht="11.4" customHeight="1">
      <c r="A43" s="341" t="s">
        <v>454</v>
      </c>
      <c r="B43" s="344" t="s">
        <v>455</v>
      </c>
      <c r="C43" s="345">
        <v>44210</v>
      </c>
      <c r="D43" s="345">
        <v>5122</v>
      </c>
      <c r="E43" s="345">
        <v>25915</v>
      </c>
      <c r="F43" s="345">
        <v>13124</v>
      </c>
      <c r="G43" s="345">
        <v>188</v>
      </c>
      <c r="H43" s="345">
        <v>38592</v>
      </c>
      <c r="I43" s="345">
        <v>279</v>
      </c>
      <c r="J43" s="345">
        <v>558</v>
      </c>
      <c r="K43" s="345">
        <v>1589</v>
      </c>
      <c r="L43" s="345">
        <v>1579</v>
      </c>
      <c r="M43" s="345">
        <v>38114</v>
      </c>
      <c r="N43" s="345">
        <v>17801</v>
      </c>
      <c r="O43" s="345">
        <v>17778</v>
      </c>
      <c r="P43" s="345">
        <v>11078</v>
      </c>
      <c r="Q43" s="345">
        <v>4645</v>
      </c>
      <c r="R43" s="345">
        <v>4860</v>
      </c>
      <c r="S43" s="345">
        <v>2743</v>
      </c>
      <c r="T43" s="345">
        <v>2552</v>
      </c>
      <c r="U43" s="345">
        <v>218</v>
      </c>
      <c r="V43" s="345">
        <v>109</v>
      </c>
      <c r="X43" s="341" t="s">
        <v>454</v>
      </c>
      <c r="Y43" s="344" t="s">
        <v>455</v>
      </c>
      <c r="Z43" s="345">
        <v>2</v>
      </c>
      <c r="AA43" s="345">
        <v>0</v>
      </c>
      <c r="AB43" s="345">
        <v>6</v>
      </c>
      <c r="AC43" s="345">
        <v>0</v>
      </c>
      <c r="AD43" s="345">
        <v>904</v>
      </c>
      <c r="AE43" s="345">
        <v>13313</v>
      </c>
    </row>
    <row r="44" spans="1:31" ht="11.4" customHeight="1">
      <c r="A44" s="341" t="s">
        <v>456</v>
      </c>
      <c r="B44" s="344" t="s">
        <v>457</v>
      </c>
      <c r="C44" s="345">
        <v>58499</v>
      </c>
      <c r="D44" s="345">
        <v>9094</v>
      </c>
      <c r="E44" s="345">
        <v>36205</v>
      </c>
      <c r="F44" s="345">
        <v>13162</v>
      </c>
      <c r="G44" s="345">
        <v>157</v>
      </c>
      <c r="H44" s="345">
        <v>39201</v>
      </c>
      <c r="I44" s="345">
        <v>451</v>
      </c>
      <c r="J44" s="345">
        <v>524</v>
      </c>
      <c r="K44" s="345">
        <v>2320</v>
      </c>
      <c r="L44" s="345">
        <v>2255</v>
      </c>
      <c r="M44" s="345">
        <v>48346</v>
      </c>
      <c r="N44" s="345">
        <v>20024</v>
      </c>
      <c r="O44" s="345">
        <v>19967</v>
      </c>
      <c r="P44" s="345">
        <v>13528</v>
      </c>
      <c r="Q44" s="345">
        <v>3815</v>
      </c>
      <c r="R44" s="345">
        <v>4380</v>
      </c>
      <c r="S44" s="345">
        <v>2387</v>
      </c>
      <c r="T44" s="345">
        <v>1547</v>
      </c>
      <c r="U44" s="345">
        <v>233</v>
      </c>
      <c r="V44" s="345">
        <v>87</v>
      </c>
      <c r="X44" s="341" t="s">
        <v>456</v>
      </c>
      <c r="Y44" s="344" t="s">
        <v>457</v>
      </c>
      <c r="Z44" s="345">
        <v>2</v>
      </c>
      <c r="AA44" s="345">
        <v>0</v>
      </c>
      <c r="AB44" s="345">
        <v>11</v>
      </c>
      <c r="AC44" s="345">
        <v>0</v>
      </c>
      <c r="AD44" s="345">
        <v>1098</v>
      </c>
      <c r="AE44" s="345">
        <v>13299</v>
      </c>
    </row>
    <row r="45" spans="1:31" ht="11.4" customHeight="1">
      <c r="A45" s="341" t="s">
        <v>458</v>
      </c>
      <c r="B45" s="344" t="s">
        <v>459</v>
      </c>
      <c r="C45" s="345">
        <v>100172</v>
      </c>
      <c r="D45" s="345">
        <v>15175</v>
      </c>
      <c r="E45" s="345">
        <v>66368</v>
      </c>
      <c r="F45" s="345">
        <v>18504</v>
      </c>
      <c r="G45" s="345">
        <v>559</v>
      </c>
      <c r="H45" s="345">
        <v>65133</v>
      </c>
      <c r="I45" s="345">
        <v>951</v>
      </c>
      <c r="J45" s="345">
        <v>794</v>
      </c>
      <c r="K45" s="345">
        <v>5208</v>
      </c>
      <c r="L45" s="345">
        <v>4907</v>
      </c>
      <c r="M45" s="345">
        <v>87418</v>
      </c>
      <c r="N45" s="345">
        <v>37703</v>
      </c>
      <c r="O45" s="345">
        <v>37636</v>
      </c>
      <c r="P45" s="345">
        <v>24682</v>
      </c>
      <c r="Q45" s="345">
        <v>9401</v>
      </c>
      <c r="R45" s="345">
        <v>6798</v>
      </c>
      <c r="S45" s="345">
        <v>3605</v>
      </c>
      <c r="T45" s="345">
        <v>2654</v>
      </c>
      <c r="U45" s="345">
        <v>548</v>
      </c>
      <c r="V45" s="345">
        <v>188</v>
      </c>
      <c r="X45" s="341" t="s">
        <v>458</v>
      </c>
      <c r="Y45" s="344" t="s">
        <v>459</v>
      </c>
      <c r="Z45" s="345">
        <v>2</v>
      </c>
      <c r="AA45" s="345">
        <v>0</v>
      </c>
      <c r="AB45" s="345">
        <v>12</v>
      </c>
      <c r="AC45" s="345">
        <v>0</v>
      </c>
      <c r="AD45" s="345">
        <v>1973</v>
      </c>
      <c r="AE45" s="345">
        <v>22933</v>
      </c>
    </row>
    <row r="46" spans="1:31" ht="11.4" customHeight="1">
      <c r="A46" s="348" t="s">
        <v>460</v>
      </c>
      <c r="B46" s="349" t="s">
        <v>461</v>
      </c>
      <c r="C46" s="350">
        <v>106780</v>
      </c>
      <c r="D46" s="351">
        <v>17670</v>
      </c>
      <c r="E46" s="351">
        <v>71569</v>
      </c>
      <c r="F46" s="351">
        <v>17151</v>
      </c>
      <c r="G46" s="351">
        <v>332</v>
      </c>
      <c r="H46" s="351">
        <v>106446</v>
      </c>
      <c r="I46" s="351">
        <v>1021</v>
      </c>
      <c r="J46" s="351">
        <v>725</v>
      </c>
      <c r="K46" s="351">
        <v>7048</v>
      </c>
      <c r="L46" s="351">
        <v>6340</v>
      </c>
      <c r="M46" s="351">
        <v>82226</v>
      </c>
      <c r="N46" s="351">
        <v>41075</v>
      </c>
      <c r="O46" s="351">
        <v>41006</v>
      </c>
      <c r="P46" s="351">
        <v>27349</v>
      </c>
      <c r="Q46" s="351">
        <v>10580</v>
      </c>
      <c r="R46" s="351">
        <v>6864</v>
      </c>
      <c r="S46" s="351">
        <v>3628</v>
      </c>
      <c r="T46" s="351">
        <v>2711</v>
      </c>
      <c r="U46" s="351">
        <v>584</v>
      </c>
      <c r="V46" s="351">
        <v>244</v>
      </c>
      <c r="X46" s="348" t="s">
        <v>460</v>
      </c>
      <c r="Y46" s="349" t="s">
        <v>461</v>
      </c>
      <c r="Z46" s="351">
        <v>1</v>
      </c>
      <c r="AA46" s="351">
        <v>0</v>
      </c>
      <c r="AB46" s="351">
        <v>10</v>
      </c>
      <c r="AC46" s="351">
        <v>19</v>
      </c>
      <c r="AD46" s="351">
        <v>1623</v>
      </c>
      <c r="AE46" s="351">
        <v>26701</v>
      </c>
    </row>
    <row r="47" spans="1:31" ht="11.4" customHeight="1">
      <c r="A47" s="341" t="s">
        <v>462</v>
      </c>
      <c r="B47" s="352" t="s">
        <v>463</v>
      </c>
      <c r="C47" s="345">
        <v>95087</v>
      </c>
      <c r="D47" s="345">
        <v>15363</v>
      </c>
      <c r="E47" s="345">
        <v>63292</v>
      </c>
      <c r="F47" s="345">
        <v>16290</v>
      </c>
      <c r="G47" s="345">
        <v>513</v>
      </c>
      <c r="H47" s="345">
        <v>91526</v>
      </c>
      <c r="I47" s="345">
        <v>1104</v>
      </c>
      <c r="J47" s="345">
        <v>614</v>
      </c>
      <c r="K47" s="345">
        <v>6260</v>
      </c>
      <c r="L47" s="345">
        <v>5455</v>
      </c>
      <c r="M47" s="345">
        <v>81043</v>
      </c>
      <c r="N47" s="345">
        <v>36778</v>
      </c>
      <c r="O47" s="345">
        <v>36748</v>
      </c>
      <c r="P47" s="345">
        <v>24162</v>
      </c>
      <c r="Q47" s="345">
        <v>9782</v>
      </c>
      <c r="R47" s="345">
        <v>6028</v>
      </c>
      <c r="S47" s="345">
        <v>3233</v>
      </c>
      <c r="T47" s="345">
        <v>2460</v>
      </c>
      <c r="U47" s="345">
        <v>574</v>
      </c>
      <c r="V47" s="345">
        <v>203</v>
      </c>
      <c r="X47" s="341" t="s">
        <v>462</v>
      </c>
      <c r="Y47" s="352" t="s">
        <v>463</v>
      </c>
      <c r="Z47" s="345">
        <v>1</v>
      </c>
      <c r="AA47" s="345">
        <v>1</v>
      </c>
      <c r="AB47" s="345">
        <v>9</v>
      </c>
      <c r="AC47" s="345">
        <v>18</v>
      </c>
      <c r="AD47" s="345">
        <v>1409</v>
      </c>
      <c r="AE47" s="345">
        <v>22637</v>
      </c>
    </row>
    <row r="48" spans="1:31" ht="11.4" customHeight="1">
      <c r="A48" s="341" t="s">
        <v>464</v>
      </c>
      <c r="B48" s="344" t="s">
        <v>465</v>
      </c>
      <c r="C48" s="345">
        <v>95501</v>
      </c>
      <c r="D48" s="345">
        <v>12807</v>
      </c>
      <c r="E48" s="345">
        <v>60993</v>
      </c>
      <c r="F48" s="345">
        <v>21476</v>
      </c>
      <c r="G48" s="345">
        <v>472</v>
      </c>
      <c r="H48" s="345">
        <v>50221</v>
      </c>
      <c r="I48" s="345">
        <v>824</v>
      </c>
      <c r="J48" s="345">
        <v>895</v>
      </c>
      <c r="K48" s="345">
        <v>3805</v>
      </c>
      <c r="L48" s="345">
        <v>3680</v>
      </c>
      <c r="M48" s="345">
        <v>78895</v>
      </c>
      <c r="N48" s="345">
        <v>37077</v>
      </c>
      <c r="O48" s="345">
        <v>37037</v>
      </c>
      <c r="P48" s="345">
        <v>23446</v>
      </c>
      <c r="Q48" s="345">
        <v>9921</v>
      </c>
      <c r="R48" s="345">
        <v>7995</v>
      </c>
      <c r="S48" s="345">
        <v>4640</v>
      </c>
      <c r="T48" s="345">
        <v>3195</v>
      </c>
      <c r="U48" s="345">
        <v>439</v>
      </c>
      <c r="V48" s="345">
        <v>156</v>
      </c>
      <c r="X48" s="341" t="s">
        <v>464</v>
      </c>
      <c r="Y48" s="344" t="s">
        <v>465</v>
      </c>
      <c r="Z48" s="345">
        <v>4</v>
      </c>
      <c r="AA48" s="345">
        <v>0</v>
      </c>
      <c r="AB48" s="345">
        <v>9</v>
      </c>
      <c r="AC48" s="345">
        <v>3</v>
      </c>
      <c r="AD48" s="345">
        <v>1236</v>
      </c>
      <c r="AE48" s="345">
        <v>23426</v>
      </c>
    </row>
    <row r="49" spans="1:31" ht="11.4" customHeight="1">
      <c r="A49" s="341" t="s">
        <v>466</v>
      </c>
      <c r="B49" s="344" t="s">
        <v>467</v>
      </c>
      <c r="C49" s="345">
        <v>70482</v>
      </c>
      <c r="D49" s="345">
        <v>10045</v>
      </c>
      <c r="E49" s="345">
        <v>45099</v>
      </c>
      <c r="F49" s="345">
        <v>15129</v>
      </c>
      <c r="G49" s="345">
        <v>446</v>
      </c>
      <c r="H49" s="345">
        <v>61156</v>
      </c>
      <c r="I49" s="345">
        <v>717</v>
      </c>
      <c r="J49" s="345">
        <v>563</v>
      </c>
      <c r="K49" s="345">
        <v>3963</v>
      </c>
      <c r="L49" s="345">
        <v>3981</v>
      </c>
      <c r="M49" s="345">
        <v>66103</v>
      </c>
      <c r="N49" s="345">
        <v>27850</v>
      </c>
      <c r="O49" s="345">
        <v>27799</v>
      </c>
      <c r="P49" s="345">
        <v>17617</v>
      </c>
      <c r="Q49" s="345">
        <v>7785</v>
      </c>
      <c r="R49" s="345">
        <v>5684</v>
      </c>
      <c r="S49" s="345">
        <v>3160</v>
      </c>
      <c r="T49" s="345">
        <v>2163</v>
      </c>
      <c r="U49" s="345">
        <v>379</v>
      </c>
      <c r="V49" s="345">
        <v>160</v>
      </c>
      <c r="X49" s="341" t="s">
        <v>466</v>
      </c>
      <c r="Y49" s="344" t="s">
        <v>467</v>
      </c>
      <c r="Z49" s="345">
        <v>2</v>
      </c>
      <c r="AA49" s="345">
        <v>1</v>
      </c>
      <c r="AB49" s="345">
        <v>7</v>
      </c>
      <c r="AC49" s="345">
        <v>19</v>
      </c>
      <c r="AD49" s="345">
        <v>789</v>
      </c>
      <c r="AE49" s="345">
        <v>17653</v>
      </c>
    </row>
    <row r="50" spans="1:31" ht="11.4" customHeight="1">
      <c r="A50" s="341" t="s">
        <v>468</v>
      </c>
      <c r="B50" s="344" t="s">
        <v>469</v>
      </c>
      <c r="C50" s="345">
        <v>57920</v>
      </c>
      <c r="D50" s="345">
        <v>8450</v>
      </c>
      <c r="E50" s="345">
        <v>38263</v>
      </c>
      <c r="F50" s="345">
        <v>11134</v>
      </c>
      <c r="G50" s="345">
        <v>360</v>
      </c>
      <c r="H50" s="345">
        <v>38345</v>
      </c>
      <c r="I50" s="345">
        <v>560</v>
      </c>
      <c r="J50" s="345">
        <v>456</v>
      </c>
      <c r="K50" s="345">
        <v>2828</v>
      </c>
      <c r="L50" s="345">
        <v>2827</v>
      </c>
      <c r="M50" s="345">
        <v>54543</v>
      </c>
      <c r="N50" s="345">
        <v>21517</v>
      </c>
      <c r="O50" s="345">
        <v>21494</v>
      </c>
      <c r="P50" s="345">
        <v>14271</v>
      </c>
      <c r="Q50" s="345">
        <v>5075</v>
      </c>
      <c r="R50" s="345">
        <v>4047</v>
      </c>
      <c r="S50" s="345">
        <v>2096</v>
      </c>
      <c r="T50" s="345">
        <v>1507</v>
      </c>
      <c r="U50" s="345">
        <v>275</v>
      </c>
      <c r="V50" s="345">
        <v>104</v>
      </c>
      <c r="X50" s="341" t="s">
        <v>468</v>
      </c>
      <c r="Y50" s="344" t="s">
        <v>469</v>
      </c>
      <c r="Z50" s="345">
        <v>1</v>
      </c>
      <c r="AA50" s="345">
        <v>0</v>
      </c>
      <c r="AB50" s="345">
        <v>8</v>
      </c>
      <c r="AC50" s="345">
        <v>0</v>
      </c>
      <c r="AD50" s="345">
        <v>939</v>
      </c>
      <c r="AE50" s="345">
        <v>13981</v>
      </c>
    </row>
    <row r="51" spans="1:31" ht="11.4" customHeight="1">
      <c r="A51" s="348" t="s">
        <v>470</v>
      </c>
      <c r="B51" s="349" t="s">
        <v>471</v>
      </c>
      <c r="C51" s="350">
        <v>55431</v>
      </c>
      <c r="D51" s="351">
        <v>7085</v>
      </c>
      <c r="E51" s="351">
        <v>34005</v>
      </c>
      <c r="F51" s="351">
        <v>14337</v>
      </c>
      <c r="G51" s="351">
        <v>143</v>
      </c>
      <c r="H51" s="351">
        <v>33390</v>
      </c>
      <c r="I51" s="351">
        <v>462</v>
      </c>
      <c r="J51" s="351">
        <v>540</v>
      </c>
      <c r="K51" s="351">
        <v>2737</v>
      </c>
      <c r="L51" s="351">
        <v>1969</v>
      </c>
      <c r="M51" s="351">
        <v>44910</v>
      </c>
      <c r="N51" s="351">
        <v>20482</v>
      </c>
      <c r="O51" s="351">
        <v>20449</v>
      </c>
      <c r="P51" s="351">
        <v>14066</v>
      </c>
      <c r="Q51" s="351">
        <v>4168</v>
      </c>
      <c r="R51" s="351">
        <v>5213</v>
      </c>
      <c r="S51" s="351">
        <v>2934</v>
      </c>
      <c r="T51" s="351">
        <v>1982</v>
      </c>
      <c r="U51" s="351">
        <v>241</v>
      </c>
      <c r="V51" s="351">
        <v>92</v>
      </c>
      <c r="X51" s="348" t="s">
        <v>470</v>
      </c>
      <c r="Y51" s="349" t="s">
        <v>471</v>
      </c>
      <c r="Z51" s="351">
        <v>2</v>
      </c>
      <c r="AA51" s="351">
        <v>0</v>
      </c>
      <c r="AB51" s="351">
        <v>7</v>
      </c>
      <c r="AC51" s="351">
        <v>0</v>
      </c>
      <c r="AD51" s="351">
        <v>707</v>
      </c>
      <c r="AE51" s="351">
        <v>15436</v>
      </c>
    </row>
    <row r="52" spans="1:31" ht="11.4" customHeight="1">
      <c r="A52" s="341" t="s">
        <v>472</v>
      </c>
      <c r="B52" s="352" t="s">
        <v>473</v>
      </c>
      <c r="C52" s="345">
        <v>31640</v>
      </c>
      <c r="D52" s="345">
        <v>4264</v>
      </c>
      <c r="E52" s="345">
        <v>18608</v>
      </c>
      <c r="F52" s="345">
        <v>8749</v>
      </c>
      <c r="G52" s="345">
        <v>147</v>
      </c>
      <c r="H52" s="345" t="s">
        <v>474</v>
      </c>
      <c r="I52" s="345">
        <v>236</v>
      </c>
      <c r="J52" s="345">
        <v>411</v>
      </c>
      <c r="K52" s="345">
        <v>745</v>
      </c>
      <c r="L52" s="345">
        <v>906</v>
      </c>
      <c r="M52" s="345">
        <v>28586</v>
      </c>
      <c r="N52" s="345">
        <v>10219</v>
      </c>
      <c r="O52" s="345">
        <v>10198</v>
      </c>
      <c r="P52" s="345">
        <v>5332</v>
      </c>
      <c r="Q52" s="345">
        <v>2034</v>
      </c>
      <c r="R52" s="345">
        <v>2264</v>
      </c>
      <c r="S52" s="345">
        <v>1087</v>
      </c>
      <c r="T52" s="345">
        <v>979</v>
      </c>
      <c r="U52" s="345">
        <v>131</v>
      </c>
      <c r="V52" s="345">
        <v>54</v>
      </c>
      <c r="X52" s="341" t="s">
        <v>472</v>
      </c>
      <c r="Y52" s="352" t="s">
        <v>473</v>
      </c>
      <c r="Z52" s="345">
        <v>2</v>
      </c>
      <c r="AA52" s="345">
        <v>0</v>
      </c>
      <c r="AB52" s="345">
        <v>12</v>
      </c>
      <c r="AC52" s="345">
        <v>0</v>
      </c>
      <c r="AD52" s="345">
        <v>890</v>
      </c>
      <c r="AE52" s="345">
        <v>9992</v>
      </c>
    </row>
    <row r="53" spans="1:31" ht="11.4" customHeight="1">
      <c r="A53" s="341" t="s">
        <v>475</v>
      </c>
      <c r="B53" s="344" t="s">
        <v>476</v>
      </c>
      <c r="C53" s="345">
        <v>30081</v>
      </c>
      <c r="D53" s="345">
        <v>3810</v>
      </c>
      <c r="E53" s="345">
        <v>17561</v>
      </c>
      <c r="F53" s="345">
        <v>8708</v>
      </c>
      <c r="G53" s="345">
        <v>165</v>
      </c>
      <c r="H53" s="345" t="s">
        <v>474</v>
      </c>
      <c r="I53" s="345">
        <v>226</v>
      </c>
      <c r="J53" s="345">
        <v>411</v>
      </c>
      <c r="K53" s="345">
        <v>985</v>
      </c>
      <c r="L53" s="345">
        <v>1126</v>
      </c>
      <c r="M53" s="345">
        <v>36384</v>
      </c>
      <c r="N53" s="345">
        <v>11094</v>
      </c>
      <c r="O53" s="345">
        <v>11048</v>
      </c>
      <c r="P53" s="345">
        <v>6411</v>
      </c>
      <c r="Q53" s="345">
        <v>2922</v>
      </c>
      <c r="R53" s="345">
        <v>2625</v>
      </c>
      <c r="S53" s="345">
        <v>1255</v>
      </c>
      <c r="T53" s="345">
        <v>1507</v>
      </c>
      <c r="U53" s="345">
        <v>118</v>
      </c>
      <c r="V53" s="345">
        <v>68</v>
      </c>
      <c r="X53" s="341" t="s">
        <v>475</v>
      </c>
      <c r="Y53" s="344" t="s">
        <v>476</v>
      </c>
      <c r="Z53" s="345">
        <v>2</v>
      </c>
      <c r="AA53" s="345">
        <v>1</v>
      </c>
      <c r="AB53" s="345">
        <v>2</v>
      </c>
      <c r="AC53" s="345">
        <v>0</v>
      </c>
      <c r="AD53" s="345">
        <v>183</v>
      </c>
      <c r="AE53" s="345">
        <v>7674</v>
      </c>
    </row>
    <row r="54" spans="1:31" ht="11.4" customHeight="1">
      <c r="A54" s="341" t="s">
        <v>477</v>
      </c>
      <c r="B54" s="344" t="s">
        <v>478</v>
      </c>
      <c r="C54" s="345">
        <v>42589</v>
      </c>
      <c r="D54" s="345">
        <v>5156</v>
      </c>
      <c r="E54" s="345">
        <v>24520</v>
      </c>
      <c r="F54" s="345">
        <v>12910</v>
      </c>
      <c r="G54" s="345">
        <v>239</v>
      </c>
      <c r="H54" s="345" t="s">
        <v>474</v>
      </c>
      <c r="I54" s="345">
        <v>242</v>
      </c>
      <c r="J54" s="345">
        <v>639</v>
      </c>
      <c r="K54" s="345">
        <v>989</v>
      </c>
      <c r="L54" s="345">
        <v>1409</v>
      </c>
      <c r="M54" s="345">
        <v>38235</v>
      </c>
      <c r="N54" s="345">
        <v>16472</v>
      </c>
      <c r="O54" s="345">
        <v>16404</v>
      </c>
      <c r="P54" s="345">
        <v>9397</v>
      </c>
      <c r="Q54" s="345">
        <v>4739</v>
      </c>
      <c r="R54" s="345">
        <v>3909</v>
      </c>
      <c r="S54" s="345">
        <v>1941</v>
      </c>
      <c r="T54" s="345">
        <v>2689</v>
      </c>
      <c r="U54" s="345">
        <v>185</v>
      </c>
      <c r="V54" s="345">
        <v>83</v>
      </c>
      <c r="X54" s="341" t="s">
        <v>477</v>
      </c>
      <c r="Y54" s="344" t="s">
        <v>478</v>
      </c>
      <c r="Z54" s="345">
        <v>5</v>
      </c>
      <c r="AA54" s="345">
        <v>1</v>
      </c>
      <c r="AB54" s="345">
        <v>11</v>
      </c>
      <c r="AC54" s="345">
        <v>0</v>
      </c>
      <c r="AD54" s="345">
        <v>1041</v>
      </c>
      <c r="AE54" s="345">
        <v>12494</v>
      </c>
    </row>
    <row r="55" spans="1:31" ht="11.4" customHeight="1">
      <c r="A55" s="341" t="s">
        <v>479</v>
      </c>
      <c r="B55" s="344" t="s">
        <v>480</v>
      </c>
      <c r="C55" s="345">
        <v>56355</v>
      </c>
      <c r="D55" s="345">
        <v>7255</v>
      </c>
      <c r="E55" s="345">
        <v>33467</v>
      </c>
      <c r="F55" s="345">
        <v>15560</v>
      </c>
      <c r="G55" s="345">
        <v>203</v>
      </c>
      <c r="H55" s="345">
        <v>9290</v>
      </c>
      <c r="I55" s="345">
        <v>416</v>
      </c>
      <c r="J55" s="345">
        <v>814</v>
      </c>
      <c r="K55" s="345">
        <v>1576</v>
      </c>
      <c r="L55" s="345">
        <v>1654</v>
      </c>
      <c r="M55" s="345">
        <v>59313</v>
      </c>
      <c r="N55" s="345">
        <v>19064</v>
      </c>
      <c r="O55" s="345">
        <v>19031</v>
      </c>
      <c r="P55" s="345">
        <v>10235</v>
      </c>
      <c r="Q55" s="345">
        <v>4224</v>
      </c>
      <c r="R55" s="345">
        <v>4266</v>
      </c>
      <c r="S55" s="345">
        <v>2129</v>
      </c>
      <c r="T55" s="345">
        <v>1878</v>
      </c>
      <c r="U55" s="345">
        <v>242</v>
      </c>
      <c r="V55" s="345">
        <v>73</v>
      </c>
      <c r="X55" s="341" t="s">
        <v>479</v>
      </c>
      <c r="Y55" s="344" t="s">
        <v>480</v>
      </c>
      <c r="Z55" s="345">
        <v>4</v>
      </c>
      <c r="AA55" s="345">
        <v>0</v>
      </c>
      <c r="AB55" s="345">
        <v>14</v>
      </c>
      <c r="AC55" s="345">
        <v>0</v>
      </c>
      <c r="AD55" s="345">
        <v>1142</v>
      </c>
      <c r="AE55" s="345">
        <v>16406</v>
      </c>
    </row>
    <row r="56" spans="1:31" ht="11.4" customHeight="1">
      <c r="A56" s="348" t="s">
        <v>481</v>
      </c>
      <c r="B56" s="349" t="s">
        <v>482</v>
      </c>
      <c r="C56" s="350">
        <v>40732</v>
      </c>
      <c r="D56" s="351">
        <v>4787</v>
      </c>
      <c r="E56" s="351">
        <v>23528</v>
      </c>
      <c r="F56" s="351">
        <v>12409</v>
      </c>
      <c r="G56" s="351">
        <v>68</v>
      </c>
      <c r="H56" s="351" t="s">
        <v>474</v>
      </c>
      <c r="I56" s="351">
        <v>265</v>
      </c>
      <c r="J56" s="351">
        <v>590</v>
      </c>
      <c r="K56" s="351">
        <v>889</v>
      </c>
      <c r="L56" s="351">
        <v>1089</v>
      </c>
      <c r="M56" s="351">
        <v>35258</v>
      </c>
      <c r="N56" s="351">
        <v>13072</v>
      </c>
      <c r="O56" s="351">
        <v>13045</v>
      </c>
      <c r="P56" s="351">
        <v>7254</v>
      </c>
      <c r="Q56" s="351">
        <v>2237</v>
      </c>
      <c r="R56" s="351">
        <v>3434</v>
      </c>
      <c r="S56" s="351">
        <v>1701</v>
      </c>
      <c r="T56" s="351">
        <v>1316</v>
      </c>
      <c r="U56" s="351">
        <v>152</v>
      </c>
      <c r="V56" s="351">
        <v>64</v>
      </c>
      <c r="X56" s="348" t="s">
        <v>481</v>
      </c>
      <c r="Y56" s="349" t="s">
        <v>482</v>
      </c>
      <c r="Z56" s="351">
        <v>3</v>
      </c>
      <c r="AA56" s="351">
        <v>0</v>
      </c>
      <c r="AB56" s="351">
        <v>13</v>
      </c>
      <c r="AC56" s="351">
        <v>0</v>
      </c>
      <c r="AD56" s="351">
        <v>938</v>
      </c>
      <c r="AE56" s="351">
        <v>12556</v>
      </c>
    </row>
    <row r="57" spans="1:31" ht="11.4" customHeight="1">
      <c r="A57" s="341" t="s">
        <v>483</v>
      </c>
      <c r="B57" s="352" t="s">
        <v>484</v>
      </c>
      <c r="C57" s="345">
        <v>98435</v>
      </c>
      <c r="D57" s="345">
        <v>14165</v>
      </c>
      <c r="E57" s="345">
        <v>62542</v>
      </c>
      <c r="F57" s="345">
        <v>21548</v>
      </c>
      <c r="G57" s="345">
        <v>441</v>
      </c>
      <c r="H57" s="345">
        <v>49286</v>
      </c>
      <c r="I57" s="345">
        <v>716</v>
      </c>
      <c r="J57" s="345">
        <v>921</v>
      </c>
      <c r="K57" s="345">
        <v>3222</v>
      </c>
      <c r="L57" s="345">
        <v>3240</v>
      </c>
      <c r="M57" s="345">
        <v>79125</v>
      </c>
      <c r="N57" s="345">
        <v>33765</v>
      </c>
      <c r="O57" s="345">
        <v>33720</v>
      </c>
      <c r="P57" s="345">
        <v>21481</v>
      </c>
      <c r="Q57" s="345">
        <v>6504</v>
      </c>
      <c r="R57" s="345">
        <v>7040</v>
      </c>
      <c r="S57" s="345">
        <v>3469</v>
      </c>
      <c r="T57" s="345">
        <v>2275</v>
      </c>
      <c r="U57" s="345">
        <v>374</v>
      </c>
      <c r="V57" s="345">
        <v>199</v>
      </c>
      <c r="X57" s="341" t="s">
        <v>483</v>
      </c>
      <c r="Y57" s="352" t="s">
        <v>484</v>
      </c>
      <c r="Z57" s="345">
        <v>4</v>
      </c>
      <c r="AA57" s="345">
        <v>0</v>
      </c>
      <c r="AB57" s="345">
        <v>17</v>
      </c>
      <c r="AC57" s="345">
        <v>0</v>
      </c>
      <c r="AD57" s="345">
        <v>2584</v>
      </c>
      <c r="AE57" s="345">
        <v>30158</v>
      </c>
    </row>
    <row r="58" spans="1:31" ht="11.4" customHeight="1">
      <c r="B58" s="334"/>
      <c r="C58" s="353"/>
      <c r="D58" s="353"/>
      <c r="E58" s="353"/>
      <c r="F58" s="353"/>
      <c r="G58" s="353"/>
      <c r="H58" s="353"/>
      <c r="I58" s="353"/>
      <c r="J58" s="353"/>
      <c r="K58" s="353"/>
      <c r="L58" s="353"/>
      <c r="M58" s="353"/>
      <c r="N58" s="353"/>
      <c r="O58" s="353"/>
      <c r="P58" s="353"/>
      <c r="Q58" s="353"/>
      <c r="R58" s="353"/>
      <c r="S58" s="353"/>
      <c r="T58" s="353"/>
      <c r="U58" s="353"/>
      <c r="V58" s="353"/>
      <c r="X58" s="341"/>
      <c r="Y58" s="334"/>
      <c r="Z58" s="353"/>
      <c r="AA58" s="353"/>
      <c r="AB58" s="353"/>
      <c r="AC58" s="353"/>
      <c r="AD58" s="353"/>
      <c r="AE58" s="353"/>
    </row>
    <row r="59" spans="1:31" ht="11.4" customHeight="1">
      <c r="A59" s="341" t="s">
        <v>485</v>
      </c>
      <c r="B59" s="344" t="s">
        <v>486</v>
      </c>
      <c r="C59" s="345">
        <v>49780</v>
      </c>
      <c r="D59" s="345">
        <v>9057</v>
      </c>
      <c r="E59" s="345">
        <v>32702</v>
      </c>
      <c r="F59" s="345">
        <v>7973</v>
      </c>
      <c r="G59" s="345">
        <v>145</v>
      </c>
      <c r="H59" s="345">
        <v>41774</v>
      </c>
      <c r="I59" s="345">
        <v>565</v>
      </c>
      <c r="J59" s="345">
        <v>319</v>
      </c>
      <c r="K59" s="345">
        <v>2068</v>
      </c>
      <c r="L59" s="345">
        <v>2490</v>
      </c>
      <c r="M59" s="345">
        <v>41198</v>
      </c>
      <c r="N59" s="345">
        <v>17619</v>
      </c>
      <c r="O59" s="345">
        <v>17602</v>
      </c>
      <c r="P59" s="345">
        <v>12456</v>
      </c>
      <c r="Q59" s="345">
        <v>3351</v>
      </c>
      <c r="R59" s="345">
        <v>2975</v>
      </c>
      <c r="S59" s="345">
        <v>1505</v>
      </c>
      <c r="T59" s="345">
        <v>930</v>
      </c>
      <c r="U59" s="345">
        <v>245</v>
      </c>
      <c r="V59" s="345">
        <v>125</v>
      </c>
      <c r="X59" s="341" t="s">
        <v>485</v>
      </c>
      <c r="Y59" s="344" t="s">
        <v>486</v>
      </c>
      <c r="Z59" s="345">
        <v>1</v>
      </c>
      <c r="AA59" s="345">
        <v>0</v>
      </c>
      <c r="AB59" s="345">
        <v>3</v>
      </c>
      <c r="AC59" s="345">
        <v>7</v>
      </c>
      <c r="AD59" s="345">
        <v>570</v>
      </c>
      <c r="AE59" s="345">
        <v>13728</v>
      </c>
    </row>
    <row r="60" spans="1:31" ht="11.4" customHeight="1">
      <c r="A60" s="341" t="s">
        <v>487</v>
      </c>
      <c r="B60" s="344" t="s">
        <v>488</v>
      </c>
      <c r="C60" s="345">
        <v>38592</v>
      </c>
      <c r="D60" s="345">
        <v>5648</v>
      </c>
      <c r="E60" s="345">
        <v>25949</v>
      </c>
      <c r="F60" s="345">
        <v>6991</v>
      </c>
      <c r="G60" s="345">
        <v>281</v>
      </c>
      <c r="H60" s="345">
        <v>23278</v>
      </c>
      <c r="I60" s="345">
        <v>332</v>
      </c>
      <c r="J60" s="345">
        <v>320</v>
      </c>
      <c r="K60" s="345">
        <v>1463</v>
      </c>
      <c r="L60" s="345">
        <v>1655</v>
      </c>
      <c r="M60" s="345">
        <v>32079</v>
      </c>
      <c r="N60" s="345">
        <v>12867</v>
      </c>
      <c r="O60" s="345">
        <v>12848</v>
      </c>
      <c r="P60" s="345">
        <v>8771</v>
      </c>
      <c r="Q60" s="345">
        <v>2384</v>
      </c>
      <c r="R60" s="345">
        <v>2395</v>
      </c>
      <c r="S60" s="345">
        <v>1150</v>
      </c>
      <c r="T60" s="345">
        <v>885</v>
      </c>
      <c r="U60" s="345">
        <v>186</v>
      </c>
      <c r="V60" s="345">
        <v>99</v>
      </c>
      <c r="X60" s="341" t="s">
        <v>487</v>
      </c>
      <c r="Y60" s="344" t="s">
        <v>488</v>
      </c>
      <c r="Z60" s="345">
        <v>1</v>
      </c>
      <c r="AA60" s="345">
        <v>0</v>
      </c>
      <c r="AB60" s="345">
        <v>5</v>
      </c>
      <c r="AC60" s="345">
        <v>0</v>
      </c>
      <c r="AD60" s="345">
        <v>642</v>
      </c>
      <c r="AE60" s="345">
        <v>9380</v>
      </c>
    </row>
    <row r="61" spans="1:31" ht="11.4" customHeight="1">
      <c r="A61" s="341" t="s">
        <v>489</v>
      </c>
      <c r="B61" s="344" t="s">
        <v>490</v>
      </c>
      <c r="C61" s="345">
        <v>31318</v>
      </c>
      <c r="D61" s="345">
        <v>5335</v>
      </c>
      <c r="E61" s="345">
        <v>19882</v>
      </c>
      <c r="F61" s="345">
        <v>6101</v>
      </c>
      <c r="G61" s="345">
        <v>82</v>
      </c>
      <c r="H61" s="345">
        <v>18158</v>
      </c>
      <c r="I61" s="345">
        <v>330</v>
      </c>
      <c r="J61" s="345">
        <v>241</v>
      </c>
      <c r="K61" s="345">
        <v>1519</v>
      </c>
      <c r="L61" s="345">
        <v>1611</v>
      </c>
      <c r="M61" s="345">
        <v>25415</v>
      </c>
      <c r="N61" s="345">
        <v>11060</v>
      </c>
      <c r="O61" s="345">
        <v>11049</v>
      </c>
      <c r="P61" s="345">
        <v>7520</v>
      </c>
      <c r="Q61" s="345">
        <v>2264</v>
      </c>
      <c r="R61" s="345">
        <v>2040</v>
      </c>
      <c r="S61" s="345">
        <v>983</v>
      </c>
      <c r="T61" s="345">
        <v>733</v>
      </c>
      <c r="U61" s="345">
        <v>182</v>
      </c>
      <c r="V61" s="345">
        <v>76</v>
      </c>
      <c r="X61" s="341" t="s">
        <v>489</v>
      </c>
      <c r="Y61" s="344" t="s">
        <v>490</v>
      </c>
      <c r="Z61" s="345">
        <v>1</v>
      </c>
      <c r="AA61" s="345">
        <v>0</v>
      </c>
      <c r="AB61" s="345">
        <v>4</v>
      </c>
      <c r="AC61" s="345">
        <v>22</v>
      </c>
      <c r="AD61" s="345">
        <v>510</v>
      </c>
      <c r="AE61" s="345">
        <v>7252</v>
      </c>
    </row>
    <row r="62" spans="1:31" ht="11.4" customHeight="1">
      <c r="A62" s="341" t="s">
        <v>491</v>
      </c>
      <c r="B62" s="344" t="s">
        <v>492</v>
      </c>
      <c r="C62" s="345">
        <v>43564</v>
      </c>
      <c r="D62" s="345">
        <v>7439</v>
      </c>
      <c r="E62" s="345">
        <v>28053</v>
      </c>
      <c r="F62" s="345">
        <v>8055</v>
      </c>
      <c r="G62" s="345">
        <v>387</v>
      </c>
      <c r="H62" s="345">
        <v>41900</v>
      </c>
      <c r="I62" s="345">
        <v>534</v>
      </c>
      <c r="J62" s="345">
        <v>330</v>
      </c>
      <c r="K62" s="345">
        <v>2724</v>
      </c>
      <c r="L62" s="345">
        <v>2534</v>
      </c>
      <c r="M62" s="345">
        <v>37461</v>
      </c>
      <c r="N62" s="345">
        <v>16617</v>
      </c>
      <c r="O62" s="345">
        <v>16602</v>
      </c>
      <c r="P62" s="345">
        <v>10781</v>
      </c>
      <c r="Q62" s="345">
        <v>4186</v>
      </c>
      <c r="R62" s="345">
        <v>2939</v>
      </c>
      <c r="S62" s="345">
        <v>1425</v>
      </c>
      <c r="T62" s="345">
        <v>1124</v>
      </c>
      <c r="U62" s="345">
        <v>270</v>
      </c>
      <c r="V62" s="345">
        <v>116</v>
      </c>
      <c r="X62" s="341" t="s">
        <v>491</v>
      </c>
      <c r="Y62" s="344" t="s">
        <v>492</v>
      </c>
      <c r="Z62" s="345">
        <v>1</v>
      </c>
      <c r="AA62" s="345">
        <v>0</v>
      </c>
      <c r="AB62" s="345">
        <v>7</v>
      </c>
      <c r="AC62" s="345">
        <v>37</v>
      </c>
      <c r="AD62" s="345">
        <v>856</v>
      </c>
      <c r="AE62" s="345">
        <v>11444</v>
      </c>
    </row>
    <row r="63" spans="1:31" ht="11.4" customHeight="1">
      <c r="A63" s="348" t="s">
        <v>493</v>
      </c>
      <c r="B63" s="349" t="s">
        <v>494</v>
      </c>
      <c r="C63" s="350">
        <v>26044</v>
      </c>
      <c r="D63" s="351">
        <v>3939</v>
      </c>
      <c r="E63" s="351">
        <v>16465</v>
      </c>
      <c r="F63" s="351">
        <v>5635</v>
      </c>
      <c r="G63" s="351">
        <v>145</v>
      </c>
      <c r="H63" s="351">
        <v>17955</v>
      </c>
      <c r="I63" s="351">
        <v>295</v>
      </c>
      <c r="J63" s="351">
        <v>217</v>
      </c>
      <c r="K63" s="351">
        <v>1411</v>
      </c>
      <c r="L63" s="351">
        <v>1160</v>
      </c>
      <c r="M63" s="351">
        <v>22356</v>
      </c>
      <c r="N63" s="351">
        <v>9077</v>
      </c>
      <c r="O63" s="351">
        <v>9064</v>
      </c>
      <c r="P63" s="351">
        <v>5777</v>
      </c>
      <c r="Q63" s="351">
        <v>1881</v>
      </c>
      <c r="R63" s="351">
        <v>1828</v>
      </c>
      <c r="S63" s="351">
        <v>841</v>
      </c>
      <c r="T63" s="351">
        <v>663</v>
      </c>
      <c r="U63" s="351">
        <v>150</v>
      </c>
      <c r="V63" s="351">
        <v>71</v>
      </c>
      <c r="X63" s="348" t="s">
        <v>493</v>
      </c>
      <c r="Y63" s="349" t="s">
        <v>494</v>
      </c>
      <c r="Z63" s="351">
        <v>0</v>
      </c>
      <c r="AA63" s="351">
        <v>0</v>
      </c>
      <c r="AB63" s="351">
        <v>4</v>
      </c>
      <c r="AC63" s="351">
        <v>37</v>
      </c>
      <c r="AD63" s="351">
        <v>562</v>
      </c>
      <c r="AE63" s="351">
        <v>7163</v>
      </c>
    </row>
    <row r="64" spans="1:31" ht="11.4" customHeight="1">
      <c r="A64" s="341" t="s">
        <v>495</v>
      </c>
      <c r="B64" s="352" t="s">
        <v>496</v>
      </c>
      <c r="C64" s="345">
        <v>24679</v>
      </c>
      <c r="D64" s="345">
        <v>4352</v>
      </c>
      <c r="E64" s="345">
        <v>16487</v>
      </c>
      <c r="F64" s="345">
        <v>3837</v>
      </c>
      <c r="G64" s="345">
        <v>148</v>
      </c>
      <c r="H64" s="345">
        <v>17000</v>
      </c>
      <c r="I64" s="345">
        <v>379</v>
      </c>
      <c r="J64" s="345">
        <v>178</v>
      </c>
      <c r="K64" s="345">
        <v>2300</v>
      </c>
      <c r="L64" s="345">
        <v>1354</v>
      </c>
      <c r="M64" s="345">
        <v>25641</v>
      </c>
      <c r="N64" s="345">
        <v>8865</v>
      </c>
      <c r="O64" s="345">
        <v>8855</v>
      </c>
      <c r="P64" s="345">
        <v>6107</v>
      </c>
      <c r="Q64" s="345">
        <v>1868</v>
      </c>
      <c r="R64" s="345">
        <v>1371</v>
      </c>
      <c r="S64" s="345">
        <v>716</v>
      </c>
      <c r="T64" s="345">
        <v>549</v>
      </c>
      <c r="U64" s="345">
        <v>155</v>
      </c>
      <c r="V64" s="345">
        <v>46</v>
      </c>
      <c r="X64" s="341" t="s">
        <v>495</v>
      </c>
      <c r="Y64" s="352" t="s">
        <v>496</v>
      </c>
      <c r="Z64" s="345">
        <v>1</v>
      </c>
      <c r="AA64" s="345">
        <v>1</v>
      </c>
      <c r="AB64" s="345">
        <v>3</v>
      </c>
      <c r="AC64" s="345">
        <v>16</v>
      </c>
      <c r="AD64" s="345">
        <v>301</v>
      </c>
      <c r="AE64" s="345">
        <v>5132</v>
      </c>
    </row>
    <row r="65" spans="1:31" ht="11.4" customHeight="1">
      <c r="A65" s="341" t="s">
        <v>497</v>
      </c>
      <c r="B65" s="344" t="s">
        <v>498</v>
      </c>
      <c r="C65" s="345">
        <v>8373</v>
      </c>
      <c r="D65" s="345">
        <v>1340</v>
      </c>
      <c r="E65" s="345">
        <v>5051</v>
      </c>
      <c r="F65" s="345">
        <v>1982</v>
      </c>
      <c r="G65" s="345">
        <v>19</v>
      </c>
      <c r="H65" s="345" t="s">
        <v>474</v>
      </c>
      <c r="I65" s="345">
        <v>68</v>
      </c>
      <c r="J65" s="345">
        <v>61</v>
      </c>
      <c r="K65" s="345">
        <v>300</v>
      </c>
      <c r="L65" s="345">
        <v>267</v>
      </c>
      <c r="M65" s="345">
        <v>10673</v>
      </c>
      <c r="N65" s="345">
        <v>2657</v>
      </c>
      <c r="O65" s="345">
        <v>2653</v>
      </c>
      <c r="P65" s="345">
        <v>1679</v>
      </c>
      <c r="Q65" s="345">
        <v>398</v>
      </c>
      <c r="R65" s="345">
        <v>623</v>
      </c>
      <c r="S65" s="345">
        <v>309</v>
      </c>
      <c r="T65" s="345">
        <v>205</v>
      </c>
      <c r="U65" s="345">
        <v>27</v>
      </c>
      <c r="V65" s="345">
        <v>13</v>
      </c>
      <c r="X65" s="341" t="s">
        <v>497</v>
      </c>
      <c r="Y65" s="344" t="s">
        <v>498</v>
      </c>
      <c r="Z65" s="345">
        <v>1</v>
      </c>
      <c r="AA65" s="345">
        <v>1</v>
      </c>
      <c r="AB65" s="345">
        <v>1</v>
      </c>
      <c r="AC65" s="345">
        <v>0</v>
      </c>
      <c r="AD65" s="345">
        <v>143</v>
      </c>
      <c r="AE65" s="345">
        <v>2029</v>
      </c>
    </row>
    <row r="66" spans="1:31" ht="11.4" customHeight="1">
      <c r="A66" s="341" t="s">
        <v>499</v>
      </c>
      <c r="B66" s="344" t="s">
        <v>500</v>
      </c>
      <c r="C66" s="345">
        <v>41997</v>
      </c>
      <c r="D66" s="345">
        <v>7572</v>
      </c>
      <c r="E66" s="345">
        <v>28007</v>
      </c>
      <c r="F66" s="345">
        <v>6190</v>
      </c>
      <c r="G66" s="345">
        <v>245</v>
      </c>
      <c r="H66" s="345">
        <v>35402</v>
      </c>
      <c r="I66" s="345">
        <v>693</v>
      </c>
      <c r="J66" s="345">
        <v>281</v>
      </c>
      <c r="K66" s="345">
        <v>2925</v>
      </c>
      <c r="L66" s="345">
        <v>2999</v>
      </c>
      <c r="M66" s="345">
        <v>40543</v>
      </c>
      <c r="N66" s="345">
        <v>16232</v>
      </c>
      <c r="O66" s="345">
        <v>16220</v>
      </c>
      <c r="P66" s="345">
        <v>10201</v>
      </c>
      <c r="Q66" s="345">
        <v>4356</v>
      </c>
      <c r="R66" s="345">
        <v>2234</v>
      </c>
      <c r="S66" s="345">
        <v>1051</v>
      </c>
      <c r="T66" s="345">
        <v>900</v>
      </c>
      <c r="U66" s="345">
        <v>324</v>
      </c>
      <c r="V66" s="345">
        <v>120</v>
      </c>
      <c r="X66" s="341" t="s">
        <v>499</v>
      </c>
      <c r="Y66" s="344" t="s">
        <v>500</v>
      </c>
      <c r="Z66" s="345">
        <v>1</v>
      </c>
      <c r="AA66" s="345">
        <v>0</v>
      </c>
      <c r="AB66" s="345">
        <v>3</v>
      </c>
      <c r="AC66" s="345">
        <v>66</v>
      </c>
      <c r="AD66" s="345">
        <v>408</v>
      </c>
      <c r="AE66" s="345">
        <v>9153</v>
      </c>
    </row>
    <row r="67" spans="1:31" ht="11.4" customHeight="1">
      <c r="A67" s="341" t="s">
        <v>501</v>
      </c>
      <c r="B67" s="344" t="s">
        <v>502</v>
      </c>
      <c r="C67" s="345">
        <v>15369</v>
      </c>
      <c r="D67" s="345">
        <v>2329</v>
      </c>
      <c r="E67" s="345">
        <v>9285</v>
      </c>
      <c r="F67" s="345">
        <v>3745</v>
      </c>
      <c r="G67" s="345">
        <v>74</v>
      </c>
      <c r="H67" s="345">
        <v>9459</v>
      </c>
      <c r="I67" s="345">
        <v>133</v>
      </c>
      <c r="J67" s="345">
        <v>145</v>
      </c>
      <c r="K67" s="345">
        <v>1002</v>
      </c>
      <c r="L67" s="345">
        <v>1139</v>
      </c>
      <c r="M67" s="345">
        <v>13681</v>
      </c>
      <c r="N67" s="345">
        <v>5891</v>
      </c>
      <c r="O67" s="345">
        <v>5873</v>
      </c>
      <c r="P67" s="345">
        <v>3603</v>
      </c>
      <c r="Q67" s="345">
        <v>1647</v>
      </c>
      <c r="R67" s="345">
        <v>1276</v>
      </c>
      <c r="S67" s="345">
        <v>688</v>
      </c>
      <c r="T67" s="345">
        <v>782</v>
      </c>
      <c r="U67" s="345">
        <v>83</v>
      </c>
      <c r="V67" s="345">
        <v>34</v>
      </c>
      <c r="X67" s="341" t="s">
        <v>501</v>
      </c>
      <c r="Y67" s="344" t="s">
        <v>502</v>
      </c>
      <c r="Z67" s="345">
        <v>1</v>
      </c>
      <c r="AA67" s="345">
        <v>0</v>
      </c>
      <c r="AB67" s="345">
        <v>4</v>
      </c>
      <c r="AC67" s="345">
        <v>0</v>
      </c>
      <c r="AD67" s="345">
        <v>334</v>
      </c>
      <c r="AE67" s="345">
        <v>4173</v>
      </c>
    </row>
    <row r="68" spans="1:31" ht="11.4" customHeight="1">
      <c r="A68" s="348" t="s">
        <v>503</v>
      </c>
      <c r="B68" s="349" t="s">
        <v>504</v>
      </c>
      <c r="C68" s="350">
        <v>30021</v>
      </c>
      <c r="D68" s="351">
        <v>3363</v>
      </c>
      <c r="E68" s="351">
        <v>17827</v>
      </c>
      <c r="F68" s="351">
        <v>7424</v>
      </c>
      <c r="G68" s="351">
        <v>310</v>
      </c>
      <c r="H68" s="351">
        <v>22599</v>
      </c>
      <c r="I68" s="351">
        <v>225</v>
      </c>
      <c r="J68" s="351">
        <v>337</v>
      </c>
      <c r="K68" s="351">
        <v>1191</v>
      </c>
      <c r="L68" s="351">
        <v>1315</v>
      </c>
      <c r="M68" s="351">
        <v>24913</v>
      </c>
      <c r="N68" s="351">
        <v>12087</v>
      </c>
      <c r="O68" s="351">
        <v>12072</v>
      </c>
      <c r="P68" s="351">
        <v>7220</v>
      </c>
      <c r="Q68" s="351">
        <v>3286</v>
      </c>
      <c r="R68" s="351">
        <v>2684</v>
      </c>
      <c r="S68" s="351">
        <v>1408</v>
      </c>
      <c r="T68" s="351">
        <v>1561</v>
      </c>
      <c r="U68" s="351">
        <v>145</v>
      </c>
      <c r="V68" s="351">
        <v>66</v>
      </c>
      <c r="X68" s="348" t="s">
        <v>503</v>
      </c>
      <c r="Y68" s="349" t="s">
        <v>504</v>
      </c>
      <c r="Z68" s="351">
        <v>1</v>
      </c>
      <c r="AA68" s="351">
        <v>0</v>
      </c>
      <c r="AB68" s="351">
        <v>5</v>
      </c>
      <c r="AC68" s="351">
        <v>13</v>
      </c>
      <c r="AD68" s="351">
        <v>544</v>
      </c>
      <c r="AE68" s="351">
        <v>8358</v>
      </c>
    </row>
    <row r="69" spans="1:31" ht="11.4" customHeight="1">
      <c r="A69" s="341" t="s">
        <v>505</v>
      </c>
      <c r="B69" s="352" t="s">
        <v>506</v>
      </c>
      <c r="C69" s="345">
        <v>32119</v>
      </c>
      <c r="D69" s="345">
        <v>4454</v>
      </c>
      <c r="E69" s="345">
        <v>18998</v>
      </c>
      <c r="F69" s="345">
        <v>8647</v>
      </c>
      <c r="G69" s="345">
        <v>137</v>
      </c>
      <c r="H69" s="345">
        <v>12574</v>
      </c>
      <c r="I69" s="345">
        <v>244</v>
      </c>
      <c r="J69" s="345">
        <v>326</v>
      </c>
      <c r="K69" s="345">
        <v>1151</v>
      </c>
      <c r="L69" s="345">
        <v>1093</v>
      </c>
      <c r="M69" s="345">
        <v>25350</v>
      </c>
      <c r="N69" s="345">
        <v>11656</v>
      </c>
      <c r="O69" s="345">
        <v>11631</v>
      </c>
      <c r="P69" s="345">
        <v>7959</v>
      </c>
      <c r="Q69" s="345">
        <v>2336</v>
      </c>
      <c r="R69" s="345">
        <v>3083</v>
      </c>
      <c r="S69" s="345">
        <v>1752</v>
      </c>
      <c r="T69" s="345">
        <v>1296</v>
      </c>
      <c r="U69" s="345">
        <v>122</v>
      </c>
      <c r="V69" s="345">
        <v>62</v>
      </c>
      <c r="X69" s="341" t="s">
        <v>505</v>
      </c>
      <c r="Y69" s="352" t="s">
        <v>506</v>
      </c>
      <c r="Z69" s="345">
        <v>2</v>
      </c>
      <c r="AA69" s="345">
        <v>0</v>
      </c>
      <c r="AB69" s="345">
        <v>2</v>
      </c>
      <c r="AC69" s="345">
        <v>11</v>
      </c>
      <c r="AD69" s="345">
        <v>144</v>
      </c>
      <c r="AE69" s="345">
        <v>8168</v>
      </c>
    </row>
    <row r="70" spans="1:31" ht="11.4" customHeight="1">
      <c r="A70" s="341" t="s">
        <v>507</v>
      </c>
      <c r="B70" s="344" t="s">
        <v>508</v>
      </c>
      <c r="C70" s="345">
        <v>19160</v>
      </c>
      <c r="D70" s="345">
        <v>2305</v>
      </c>
      <c r="E70" s="345">
        <v>11915</v>
      </c>
      <c r="F70" s="345">
        <v>4929</v>
      </c>
      <c r="G70" s="345">
        <v>104</v>
      </c>
      <c r="H70" s="345" t="s">
        <v>474</v>
      </c>
      <c r="I70" s="345">
        <v>155</v>
      </c>
      <c r="J70" s="345">
        <v>197</v>
      </c>
      <c r="K70" s="345">
        <v>710</v>
      </c>
      <c r="L70" s="345">
        <v>774</v>
      </c>
      <c r="M70" s="345">
        <v>17097</v>
      </c>
      <c r="N70" s="345">
        <v>7056</v>
      </c>
      <c r="O70" s="345">
        <v>7041</v>
      </c>
      <c r="P70" s="345">
        <v>4774</v>
      </c>
      <c r="Q70" s="345">
        <v>1356</v>
      </c>
      <c r="R70" s="345">
        <v>1812</v>
      </c>
      <c r="S70" s="345">
        <v>1028</v>
      </c>
      <c r="T70" s="345">
        <v>613</v>
      </c>
      <c r="U70" s="345">
        <v>98</v>
      </c>
      <c r="V70" s="345">
        <v>47</v>
      </c>
      <c r="X70" s="341" t="s">
        <v>507</v>
      </c>
      <c r="Y70" s="344" t="s">
        <v>508</v>
      </c>
      <c r="Z70" s="345">
        <v>1</v>
      </c>
      <c r="AA70" s="345">
        <v>0</v>
      </c>
      <c r="AB70" s="345">
        <v>3</v>
      </c>
      <c r="AC70" s="345">
        <v>0</v>
      </c>
      <c r="AD70" s="345">
        <v>378</v>
      </c>
      <c r="AE70" s="345">
        <v>5506</v>
      </c>
    </row>
    <row r="71" spans="1:31" ht="11.4" customHeight="1">
      <c r="A71" s="341" t="s">
        <v>509</v>
      </c>
      <c r="B71" s="344" t="s">
        <v>510</v>
      </c>
      <c r="C71" s="345">
        <v>8602</v>
      </c>
      <c r="D71" s="345">
        <v>929</v>
      </c>
      <c r="E71" s="345">
        <v>5002</v>
      </c>
      <c r="F71" s="345">
        <v>2670</v>
      </c>
      <c r="G71" s="345">
        <v>96</v>
      </c>
      <c r="H71" s="345" t="s">
        <v>474</v>
      </c>
      <c r="I71" s="345">
        <v>45</v>
      </c>
      <c r="J71" s="345">
        <v>135</v>
      </c>
      <c r="K71" s="345">
        <v>281</v>
      </c>
      <c r="L71" s="345">
        <v>392</v>
      </c>
      <c r="M71" s="345">
        <v>7796</v>
      </c>
      <c r="N71" s="345">
        <v>3511</v>
      </c>
      <c r="O71" s="345">
        <v>3495</v>
      </c>
      <c r="P71" s="345">
        <v>2054</v>
      </c>
      <c r="Q71" s="345">
        <v>1049</v>
      </c>
      <c r="R71" s="345">
        <v>873</v>
      </c>
      <c r="S71" s="345">
        <v>422</v>
      </c>
      <c r="T71" s="345">
        <v>579</v>
      </c>
      <c r="U71" s="345">
        <v>29</v>
      </c>
      <c r="V71" s="345">
        <v>26</v>
      </c>
      <c r="X71" s="341" t="s">
        <v>509</v>
      </c>
      <c r="Y71" s="344" t="s">
        <v>510</v>
      </c>
      <c r="Z71" s="345">
        <v>1</v>
      </c>
      <c r="AA71" s="345">
        <v>0</v>
      </c>
      <c r="AB71" s="345">
        <v>1</v>
      </c>
      <c r="AC71" s="345">
        <v>0</v>
      </c>
      <c r="AD71" s="345">
        <v>100</v>
      </c>
      <c r="AE71" s="345">
        <v>2305</v>
      </c>
    </row>
    <row r="72" spans="1:31" ht="11.4" customHeight="1">
      <c r="A72" s="341" t="s">
        <v>511</v>
      </c>
      <c r="B72" s="344" t="s">
        <v>512</v>
      </c>
      <c r="C72" s="345">
        <v>17088</v>
      </c>
      <c r="D72" s="345">
        <v>1901</v>
      </c>
      <c r="E72" s="345">
        <v>10311</v>
      </c>
      <c r="F72" s="345">
        <v>4872</v>
      </c>
      <c r="G72" s="345">
        <v>169</v>
      </c>
      <c r="H72" s="345">
        <v>6655</v>
      </c>
      <c r="I72" s="345">
        <v>115</v>
      </c>
      <c r="J72" s="345">
        <v>273</v>
      </c>
      <c r="K72" s="345">
        <v>478</v>
      </c>
      <c r="L72" s="345">
        <v>570</v>
      </c>
      <c r="M72" s="345">
        <v>15855</v>
      </c>
      <c r="N72" s="345">
        <v>6510</v>
      </c>
      <c r="O72" s="345">
        <v>6493</v>
      </c>
      <c r="P72" s="345">
        <v>3918</v>
      </c>
      <c r="Q72" s="345">
        <v>1630</v>
      </c>
      <c r="R72" s="345">
        <v>1668</v>
      </c>
      <c r="S72" s="345">
        <v>849</v>
      </c>
      <c r="T72" s="345">
        <v>859</v>
      </c>
      <c r="U72" s="345">
        <v>72</v>
      </c>
      <c r="V72" s="345">
        <v>22</v>
      </c>
      <c r="X72" s="341" t="s">
        <v>511</v>
      </c>
      <c r="Y72" s="344" t="s">
        <v>512</v>
      </c>
      <c r="Z72" s="345">
        <v>1</v>
      </c>
      <c r="AA72" s="345">
        <v>0</v>
      </c>
      <c r="AB72" s="345">
        <v>5</v>
      </c>
      <c r="AC72" s="345">
        <v>0</v>
      </c>
      <c r="AD72" s="345">
        <v>327</v>
      </c>
      <c r="AE72" s="345">
        <v>4631</v>
      </c>
    </row>
    <row r="73" spans="1:31" ht="11.4" customHeight="1">
      <c r="A73" s="348" t="s">
        <v>513</v>
      </c>
      <c r="B73" s="349" t="s">
        <v>514</v>
      </c>
      <c r="C73" s="350">
        <v>13863</v>
      </c>
      <c r="D73" s="351">
        <v>1719</v>
      </c>
      <c r="E73" s="351">
        <v>8592</v>
      </c>
      <c r="F73" s="351">
        <v>3545</v>
      </c>
      <c r="G73" s="351">
        <v>50</v>
      </c>
      <c r="H73" s="351" t="s">
        <v>474</v>
      </c>
      <c r="I73" s="351">
        <v>110</v>
      </c>
      <c r="J73" s="351">
        <v>163</v>
      </c>
      <c r="K73" s="351">
        <v>590</v>
      </c>
      <c r="L73" s="351">
        <v>539</v>
      </c>
      <c r="M73" s="351">
        <v>11269</v>
      </c>
      <c r="N73" s="351">
        <v>5216</v>
      </c>
      <c r="O73" s="351">
        <v>5204</v>
      </c>
      <c r="P73" s="351">
        <v>3146</v>
      </c>
      <c r="Q73" s="351">
        <v>1306</v>
      </c>
      <c r="R73" s="351">
        <v>1111</v>
      </c>
      <c r="S73" s="351">
        <v>531</v>
      </c>
      <c r="T73" s="351">
        <v>671</v>
      </c>
      <c r="U73" s="351">
        <v>90</v>
      </c>
      <c r="V73" s="351">
        <v>29</v>
      </c>
      <c r="X73" s="348" t="s">
        <v>513</v>
      </c>
      <c r="Y73" s="349" t="s">
        <v>514</v>
      </c>
      <c r="Z73" s="351">
        <v>2</v>
      </c>
      <c r="AA73" s="351">
        <v>0</v>
      </c>
      <c r="AB73" s="351">
        <v>3</v>
      </c>
      <c r="AC73" s="351">
        <v>0</v>
      </c>
      <c r="AD73" s="351">
        <v>340</v>
      </c>
      <c r="AE73" s="351">
        <v>3834</v>
      </c>
    </row>
    <row r="74" spans="1:31" ht="11.4" customHeight="1">
      <c r="A74" s="341" t="s">
        <v>515</v>
      </c>
      <c r="B74" s="352" t="s">
        <v>516</v>
      </c>
      <c r="C74" s="345">
        <v>29155</v>
      </c>
      <c r="D74" s="345">
        <v>4067</v>
      </c>
      <c r="E74" s="345">
        <v>18193</v>
      </c>
      <c r="F74" s="345">
        <v>6888</v>
      </c>
      <c r="G74" s="345">
        <v>66</v>
      </c>
      <c r="H74" s="345" t="s">
        <v>474</v>
      </c>
      <c r="I74" s="345">
        <v>243</v>
      </c>
      <c r="J74" s="345">
        <v>315</v>
      </c>
      <c r="K74" s="345">
        <v>1112</v>
      </c>
      <c r="L74" s="345">
        <v>1047</v>
      </c>
      <c r="M74" s="345">
        <v>23591</v>
      </c>
      <c r="N74" s="345">
        <v>9297</v>
      </c>
      <c r="O74" s="345">
        <v>9279</v>
      </c>
      <c r="P74" s="345">
        <v>5809</v>
      </c>
      <c r="Q74" s="345">
        <v>1537</v>
      </c>
      <c r="R74" s="345">
        <v>1877</v>
      </c>
      <c r="S74" s="345">
        <v>896</v>
      </c>
      <c r="T74" s="345">
        <v>693</v>
      </c>
      <c r="U74" s="345">
        <v>145</v>
      </c>
      <c r="V74" s="345">
        <v>48</v>
      </c>
      <c r="X74" s="341" t="s">
        <v>515</v>
      </c>
      <c r="Y74" s="352" t="s">
        <v>516</v>
      </c>
      <c r="Z74" s="345">
        <v>2</v>
      </c>
      <c r="AA74" s="345">
        <v>0</v>
      </c>
      <c r="AB74" s="345">
        <v>3</v>
      </c>
      <c r="AC74" s="345">
        <v>0</v>
      </c>
      <c r="AD74" s="345">
        <v>462</v>
      </c>
      <c r="AE74" s="345">
        <v>7722</v>
      </c>
    </row>
    <row r="75" spans="1:31" ht="11.4" customHeight="1">
      <c r="A75" s="341" t="s">
        <v>517</v>
      </c>
      <c r="B75" s="344" t="s">
        <v>518</v>
      </c>
      <c r="C75" s="345">
        <v>2432</v>
      </c>
      <c r="D75" s="345">
        <v>253</v>
      </c>
      <c r="E75" s="345">
        <v>1256</v>
      </c>
      <c r="F75" s="345">
        <v>923</v>
      </c>
      <c r="G75" s="345">
        <v>3</v>
      </c>
      <c r="H75" s="345" t="s">
        <v>474</v>
      </c>
      <c r="I75" s="345">
        <v>11</v>
      </c>
      <c r="J75" s="345">
        <v>58</v>
      </c>
      <c r="K75" s="345">
        <v>75</v>
      </c>
      <c r="L75" s="345">
        <v>86</v>
      </c>
      <c r="M75" s="345">
        <v>2226</v>
      </c>
      <c r="N75" s="345">
        <v>798</v>
      </c>
      <c r="O75" s="345">
        <v>795</v>
      </c>
      <c r="P75" s="345">
        <v>375</v>
      </c>
      <c r="Q75" s="345">
        <v>165</v>
      </c>
      <c r="R75" s="345">
        <v>223</v>
      </c>
      <c r="S75" s="345">
        <v>115</v>
      </c>
      <c r="T75" s="345">
        <v>111</v>
      </c>
      <c r="U75" s="345">
        <v>5</v>
      </c>
      <c r="V75" s="345">
        <v>2</v>
      </c>
      <c r="X75" s="341" t="s">
        <v>517</v>
      </c>
      <c r="Y75" s="344" t="s">
        <v>518</v>
      </c>
      <c r="Z75" s="345">
        <v>2</v>
      </c>
      <c r="AA75" s="345">
        <v>0</v>
      </c>
      <c r="AB75" s="345">
        <v>2</v>
      </c>
      <c r="AC75" s="345">
        <v>0</v>
      </c>
      <c r="AD75" s="345">
        <v>60</v>
      </c>
      <c r="AE75" s="345">
        <v>826</v>
      </c>
    </row>
    <row r="76" spans="1:31" ht="11.4" customHeight="1">
      <c r="A76" s="341" t="s">
        <v>519</v>
      </c>
      <c r="B76" s="344" t="s">
        <v>520</v>
      </c>
      <c r="C76" s="345">
        <v>15284</v>
      </c>
      <c r="D76" s="345">
        <v>2257</v>
      </c>
      <c r="E76" s="345">
        <v>9647</v>
      </c>
      <c r="F76" s="345">
        <v>3364</v>
      </c>
      <c r="G76" s="345">
        <v>140</v>
      </c>
      <c r="H76" s="345" t="s">
        <v>474</v>
      </c>
      <c r="I76" s="345">
        <v>139</v>
      </c>
      <c r="J76" s="345">
        <v>143</v>
      </c>
      <c r="K76" s="345">
        <v>603</v>
      </c>
      <c r="L76" s="345">
        <v>659</v>
      </c>
      <c r="M76" s="345">
        <v>12865</v>
      </c>
      <c r="N76" s="345">
        <v>4793</v>
      </c>
      <c r="O76" s="345">
        <v>4779</v>
      </c>
      <c r="P76" s="345">
        <v>2794</v>
      </c>
      <c r="Q76" s="345">
        <v>840</v>
      </c>
      <c r="R76" s="345">
        <v>914</v>
      </c>
      <c r="S76" s="345">
        <v>440</v>
      </c>
      <c r="T76" s="345">
        <v>270</v>
      </c>
      <c r="U76" s="345">
        <v>68</v>
      </c>
      <c r="V76" s="345">
        <v>23</v>
      </c>
      <c r="X76" s="341" t="s">
        <v>519</v>
      </c>
      <c r="Y76" s="344" t="s">
        <v>520</v>
      </c>
      <c r="Z76" s="345">
        <v>2</v>
      </c>
      <c r="AA76" s="345">
        <v>0</v>
      </c>
      <c r="AB76" s="345">
        <v>5</v>
      </c>
      <c r="AC76" s="345">
        <v>0</v>
      </c>
      <c r="AD76" s="345">
        <v>518</v>
      </c>
      <c r="AE76" s="345">
        <v>4032</v>
      </c>
    </row>
    <row r="77" spans="1:31" ht="11.4" customHeight="1">
      <c r="A77" s="341" t="s">
        <v>521</v>
      </c>
      <c r="B77" s="344" t="s">
        <v>522</v>
      </c>
      <c r="C77" s="345">
        <v>14350</v>
      </c>
      <c r="D77" s="345">
        <v>2245</v>
      </c>
      <c r="E77" s="345">
        <v>8887</v>
      </c>
      <c r="F77" s="345">
        <v>3209</v>
      </c>
      <c r="G77" s="345">
        <v>49</v>
      </c>
      <c r="H77" s="345" t="s">
        <v>474</v>
      </c>
      <c r="I77" s="345">
        <v>140</v>
      </c>
      <c r="J77" s="345">
        <v>168</v>
      </c>
      <c r="K77" s="345">
        <v>553</v>
      </c>
      <c r="L77" s="345">
        <v>539</v>
      </c>
      <c r="M77" s="345">
        <v>11725</v>
      </c>
      <c r="N77" s="345">
        <v>4470</v>
      </c>
      <c r="O77" s="345">
        <v>4463</v>
      </c>
      <c r="P77" s="345">
        <v>2628</v>
      </c>
      <c r="Q77" s="345">
        <v>709</v>
      </c>
      <c r="R77" s="345">
        <v>834</v>
      </c>
      <c r="S77" s="345">
        <v>371</v>
      </c>
      <c r="T77" s="345">
        <v>297</v>
      </c>
      <c r="U77" s="345">
        <v>68</v>
      </c>
      <c r="V77" s="345">
        <v>22</v>
      </c>
      <c r="X77" s="341" t="s">
        <v>521</v>
      </c>
      <c r="Y77" s="344" t="s">
        <v>522</v>
      </c>
      <c r="Z77" s="345">
        <v>2</v>
      </c>
      <c r="AA77" s="345">
        <v>1</v>
      </c>
      <c r="AB77" s="345">
        <v>4</v>
      </c>
      <c r="AC77" s="345">
        <v>0</v>
      </c>
      <c r="AD77" s="345">
        <v>451</v>
      </c>
      <c r="AE77" s="345">
        <v>3623</v>
      </c>
    </row>
    <row r="78" spans="1:31" ht="11.4" customHeight="1">
      <c r="A78" s="348" t="s">
        <v>524</v>
      </c>
      <c r="B78" s="349" t="s">
        <v>525</v>
      </c>
      <c r="C78" s="350">
        <v>20253</v>
      </c>
      <c r="D78" s="351">
        <v>2989</v>
      </c>
      <c r="E78" s="351">
        <v>12433</v>
      </c>
      <c r="F78" s="351">
        <v>4794</v>
      </c>
      <c r="G78" s="351">
        <v>94</v>
      </c>
      <c r="H78" s="351" t="s">
        <v>474</v>
      </c>
      <c r="I78" s="351">
        <v>189</v>
      </c>
      <c r="J78" s="351">
        <v>197</v>
      </c>
      <c r="K78" s="351">
        <v>762</v>
      </c>
      <c r="L78" s="351">
        <v>811</v>
      </c>
      <c r="M78" s="351">
        <v>18889</v>
      </c>
      <c r="N78" s="351">
        <v>6799</v>
      </c>
      <c r="O78" s="351">
        <v>6778</v>
      </c>
      <c r="P78" s="351">
        <v>3692</v>
      </c>
      <c r="Q78" s="351">
        <v>1639</v>
      </c>
      <c r="R78" s="351">
        <v>1244</v>
      </c>
      <c r="S78" s="351">
        <v>621</v>
      </c>
      <c r="T78" s="351">
        <v>506</v>
      </c>
      <c r="U78" s="351">
        <v>111</v>
      </c>
      <c r="V78" s="351">
        <v>40</v>
      </c>
      <c r="X78" s="348" t="s">
        <v>524</v>
      </c>
      <c r="Y78" s="349" t="s">
        <v>525</v>
      </c>
      <c r="Z78" s="351">
        <v>2</v>
      </c>
      <c r="AA78" s="351">
        <v>0</v>
      </c>
      <c r="AB78" s="351">
        <v>5</v>
      </c>
      <c r="AC78" s="351">
        <v>0</v>
      </c>
      <c r="AD78" s="351">
        <v>556</v>
      </c>
      <c r="AE78" s="351">
        <v>5696</v>
      </c>
    </row>
    <row r="79" spans="1:31" ht="11.4" customHeight="1">
      <c r="A79" s="341" t="s">
        <v>526</v>
      </c>
      <c r="B79" s="352" t="s">
        <v>527</v>
      </c>
      <c r="C79" s="345">
        <v>11685</v>
      </c>
      <c r="D79" s="345">
        <v>1368</v>
      </c>
      <c r="E79" s="345">
        <v>6602</v>
      </c>
      <c r="F79" s="345">
        <v>3715</v>
      </c>
      <c r="G79" s="345">
        <v>44</v>
      </c>
      <c r="H79" s="345" t="s">
        <v>474</v>
      </c>
      <c r="I79" s="345">
        <v>97</v>
      </c>
      <c r="J79" s="345">
        <v>190</v>
      </c>
      <c r="K79" s="345">
        <v>421</v>
      </c>
      <c r="L79" s="345">
        <v>472</v>
      </c>
      <c r="M79" s="345">
        <v>10724</v>
      </c>
      <c r="N79" s="345">
        <v>4595</v>
      </c>
      <c r="O79" s="345">
        <v>4583</v>
      </c>
      <c r="P79" s="345">
        <v>2743</v>
      </c>
      <c r="Q79" s="345">
        <v>1230</v>
      </c>
      <c r="R79" s="345">
        <v>1236</v>
      </c>
      <c r="S79" s="345">
        <v>691</v>
      </c>
      <c r="T79" s="345">
        <v>734</v>
      </c>
      <c r="U79" s="345">
        <v>47</v>
      </c>
      <c r="V79" s="345">
        <v>25</v>
      </c>
      <c r="X79" s="341" t="s">
        <v>526</v>
      </c>
      <c r="Y79" s="352" t="s">
        <v>527</v>
      </c>
      <c r="Z79" s="345">
        <v>1</v>
      </c>
      <c r="AA79" s="345">
        <v>0</v>
      </c>
      <c r="AB79" s="345">
        <v>5</v>
      </c>
      <c r="AC79" s="345">
        <v>0</v>
      </c>
      <c r="AD79" s="345">
        <v>307</v>
      </c>
      <c r="AE79" s="345">
        <v>3458</v>
      </c>
    </row>
    <row r="80" spans="1:31" ht="11.4" customHeight="1">
      <c r="A80" s="341" t="s">
        <v>528</v>
      </c>
      <c r="B80" s="344" t="s">
        <v>529</v>
      </c>
      <c r="C80" s="345">
        <v>10909</v>
      </c>
      <c r="D80" s="345">
        <v>1214</v>
      </c>
      <c r="E80" s="345">
        <v>6016</v>
      </c>
      <c r="F80" s="345">
        <v>3679</v>
      </c>
      <c r="G80" s="345">
        <v>20</v>
      </c>
      <c r="H80" s="345" t="s">
        <v>474</v>
      </c>
      <c r="I80" s="345">
        <v>58</v>
      </c>
      <c r="J80" s="345">
        <v>185</v>
      </c>
      <c r="K80" s="345">
        <v>232</v>
      </c>
      <c r="L80" s="345">
        <v>319</v>
      </c>
      <c r="M80" s="345">
        <v>9003</v>
      </c>
      <c r="N80" s="345">
        <v>4215</v>
      </c>
      <c r="O80" s="345">
        <v>4193</v>
      </c>
      <c r="P80" s="345">
        <v>2343</v>
      </c>
      <c r="Q80" s="345">
        <v>1177</v>
      </c>
      <c r="R80" s="345">
        <v>1113</v>
      </c>
      <c r="S80" s="345">
        <v>627</v>
      </c>
      <c r="T80" s="345">
        <v>737</v>
      </c>
      <c r="U80" s="345">
        <v>43</v>
      </c>
      <c r="V80" s="345">
        <v>22</v>
      </c>
      <c r="X80" s="341" t="s">
        <v>528</v>
      </c>
      <c r="Y80" s="344" t="s">
        <v>529</v>
      </c>
      <c r="Z80" s="345">
        <v>2</v>
      </c>
      <c r="AA80" s="345">
        <v>0</v>
      </c>
      <c r="AB80" s="345">
        <v>6</v>
      </c>
      <c r="AC80" s="345">
        <v>0</v>
      </c>
      <c r="AD80" s="345">
        <v>286</v>
      </c>
      <c r="AE80" s="345">
        <v>3294</v>
      </c>
    </row>
    <row r="81" spans="1:31" ht="11.4" customHeight="1">
      <c r="A81" s="341" t="s">
        <v>530</v>
      </c>
      <c r="B81" s="344" t="s">
        <v>531</v>
      </c>
      <c r="C81" s="345">
        <v>9617</v>
      </c>
      <c r="D81" s="345">
        <v>1245</v>
      </c>
      <c r="E81" s="345">
        <v>5536</v>
      </c>
      <c r="F81" s="345">
        <v>2836</v>
      </c>
      <c r="G81" s="345">
        <v>24</v>
      </c>
      <c r="H81" s="345" t="s">
        <v>474</v>
      </c>
      <c r="I81" s="345">
        <v>76</v>
      </c>
      <c r="J81" s="345">
        <v>140</v>
      </c>
      <c r="K81" s="345">
        <v>307</v>
      </c>
      <c r="L81" s="345">
        <v>412</v>
      </c>
      <c r="M81" s="345">
        <v>7470</v>
      </c>
      <c r="N81" s="345">
        <v>3924</v>
      </c>
      <c r="O81" s="345">
        <v>3907</v>
      </c>
      <c r="P81" s="345">
        <v>2285</v>
      </c>
      <c r="Q81" s="345">
        <v>1234</v>
      </c>
      <c r="R81" s="345">
        <v>904</v>
      </c>
      <c r="S81" s="345">
        <v>481</v>
      </c>
      <c r="T81" s="345">
        <v>665</v>
      </c>
      <c r="U81" s="345">
        <v>53</v>
      </c>
      <c r="V81" s="345">
        <v>17</v>
      </c>
      <c r="X81" s="341" t="s">
        <v>530</v>
      </c>
      <c r="Y81" s="344" t="s">
        <v>531</v>
      </c>
      <c r="Z81" s="345">
        <v>2</v>
      </c>
      <c r="AA81" s="345">
        <v>0</v>
      </c>
      <c r="AB81" s="345">
        <v>3</v>
      </c>
      <c r="AC81" s="345">
        <v>0</v>
      </c>
      <c r="AD81" s="345">
        <v>323</v>
      </c>
      <c r="AE81" s="345">
        <v>2587</v>
      </c>
    </row>
    <row r="82" spans="1:31" ht="11.4" customHeight="1">
      <c r="A82" s="341" t="s">
        <v>532</v>
      </c>
      <c r="B82" s="344" t="s">
        <v>533</v>
      </c>
      <c r="C82" s="345">
        <v>18264</v>
      </c>
      <c r="D82" s="345">
        <v>2486</v>
      </c>
      <c r="E82" s="345">
        <v>10533</v>
      </c>
      <c r="F82" s="345">
        <v>5243</v>
      </c>
      <c r="G82" s="345">
        <v>63</v>
      </c>
      <c r="H82" s="345" t="s">
        <v>474</v>
      </c>
      <c r="I82" s="345">
        <v>152</v>
      </c>
      <c r="J82" s="345">
        <v>330</v>
      </c>
      <c r="K82" s="345">
        <v>534</v>
      </c>
      <c r="L82" s="345">
        <v>697</v>
      </c>
      <c r="M82" s="345">
        <v>16057</v>
      </c>
      <c r="N82" s="345">
        <v>7693</v>
      </c>
      <c r="O82" s="345">
        <v>7668</v>
      </c>
      <c r="P82" s="345">
        <v>4220</v>
      </c>
      <c r="Q82" s="345">
        <v>2621</v>
      </c>
      <c r="R82" s="345">
        <v>1602</v>
      </c>
      <c r="S82" s="345">
        <v>835</v>
      </c>
      <c r="T82" s="345">
        <v>1380</v>
      </c>
      <c r="U82" s="345">
        <v>95</v>
      </c>
      <c r="V82" s="345">
        <v>64</v>
      </c>
      <c r="X82" s="341" t="s">
        <v>532</v>
      </c>
      <c r="Y82" s="344" t="s">
        <v>533</v>
      </c>
      <c r="Z82" s="345">
        <v>1</v>
      </c>
      <c r="AA82" s="345">
        <v>1</v>
      </c>
      <c r="AB82" s="345">
        <v>8</v>
      </c>
      <c r="AC82" s="345">
        <v>0</v>
      </c>
      <c r="AD82" s="345">
        <v>671</v>
      </c>
      <c r="AE82" s="345">
        <v>5018</v>
      </c>
    </row>
    <row r="83" spans="1:31" ht="11.4" customHeight="1">
      <c r="A83" s="348" t="s">
        <v>534</v>
      </c>
      <c r="B83" s="349" t="s">
        <v>535</v>
      </c>
      <c r="C83" s="350">
        <v>5503</v>
      </c>
      <c r="D83" s="351">
        <v>686</v>
      </c>
      <c r="E83" s="351">
        <v>3218</v>
      </c>
      <c r="F83" s="351">
        <v>1599</v>
      </c>
      <c r="G83" s="351">
        <v>10</v>
      </c>
      <c r="H83" s="351" t="s">
        <v>474</v>
      </c>
      <c r="I83" s="351">
        <v>54</v>
      </c>
      <c r="J83" s="351">
        <v>106</v>
      </c>
      <c r="K83" s="351">
        <v>224</v>
      </c>
      <c r="L83" s="351">
        <v>221</v>
      </c>
      <c r="M83" s="351">
        <v>4641</v>
      </c>
      <c r="N83" s="351">
        <v>2083</v>
      </c>
      <c r="O83" s="351">
        <v>2075</v>
      </c>
      <c r="P83" s="351">
        <v>1154</v>
      </c>
      <c r="Q83" s="351">
        <v>575</v>
      </c>
      <c r="R83" s="351">
        <v>481</v>
      </c>
      <c r="S83" s="351">
        <v>230</v>
      </c>
      <c r="T83" s="351">
        <v>325</v>
      </c>
      <c r="U83" s="351">
        <v>33</v>
      </c>
      <c r="V83" s="351">
        <v>9</v>
      </c>
      <c r="X83" s="348" t="s">
        <v>534</v>
      </c>
      <c r="Y83" s="349" t="s">
        <v>535</v>
      </c>
      <c r="Z83" s="351">
        <v>1</v>
      </c>
      <c r="AA83" s="351">
        <v>0</v>
      </c>
      <c r="AB83" s="351">
        <v>3</v>
      </c>
      <c r="AC83" s="351">
        <v>0</v>
      </c>
      <c r="AD83" s="351">
        <v>192</v>
      </c>
      <c r="AE83" s="351">
        <v>1595</v>
      </c>
    </row>
    <row r="84" spans="1:31" ht="11.4" customHeight="1">
      <c r="A84" s="341" t="s">
        <v>536</v>
      </c>
      <c r="B84" s="352" t="s">
        <v>537</v>
      </c>
      <c r="C84" s="345">
        <v>3251</v>
      </c>
      <c r="D84" s="345">
        <v>386</v>
      </c>
      <c r="E84" s="345">
        <v>1889</v>
      </c>
      <c r="F84" s="345">
        <v>976</v>
      </c>
      <c r="G84" s="345">
        <v>3</v>
      </c>
      <c r="H84" s="345" t="s">
        <v>474</v>
      </c>
      <c r="I84" s="345">
        <v>33</v>
      </c>
      <c r="J84" s="345">
        <v>42</v>
      </c>
      <c r="K84" s="345">
        <v>111</v>
      </c>
      <c r="L84" s="345">
        <v>135</v>
      </c>
      <c r="M84" s="345">
        <v>2671</v>
      </c>
      <c r="N84" s="345">
        <v>1157</v>
      </c>
      <c r="O84" s="345">
        <v>1152</v>
      </c>
      <c r="P84" s="345">
        <v>695</v>
      </c>
      <c r="Q84" s="345">
        <v>251</v>
      </c>
      <c r="R84" s="345">
        <v>301</v>
      </c>
      <c r="S84" s="345">
        <v>151</v>
      </c>
      <c r="T84" s="345">
        <v>157</v>
      </c>
      <c r="U84" s="345">
        <v>14</v>
      </c>
      <c r="V84" s="345">
        <v>7</v>
      </c>
      <c r="X84" s="341" t="s">
        <v>536</v>
      </c>
      <c r="Y84" s="352" t="s">
        <v>537</v>
      </c>
      <c r="Z84" s="345">
        <v>1</v>
      </c>
      <c r="AA84" s="345">
        <v>0</v>
      </c>
      <c r="AB84" s="345">
        <v>2</v>
      </c>
      <c r="AC84" s="345">
        <v>0</v>
      </c>
      <c r="AD84" s="345">
        <v>83</v>
      </c>
      <c r="AE84" s="345">
        <v>1109</v>
      </c>
    </row>
    <row r="85" spans="1:31" ht="11.4" customHeight="1">
      <c r="A85" s="341" t="s">
        <v>538</v>
      </c>
      <c r="B85" s="344" t="s">
        <v>539</v>
      </c>
      <c r="C85" s="345">
        <v>24714</v>
      </c>
      <c r="D85" s="345">
        <v>3302</v>
      </c>
      <c r="E85" s="345">
        <v>14552</v>
      </c>
      <c r="F85" s="345">
        <v>6860</v>
      </c>
      <c r="G85" s="345">
        <v>71</v>
      </c>
      <c r="H85" s="345" t="s">
        <v>474</v>
      </c>
      <c r="I85" s="345">
        <v>174</v>
      </c>
      <c r="J85" s="345">
        <v>345</v>
      </c>
      <c r="K85" s="345">
        <v>688</v>
      </c>
      <c r="L85" s="345">
        <v>893</v>
      </c>
      <c r="M85" s="345">
        <v>21438</v>
      </c>
      <c r="N85" s="345">
        <v>8998</v>
      </c>
      <c r="O85" s="345">
        <v>8942</v>
      </c>
      <c r="P85" s="345">
        <v>5455</v>
      </c>
      <c r="Q85" s="345">
        <v>2257</v>
      </c>
      <c r="R85" s="345">
        <v>2050</v>
      </c>
      <c r="S85" s="345">
        <v>934</v>
      </c>
      <c r="T85" s="345">
        <v>1208</v>
      </c>
      <c r="U85" s="345">
        <v>137</v>
      </c>
      <c r="V85" s="345">
        <v>80</v>
      </c>
      <c r="X85" s="341" t="s">
        <v>538</v>
      </c>
      <c r="Y85" s="344" t="s">
        <v>539</v>
      </c>
      <c r="Z85" s="345">
        <v>4</v>
      </c>
      <c r="AA85" s="345">
        <v>0</v>
      </c>
      <c r="AB85" s="345">
        <v>9</v>
      </c>
      <c r="AC85" s="345">
        <v>0</v>
      </c>
      <c r="AD85" s="345">
        <v>832</v>
      </c>
      <c r="AE85" s="345">
        <v>6757</v>
      </c>
    </row>
    <row r="86" spans="1:31" ht="11.4" customHeight="1">
      <c r="A86" s="341" t="s">
        <v>540</v>
      </c>
      <c r="B86" s="344" t="s">
        <v>541</v>
      </c>
      <c r="C86" s="345">
        <v>36005</v>
      </c>
      <c r="D86" s="345">
        <v>5070</v>
      </c>
      <c r="E86" s="345">
        <v>23004</v>
      </c>
      <c r="F86" s="345">
        <v>7454</v>
      </c>
      <c r="G86" s="345">
        <v>577</v>
      </c>
      <c r="H86" s="345">
        <v>24488</v>
      </c>
      <c r="I86" s="345">
        <v>386</v>
      </c>
      <c r="J86" s="345">
        <v>323</v>
      </c>
      <c r="K86" s="345">
        <v>1872</v>
      </c>
      <c r="L86" s="345">
        <v>1781</v>
      </c>
      <c r="M86" s="345">
        <v>42860</v>
      </c>
      <c r="N86" s="345">
        <v>15560</v>
      </c>
      <c r="O86" s="345">
        <v>15542</v>
      </c>
      <c r="P86" s="345">
        <v>8425</v>
      </c>
      <c r="Q86" s="345">
        <v>5942</v>
      </c>
      <c r="R86" s="345">
        <v>2597</v>
      </c>
      <c r="S86" s="345">
        <v>1429</v>
      </c>
      <c r="T86" s="345">
        <v>1400</v>
      </c>
      <c r="U86" s="345">
        <v>236</v>
      </c>
      <c r="V86" s="345">
        <v>78</v>
      </c>
      <c r="X86" s="341" t="s">
        <v>540</v>
      </c>
      <c r="Y86" s="344" t="s">
        <v>541</v>
      </c>
      <c r="Z86" s="345">
        <v>1</v>
      </c>
      <c r="AA86" s="345">
        <v>0</v>
      </c>
      <c r="AB86" s="345">
        <v>7</v>
      </c>
      <c r="AC86" s="345">
        <v>0</v>
      </c>
      <c r="AD86" s="345">
        <v>790</v>
      </c>
      <c r="AE86" s="345">
        <v>8558</v>
      </c>
    </row>
    <row r="87" spans="1:31" ht="11.4" customHeight="1">
      <c r="A87" s="341" t="s">
        <v>542</v>
      </c>
      <c r="B87" s="344" t="s">
        <v>543</v>
      </c>
      <c r="C87" s="345">
        <v>21572</v>
      </c>
      <c r="D87" s="345">
        <v>2474</v>
      </c>
      <c r="E87" s="345">
        <v>12234</v>
      </c>
      <c r="F87" s="345">
        <v>6861</v>
      </c>
      <c r="G87" s="345">
        <v>72</v>
      </c>
      <c r="H87" s="345" t="s">
        <v>474</v>
      </c>
      <c r="I87" s="345">
        <v>106</v>
      </c>
      <c r="J87" s="345">
        <v>282</v>
      </c>
      <c r="K87" s="345">
        <v>589</v>
      </c>
      <c r="L87" s="345">
        <v>674</v>
      </c>
      <c r="M87" s="345">
        <v>19739</v>
      </c>
      <c r="N87" s="345">
        <v>7703</v>
      </c>
      <c r="O87" s="345">
        <v>7672</v>
      </c>
      <c r="P87" s="345">
        <v>4813</v>
      </c>
      <c r="Q87" s="345">
        <v>1652</v>
      </c>
      <c r="R87" s="345">
        <v>2122</v>
      </c>
      <c r="S87" s="345">
        <v>1182</v>
      </c>
      <c r="T87" s="345">
        <v>1070</v>
      </c>
      <c r="U87" s="345">
        <v>90</v>
      </c>
      <c r="V87" s="345">
        <v>45</v>
      </c>
      <c r="X87" s="341" t="s">
        <v>542</v>
      </c>
      <c r="Y87" s="344" t="s">
        <v>543</v>
      </c>
      <c r="Z87" s="345">
        <v>3</v>
      </c>
      <c r="AA87" s="345">
        <v>1</v>
      </c>
      <c r="AB87" s="345">
        <v>9</v>
      </c>
      <c r="AC87" s="345">
        <v>0</v>
      </c>
      <c r="AD87" s="345">
        <v>463</v>
      </c>
      <c r="AE87" s="345">
        <v>5953</v>
      </c>
    </row>
    <row r="88" spans="1:31" ht="11.4" customHeight="1">
      <c r="A88" s="348" t="s">
        <v>544</v>
      </c>
      <c r="B88" s="349" t="s">
        <v>545</v>
      </c>
      <c r="C88" s="350">
        <v>6792</v>
      </c>
      <c r="D88" s="351">
        <v>1015</v>
      </c>
      <c r="E88" s="351">
        <v>4010</v>
      </c>
      <c r="F88" s="351">
        <v>1760</v>
      </c>
      <c r="G88" s="351">
        <v>28</v>
      </c>
      <c r="H88" s="351" t="s">
        <v>474</v>
      </c>
      <c r="I88" s="351">
        <v>67</v>
      </c>
      <c r="J88" s="351">
        <v>71</v>
      </c>
      <c r="K88" s="351">
        <v>220</v>
      </c>
      <c r="L88" s="351">
        <v>279</v>
      </c>
      <c r="M88" s="351">
        <v>5894</v>
      </c>
      <c r="N88" s="351">
        <v>2645</v>
      </c>
      <c r="O88" s="351">
        <v>2638</v>
      </c>
      <c r="P88" s="351">
        <v>1638</v>
      </c>
      <c r="Q88" s="351">
        <v>676</v>
      </c>
      <c r="R88" s="351">
        <v>592</v>
      </c>
      <c r="S88" s="351">
        <v>370</v>
      </c>
      <c r="T88" s="351">
        <v>372</v>
      </c>
      <c r="U88" s="351">
        <v>40</v>
      </c>
      <c r="V88" s="351">
        <v>9</v>
      </c>
      <c r="X88" s="348" t="s">
        <v>544</v>
      </c>
      <c r="Y88" s="349" t="s">
        <v>545</v>
      </c>
      <c r="Z88" s="351">
        <v>1</v>
      </c>
      <c r="AA88" s="351">
        <v>0</v>
      </c>
      <c r="AB88" s="351">
        <v>3</v>
      </c>
      <c r="AC88" s="351">
        <v>0</v>
      </c>
      <c r="AD88" s="351">
        <v>281</v>
      </c>
      <c r="AE88" s="351">
        <v>1727</v>
      </c>
    </row>
    <row r="89" spans="1:31" ht="11.4" customHeight="1">
      <c r="A89" s="341" t="s">
        <v>546</v>
      </c>
      <c r="B89" s="352" t="s">
        <v>547</v>
      </c>
      <c r="C89" s="345">
        <v>7852</v>
      </c>
      <c r="D89" s="345">
        <v>1056</v>
      </c>
      <c r="E89" s="345">
        <v>4384</v>
      </c>
      <c r="F89" s="345">
        <v>2398</v>
      </c>
      <c r="G89" s="345">
        <v>23</v>
      </c>
      <c r="H89" s="345" t="s">
        <v>474</v>
      </c>
      <c r="I89" s="345">
        <v>61</v>
      </c>
      <c r="J89" s="345">
        <v>96</v>
      </c>
      <c r="K89" s="345">
        <v>312</v>
      </c>
      <c r="L89" s="345">
        <v>234</v>
      </c>
      <c r="M89" s="345">
        <v>6980</v>
      </c>
      <c r="N89" s="345">
        <v>2843</v>
      </c>
      <c r="O89" s="345">
        <v>2837</v>
      </c>
      <c r="P89" s="345">
        <v>1808</v>
      </c>
      <c r="Q89" s="345">
        <v>566</v>
      </c>
      <c r="R89" s="345">
        <v>779</v>
      </c>
      <c r="S89" s="345">
        <v>467</v>
      </c>
      <c r="T89" s="345">
        <v>385</v>
      </c>
      <c r="U89" s="345">
        <v>39</v>
      </c>
      <c r="V89" s="345">
        <v>17</v>
      </c>
      <c r="X89" s="341" t="s">
        <v>546</v>
      </c>
      <c r="Y89" s="352" t="s">
        <v>547</v>
      </c>
      <c r="Z89" s="345">
        <v>2</v>
      </c>
      <c r="AA89" s="345">
        <v>0</v>
      </c>
      <c r="AB89" s="345">
        <v>3</v>
      </c>
      <c r="AC89" s="345">
        <v>0</v>
      </c>
      <c r="AD89" s="345">
        <v>340</v>
      </c>
      <c r="AE89" s="345">
        <v>2085</v>
      </c>
    </row>
    <row r="90" spans="1:31" ht="11.4" customHeight="1">
      <c r="A90" s="341" t="s">
        <v>548</v>
      </c>
      <c r="B90" s="344" t="s">
        <v>549</v>
      </c>
      <c r="C90" s="345">
        <v>19544</v>
      </c>
      <c r="D90" s="345">
        <v>2428</v>
      </c>
      <c r="E90" s="345">
        <v>11225</v>
      </c>
      <c r="F90" s="345">
        <v>5880</v>
      </c>
      <c r="G90" s="345">
        <v>99</v>
      </c>
      <c r="H90" s="345" t="s">
        <v>474</v>
      </c>
      <c r="I90" s="345">
        <v>167</v>
      </c>
      <c r="J90" s="345">
        <v>274</v>
      </c>
      <c r="K90" s="345">
        <v>777</v>
      </c>
      <c r="L90" s="345">
        <v>848</v>
      </c>
      <c r="M90" s="345">
        <v>17078</v>
      </c>
      <c r="N90" s="345">
        <v>7444</v>
      </c>
      <c r="O90" s="345">
        <v>7405</v>
      </c>
      <c r="P90" s="345">
        <v>4579</v>
      </c>
      <c r="Q90" s="345">
        <v>1899</v>
      </c>
      <c r="R90" s="345">
        <v>1957</v>
      </c>
      <c r="S90" s="345">
        <v>1130</v>
      </c>
      <c r="T90" s="345">
        <v>1133</v>
      </c>
      <c r="U90" s="345">
        <v>98</v>
      </c>
      <c r="V90" s="345">
        <v>40</v>
      </c>
      <c r="X90" s="341" t="s">
        <v>548</v>
      </c>
      <c r="Y90" s="344" t="s">
        <v>549</v>
      </c>
      <c r="Z90" s="345">
        <v>2</v>
      </c>
      <c r="AA90" s="345">
        <v>1</v>
      </c>
      <c r="AB90" s="345">
        <v>9</v>
      </c>
      <c r="AC90" s="345">
        <v>0</v>
      </c>
      <c r="AD90" s="345">
        <v>628</v>
      </c>
      <c r="AE90" s="345">
        <v>5461</v>
      </c>
    </row>
    <row r="91" spans="1:31" ht="11.4" customHeight="1">
      <c r="B91" s="344"/>
      <c r="C91" s="345"/>
      <c r="D91" s="345"/>
      <c r="E91" s="345"/>
      <c r="F91" s="345"/>
      <c r="G91" s="345"/>
      <c r="H91" s="345"/>
      <c r="I91" s="345"/>
      <c r="J91" s="345"/>
      <c r="K91" s="345"/>
      <c r="L91" s="345"/>
      <c r="M91" s="345"/>
      <c r="N91" s="345"/>
      <c r="O91" s="345"/>
      <c r="P91" s="345"/>
      <c r="Q91" s="345"/>
      <c r="R91" s="345"/>
      <c r="S91" s="345"/>
      <c r="T91" s="345"/>
      <c r="U91" s="345"/>
      <c r="V91" s="345"/>
    </row>
    <row r="92" spans="1:31">
      <c r="C92" s="345"/>
      <c r="D92" s="345"/>
      <c r="E92" s="345"/>
      <c r="F92" s="345"/>
      <c r="G92" s="345"/>
      <c r="H92" s="345"/>
      <c r="I92" s="345"/>
      <c r="J92" s="345"/>
      <c r="K92" s="345"/>
      <c r="L92" s="345"/>
      <c r="M92" s="345"/>
      <c r="N92" s="345"/>
      <c r="O92" s="345"/>
      <c r="P92" s="345"/>
      <c r="Q92" s="345"/>
      <c r="R92" s="345"/>
      <c r="S92" s="345"/>
      <c r="T92" s="345"/>
      <c r="U92" s="345"/>
      <c r="V92" s="345"/>
    </row>
    <row r="93" spans="1:31">
      <c r="C93" s="345"/>
      <c r="D93" s="345"/>
      <c r="E93" s="345"/>
      <c r="F93" s="345"/>
      <c r="G93" s="345"/>
      <c r="H93" s="345"/>
      <c r="I93" s="345"/>
      <c r="J93" s="345"/>
      <c r="K93" s="345"/>
      <c r="L93" s="345"/>
      <c r="M93" s="345"/>
      <c r="N93" s="345"/>
      <c r="O93" s="345"/>
      <c r="P93" s="345"/>
      <c r="Q93" s="345"/>
      <c r="R93" s="345"/>
      <c r="S93" s="345"/>
      <c r="T93" s="345"/>
      <c r="U93" s="345"/>
      <c r="V93" s="345"/>
    </row>
    <row r="94" spans="1:31">
      <c r="C94" s="345"/>
      <c r="D94" s="345"/>
      <c r="E94" s="345"/>
      <c r="F94" s="345"/>
      <c r="G94" s="345"/>
      <c r="H94" s="345"/>
      <c r="I94" s="345"/>
      <c r="J94" s="345"/>
      <c r="K94" s="345"/>
      <c r="L94" s="345"/>
      <c r="M94" s="345"/>
      <c r="N94" s="345"/>
      <c r="O94" s="345"/>
      <c r="P94" s="345"/>
      <c r="Q94" s="345"/>
      <c r="R94" s="345"/>
      <c r="S94" s="345"/>
      <c r="T94" s="345"/>
      <c r="U94" s="345"/>
      <c r="V94" s="345"/>
    </row>
    <row r="95" spans="1:31">
      <c r="C95" s="345"/>
      <c r="D95" s="345"/>
      <c r="E95" s="345"/>
      <c r="F95" s="345"/>
      <c r="G95" s="345"/>
      <c r="H95" s="345"/>
      <c r="I95" s="345"/>
      <c r="J95" s="345"/>
      <c r="K95" s="345"/>
      <c r="L95" s="345"/>
      <c r="M95" s="345"/>
      <c r="N95" s="345"/>
      <c r="O95" s="345"/>
      <c r="P95" s="345"/>
      <c r="Q95" s="345"/>
      <c r="R95" s="345"/>
      <c r="S95" s="345"/>
      <c r="T95" s="345"/>
      <c r="U95" s="345"/>
      <c r="V95" s="345"/>
    </row>
    <row r="96" spans="1:31">
      <c r="C96" s="345"/>
      <c r="D96" s="345"/>
      <c r="E96" s="345"/>
      <c r="F96" s="345"/>
      <c r="G96" s="345"/>
      <c r="H96" s="345"/>
      <c r="I96" s="345"/>
      <c r="J96" s="345"/>
      <c r="K96" s="345"/>
      <c r="L96" s="345"/>
      <c r="M96" s="345"/>
      <c r="N96" s="345"/>
      <c r="O96" s="345"/>
      <c r="P96" s="345"/>
      <c r="Q96" s="345"/>
      <c r="R96" s="345"/>
      <c r="S96" s="345"/>
      <c r="T96" s="345"/>
      <c r="U96" s="345"/>
      <c r="V96" s="345"/>
    </row>
    <row r="97" spans="3:22">
      <c r="C97" s="345"/>
      <c r="D97" s="345"/>
      <c r="E97" s="345"/>
      <c r="F97" s="345"/>
      <c r="G97" s="345"/>
      <c r="H97" s="345"/>
      <c r="I97" s="345"/>
      <c r="J97" s="345"/>
      <c r="K97" s="345"/>
      <c r="L97" s="345"/>
      <c r="M97" s="345"/>
      <c r="N97" s="345"/>
      <c r="O97" s="345"/>
      <c r="P97" s="345"/>
      <c r="Q97" s="345"/>
      <c r="R97" s="345"/>
      <c r="S97" s="345"/>
      <c r="T97" s="345"/>
      <c r="U97" s="345"/>
      <c r="V97" s="345"/>
    </row>
    <row r="98" spans="3:22">
      <c r="C98" s="345"/>
      <c r="D98" s="345"/>
      <c r="E98" s="345"/>
      <c r="F98" s="345"/>
      <c r="G98" s="345"/>
      <c r="H98" s="345"/>
      <c r="I98" s="345"/>
      <c r="J98" s="345"/>
      <c r="K98" s="345"/>
      <c r="L98" s="345"/>
      <c r="M98" s="345"/>
      <c r="N98" s="345"/>
      <c r="O98" s="345"/>
      <c r="P98" s="345"/>
      <c r="Q98" s="345"/>
      <c r="R98" s="345"/>
      <c r="S98" s="345"/>
      <c r="T98" s="345"/>
      <c r="U98" s="345"/>
      <c r="V98" s="345"/>
    </row>
    <row r="99" spans="3:22">
      <c r="C99" s="345"/>
      <c r="D99" s="345"/>
      <c r="E99" s="345"/>
      <c r="F99" s="345"/>
      <c r="G99" s="345"/>
      <c r="H99" s="345"/>
      <c r="I99" s="345"/>
      <c r="J99" s="345"/>
      <c r="K99" s="345"/>
      <c r="L99" s="345"/>
      <c r="M99" s="345"/>
      <c r="N99" s="345"/>
      <c r="O99" s="345"/>
      <c r="P99" s="345"/>
      <c r="Q99" s="345"/>
      <c r="R99" s="345"/>
      <c r="S99" s="345"/>
      <c r="T99" s="345"/>
      <c r="U99" s="345"/>
      <c r="V99" s="345"/>
    </row>
    <row r="100" spans="3:22">
      <c r="C100" s="345"/>
      <c r="D100" s="345"/>
      <c r="E100" s="345"/>
      <c r="F100" s="345"/>
      <c r="G100" s="345"/>
      <c r="H100" s="345"/>
      <c r="I100" s="345"/>
      <c r="J100" s="345"/>
      <c r="K100" s="345"/>
      <c r="L100" s="345"/>
      <c r="M100" s="345"/>
      <c r="N100" s="345"/>
      <c r="O100" s="345"/>
      <c r="P100" s="345"/>
      <c r="Q100" s="345"/>
      <c r="R100" s="345"/>
      <c r="S100" s="345"/>
      <c r="T100" s="345"/>
      <c r="U100" s="345"/>
      <c r="V100" s="345"/>
    </row>
    <row r="101" spans="3:22">
      <c r="C101" s="345"/>
      <c r="D101" s="345"/>
      <c r="E101" s="345"/>
      <c r="F101" s="345"/>
      <c r="G101" s="345"/>
      <c r="H101" s="345"/>
      <c r="I101" s="345"/>
      <c r="J101" s="345"/>
      <c r="K101" s="345"/>
      <c r="L101" s="345"/>
      <c r="M101" s="345"/>
      <c r="N101" s="345"/>
      <c r="O101" s="345"/>
      <c r="P101" s="345"/>
      <c r="Q101" s="345"/>
      <c r="R101" s="345"/>
      <c r="S101" s="345"/>
      <c r="T101" s="345"/>
      <c r="U101" s="345"/>
      <c r="V101" s="345"/>
    </row>
    <row r="102" spans="3:22">
      <c r="C102" s="345"/>
      <c r="D102" s="345"/>
      <c r="E102" s="345"/>
      <c r="F102" s="345"/>
      <c r="G102" s="345"/>
      <c r="H102" s="345"/>
      <c r="I102" s="345"/>
      <c r="J102" s="345"/>
      <c r="K102" s="345"/>
      <c r="L102" s="345"/>
      <c r="M102" s="345"/>
      <c r="N102" s="345"/>
      <c r="O102" s="345"/>
      <c r="P102" s="345"/>
      <c r="Q102" s="345"/>
      <c r="R102" s="345"/>
      <c r="S102" s="345"/>
      <c r="T102" s="345"/>
      <c r="U102" s="345"/>
      <c r="V102" s="345"/>
    </row>
    <row r="103" spans="3:22">
      <c r="C103" s="345"/>
      <c r="D103" s="345"/>
      <c r="E103" s="345"/>
      <c r="F103" s="345"/>
      <c r="G103" s="345"/>
      <c r="H103" s="345"/>
      <c r="I103" s="345"/>
      <c r="J103" s="345"/>
      <c r="K103" s="345"/>
      <c r="L103" s="345"/>
      <c r="M103" s="345"/>
      <c r="N103" s="345"/>
      <c r="O103" s="345"/>
      <c r="P103" s="345"/>
      <c r="Q103" s="345"/>
      <c r="R103" s="345"/>
      <c r="S103" s="345"/>
      <c r="T103" s="345"/>
      <c r="U103" s="345"/>
      <c r="V103" s="345"/>
    </row>
    <row r="104" spans="3:22">
      <c r="C104" s="345"/>
      <c r="D104" s="345"/>
      <c r="E104" s="345"/>
      <c r="F104" s="345"/>
      <c r="G104" s="345"/>
      <c r="H104" s="345"/>
      <c r="I104" s="345"/>
      <c r="J104" s="345"/>
      <c r="K104" s="345"/>
      <c r="L104" s="345"/>
      <c r="M104" s="345"/>
      <c r="N104" s="345"/>
      <c r="O104" s="345"/>
      <c r="P104" s="345"/>
      <c r="Q104" s="345"/>
      <c r="R104" s="345"/>
      <c r="S104" s="345"/>
      <c r="T104" s="345"/>
      <c r="U104" s="345"/>
      <c r="V104" s="345"/>
    </row>
    <row r="105" spans="3:22">
      <c r="C105" s="345"/>
      <c r="D105" s="345"/>
      <c r="E105" s="345"/>
      <c r="F105" s="345"/>
      <c r="G105" s="345"/>
      <c r="H105" s="345"/>
      <c r="I105" s="345"/>
      <c r="J105" s="345"/>
      <c r="K105" s="345"/>
      <c r="L105" s="345"/>
      <c r="M105" s="345"/>
      <c r="N105" s="345"/>
      <c r="O105" s="345"/>
      <c r="P105" s="345"/>
      <c r="Q105" s="345"/>
      <c r="R105" s="345"/>
      <c r="S105" s="345"/>
      <c r="T105" s="345"/>
      <c r="U105" s="345"/>
      <c r="V105" s="345"/>
    </row>
    <row r="106" spans="3:22">
      <c r="C106" s="345"/>
      <c r="D106" s="345"/>
      <c r="E106" s="345"/>
      <c r="F106" s="345"/>
      <c r="G106" s="345"/>
      <c r="H106" s="345"/>
      <c r="I106" s="345"/>
      <c r="J106" s="345"/>
      <c r="K106" s="345"/>
      <c r="L106" s="345"/>
      <c r="M106" s="345"/>
      <c r="N106" s="345"/>
      <c r="O106" s="345"/>
      <c r="P106" s="345"/>
      <c r="Q106" s="345"/>
      <c r="R106" s="345"/>
      <c r="S106" s="345"/>
      <c r="T106" s="345"/>
      <c r="U106" s="345"/>
      <c r="V106" s="345"/>
    </row>
    <row r="107" spans="3:22">
      <c r="C107" s="345"/>
      <c r="D107" s="345"/>
      <c r="E107" s="345"/>
      <c r="F107" s="345"/>
      <c r="G107" s="345"/>
      <c r="H107" s="345"/>
      <c r="I107" s="345"/>
      <c r="J107" s="345"/>
      <c r="K107" s="345"/>
      <c r="L107" s="345"/>
      <c r="M107" s="345"/>
      <c r="N107" s="345"/>
      <c r="O107" s="345"/>
      <c r="P107" s="345"/>
      <c r="Q107" s="345"/>
      <c r="R107" s="345"/>
      <c r="S107" s="345"/>
      <c r="T107" s="345"/>
      <c r="U107" s="345"/>
      <c r="V107" s="345"/>
    </row>
    <row r="108" spans="3:22">
      <c r="C108" s="345"/>
      <c r="D108" s="345"/>
      <c r="E108" s="345"/>
      <c r="F108" s="345"/>
      <c r="G108" s="345"/>
      <c r="H108" s="345"/>
      <c r="I108" s="345"/>
      <c r="J108" s="345"/>
      <c r="K108" s="345"/>
      <c r="L108" s="345"/>
      <c r="M108" s="345"/>
      <c r="N108" s="345"/>
      <c r="O108" s="345"/>
      <c r="P108" s="345"/>
      <c r="Q108" s="345"/>
      <c r="R108" s="345"/>
      <c r="S108" s="345"/>
      <c r="T108" s="345"/>
      <c r="U108" s="345"/>
      <c r="V108" s="345"/>
    </row>
    <row r="109" spans="3:22">
      <c r="C109" s="345"/>
      <c r="D109" s="345"/>
      <c r="E109" s="345"/>
      <c r="F109" s="345"/>
      <c r="G109" s="345"/>
      <c r="H109" s="345"/>
      <c r="I109" s="345"/>
      <c r="J109" s="345"/>
      <c r="K109" s="345"/>
      <c r="L109" s="345"/>
      <c r="M109" s="345"/>
      <c r="N109" s="345"/>
      <c r="O109" s="345"/>
      <c r="P109" s="345"/>
      <c r="Q109" s="345"/>
      <c r="R109" s="345"/>
      <c r="S109" s="345"/>
      <c r="T109" s="345"/>
      <c r="U109" s="345"/>
      <c r="V109" s="345"/>
    </row>
    <row r="110" spans="3:22">
      <c r="C110" s="345"/>
      <c r="D110" s="345"/>
      <c r="E110" s="345"/>
      <c r="F110" s="345"/>
      <c r="G110" s="345"/>
      <c r="H110" s="345"/>
      <c r="I110" s="345"/>
      <c r="J110" s="345"/>
      <c r="K110" s="345"/>
      <c r="L110" s="345"/>
      <c r="M110" s="345"/>
      <c r="N110" s="345"/>
      <c r="O110" s="345"/>
      <c r="P110" s="345"/>
      <c r="Q110" s="345"/>
      <c r="R110" s="345"/>
      <c r="S110" s="345"/>
      <c r="T110" s="345"/>
      <c r="U110" s="345"/>
      <c r="V110" s="345"/>
    </row>
    <row r="111" spans="3:22">
      <c r="C111" s="345"/>
      <c r="D111" s="345"/>
      <c r="E111" s="345"/>
      <c r="F111" s="345"/>
      <c r="G111" s="345"/>
      <c r="H111" s="345"/>
      <c r="I111" s="345"/>
      <c r="J111" s="345"/>
      <c r="K111" s="345"/>
      <c r="L111" s="345"/>
      <c r="M111" s="345"/>
      <c r="N111" s="345"/>
      <c r="O111" s="345"/>
      <c r="P111" s="345"/>
      <c r="Q111" s="345"/>
      <c r="R111" s="345"/>
      <c r="S111" s="345"/>
      <c r="T111" s="345"/>
      <c r="U111" s="345"/>
      <c r="V111" s="345"/>
    </row>
    <row r="112" spans="3:22">
      <c r="C112" s="345"/>
      <c r="D112" s="345"/>
      <c r="E112" s="345"/>
      <c r="F112" s="345"/>
      <c r="G112" s="345"/>
      <c r="H112" s="345"/>
      <c r="I112" s="345"/>
      <c r="J112" s="345"/>
      <c r="K112" s="345"/>
      <c r="L112" s="345"/>
      <c r="M112" s="345"/>
      <c r="N112" s="345"/>
      <c r="O112" s="345"/>
      <c r="P112" s="345"/>
      <c r="Q112" s="345"/>
      <c r="R112" s="345"/>
      <c r="S112" s="345"/>
      <c r="T112" s="345"/>
      <c r="U112" s="345"/>
      <c r="V112" s="345"/>
    </row>
    <row r="113" spans="3:22">
      <c r="C113" s="345"/>
      <c r="D113" s="345"/>
      <c r="E113" s="345"/>
      <c r="F113" s="345"/>
      <c r="G113" s="345"/>
      <c r="H113" s="345"/>
      <c r="I113" s="345"/>
      <c r="J113" s="345"/>
      <c r="K113" s="345"/>
      <c r="L113" s="345"/>
      <c r="M113" s="345"/>
      <c r="N113" s="345"/>
      <c r="O113" s="345"/>
      <c r="P113" s="345"/>
      <c r="Q113" s="345"/>
      <c r="R113" s="345"/>
      <c r="S113" s="345"/>
      <c r="T113" s="345"/>
      <c r="U113" s="345"/>
      <c r="V113" s="345"/>
    </row>
    <row r="114" spans="3:22">
      <c r="C114" s="345"/>
      <c r="D114" s="345"/>
      <c r="E114" s="345"/>
      <c r="F114" s="345"/>
      <c r="G114" s="345"/>
      <c r="H114" s="345"/>
      <c r="I114" s="345"/>
      <c r="J114" s="345"/>
      <c r="K114" s="345"/>
      <c r="L114" s="345"/>
      <c r="M114" s="345"/>
      <c r="N114" s="345"/>
      <c r="O114" s="345"/>
      <c r="P114" s="345"/>
      <c r="Q114" s="345"/>
      <c r="R114" s="345"/>
      <c r="S114" s="345"/>
      <c r="T114" s="345"/>
      <c r="U114" s="345"/>
      <c r="V114" s="345"/>
    </row>
    <row r="115" spans="3:22">
      <c r="C115" s="345"/>
      <c r="D115" s="345"/>
      <c r="E115" s="345"/>
      <c r="F115" s="345"/>
      <c r="G115" s="345"/>
      <c r="H115" s="345"/>
      <c r="I115" s="345"/>
      <c r="J115" s="345"/>
      <c r="K115" s="345"/>
      <c r="L115" s="345"/>
      <c r="M115" s="345"/>
      <c r="N115" s="345"/>
      <c r="O115" s="345"/>
      <c r="P115" s="345"/>
      <c r="Q115" s="345"/>
      <c r="R115" s="345"/>
      <c r="S115" s="345"/>
      <c r="T115" s="345"/>
      <c r="U115" s="345"/>
      <c r="V115" s="345"/>
    </row>
    <row r="116" spans="3:22">
      <c r="C116" s="345"/>
      <c r="D116" s="345"/>
      <c r="E116" s="345"/>
      <c r="F116" s="345"/>
      <c r="G116" s="345"/>
      <c r="H116" s="345"/>
      <c r="I116" s="345"/>
      <c r="J116" s="345"/>
      <c r="K116" s="345"/>
      <c r="L116" s="345"/>
      <c r="M116" s="345"/>
      <c r="N116" s="345"/>
      <c r="O116" s="345"/>
      <c r="P116" s="345"/>
      <c r="Q116" s="345"/>
      <c r="R116" s="345"/>
      <c r="S116" s="345"/>
      <c r="T116" s="345"/>
      <c r="U116" s="345"/>
      <c r="V116" s="345"/>
    </row>
    <row r="117" spans="3:22">
      <c r="C117" s="345"/>
      <c r="D117" s="345"/>
      <c r="E117" s="345"/>
      <c r="F117" s="345"/>
      <c r="G117" s="345"/>
      <c r="H117" s="345"/>
      <c r="I117" s="345"/>
      <c r="J117" s="345"/>
      <c r="K117" s="345"/>
      <c r="L117" s="345"/>
      <c r="M117" s="345"/>
      <c r="N117" s="345"/>
      <c r="O117" s="345"/>
      <c r="P117" s="345"/>
      <c r="Q117" s="345"/>
      <c r="R117" s="345"/>
      <c r="S117" s="345"/>
      <c r="T117" s="345"/>
      <c r="U117" s="345"/>
      <c r="V117" s="345"/>
    </row>
    <row r="118" spans="3:22">
      <c r="C118" s="345"/>
      <c r="D118" s="345"/>
      <c r="E118" s="345"/>
      <c r="F118" s="345"/>
      <c r="G118" s="345"/>
      <c r="H118" s="345"/>
      <c r="I118" s="345"/>
      <c r="J118" s="345"/>
      <c r="K118" s="345"/>
      <c r="L118" s="345"/>
      <c r="M118" s="345"/>
      <c r="N118" s="345"/>
      <c r="O118" s="345"/>
      <c r="P118" s="345"/>
      <c r="Q118" s="345"/>
      <c r="R118" s="345"/>
      <c r="S118" s="345"/>
      <c r="T118" s="345"/>
      <c r="U118" s="345"/>
      <c r="V118" s="345"/>
    </row>
    <row r="119" spans="3:22">
      <c r="C119" s="345"/>
      <c r="D119" s="345"/>
      <c r="E119" s="345"/>
      <c r="F119" s="345"/>
      <c r="G119" s="345"/>
      <c r="H119" s="345"/>
      <c r="I119" s="345"/>
      <c r="J119" s="345"/>
      <c r="K119" s="345"/>
      <c r="L119" s="345"/>
      <c r="M119" s="345"/>
      <c r="N119" s="345"/>
      <c r="O119" s="345"/>
      <c r="P119" s="345"/>
      <c r="Q119" s="345"/>
      <c r="R119" s="345"/>
      <c r="S119" s="345"/>
      <c r="T119" s="345"/>
      <c r="U119" s="345"/>
      <c r="V119" s="345"/>
    </row>
    <row r="120" spans="3:22">
      <c r="C120" s="345"/>
      <c r="D120" s="345"/>
      <c r="E120" s="345"/>
      <c r="F120" s="345"/>
      <c r="G120" s="345"/>
      <c r="H120" s="345"/>
      <c r="I120" s="345"/>
      <c r="J120" s="345"/>
      <c r="K120" s="345"/>
      <c r="L120" s="345"/>
      <c r="M120" s="345"/>
      <c r="N120" s="345"/>
      <c r="O120" s="345"/>
      <c r="P120" s="345"/>
      <c r="Q120" s="345"/>
      <c r="R120" s="345"/>
      <c r="S120" s="345"/>
      <c r="T120" s="345"/>
      <c r="U120" s="345"/>
      <c r="V120" s="345"/>
    </row>
    <row r="121" spans="3:22">
      <c r="C121" s="345"/>
      <c r="D121" s="345"/>
      <c r="E121" s="345"/>
      <c r="F121" s="345"/>
      <c r="G121" s="345"/>
      <c r="H121" s="345"/>
      <c r="I121" s="345"/>
      <c r="J121" s="345"/>
      <c r="K121" s="345"/>
      <c r="L121" s="345"/>
      <c r="M121" s="345"/>
      <c r="N121" s="345"/>
      <c r="O121" s="345"/>
      <c r="P121" s="345"/>
      <c r="Q121" s="345"/>
      <c r="R121" s="345"/>
      <c r="S121" s="345"/>
      <c r="T121" s="345"/>
      <c r="U121" s="345"/>
      <c r="V121" s="345"/>
    </row>
    <row r="122" spans="3:22">
      <c r="C122" s="345"/>
      <c r="D122" s="345"/>
      <c r="E122" s="345"/>
      <c r="F122" s="345"/>
      <c r="G122" s="345"/>
      <c r="H122" s="345"/>
      <c r="I122" s="345"/>
      <c r="J122" s="345"/>
      <c r="K122" s="345"/>
      <c r="L122" s="345"/>
      <c r="M122" s="345"/>
      <c r="N122" s="345"/>
      <c r="O122" s="345"/>
      <c r="P122" s="345"/>
      <c r="Q122" s="345"/>
      <c r="R122" s="345"/>
      <c r="S122" s="345"/>
      <c r="T122" s="345"/>
      <c r="U122" s="345"/>
      <c r="V122" s="345"/>
    </row>
    <row r="123" spans="3:22">
      <c r="C123" s="345"/>
      <c r="D123" s="345"/>
      <c r="E123" s="345"/>
      <c r="F123" s="345"/>
      <c r="G123" s="345"/>
      <c r="H123" s="345"/>
      <c r="I123" s="345"/>
      <c r="J123" s="345"/>
      <c r="K123" s="345"/>
      <c r="L123" s="345"/>
      <c r="M123" s="345"/>
      <c r="N123" s="345"/>
      <c r="O123" s="345"/>
      <c r="P123" s="345"/>
      <c r="Q123" s="345"/>
      <c r="R123" s="345"/>
      <c r="S123" s="345"/>
      <c r="T123" s="345"/>
      <c r="U123" s="345"/>
      <c r="V123" s="345"/>
    </row>
    <row r="124" spans="3:22">
      <c r="C124" s="345"/>
      <c r="D124" s="345"/>
      <c r="E124" s="345"/>
      <c r="F124" s="345"/>
      <c r="G124" s="345"/>
      <c r="H124" s="345"/>
      <c r="I124" s="345"/>
      <c r="J124" s="345"/>
      <c r="K124" s="345"/>
      <c r="L124" s="345"/>
      <c r="M124" s="345"/>
      <c r="N124" s="345"/>
      <c r="O124" s="345"/>
      <c r="P124" s="345"/>
      <c r="Q124" s="345"/>
      <c r="R124" s="345"/>
      <c r="S124" s="345"/>
      <c r="T124" s="345"/>
      <c r="U124" s="345"/>
      <c r="V124" s="345"/>
    </row>
    <row r="125" spans="3:22">
      <c r="C125" s="345"/>
      <c r="D125" s="345"/>
      <c r="E125" s="345"/>
      <c r="F125" s="345"/>
      <c r="G125" s="345"/>
      <c r="H125" s="345"/>
      <c r="I125" s="345"/>
      <c r="J125" s="345"/>
      <c r="K125" s="345"/>
      <c r="L125" s="345"/>
      <c r="M125" s="345"/>
      <c r="N125" s="345"/>
      <c r="O125" s="345"/>
      <c r="P125" s="345"/>
      <c r="Q125" s="345"/>
      <c r="R125" s="345"/>
      <c r="S125" s="345"/>
      <c r="T125" s="345"/>
      <c r="U125" s="345"/>
      <c r="V125" s="345"/>
    </row>
    <row r="126" spans="3:22">
      <c r="C126" s="345"/>
      <c r="D126" s="345"/>
      <c r="E126" s="345"/>
      <c r="F126" s="345"/>
      <c r="G126" s="345"/>
      <c r="H126" s="345"/>
      <c r="I126" s="345"/>
      <c r="J126" s="345"/>
      <c r="K126" s="345"/>
      <c r="L126" s="345"/>
      <c r="M126" s="345"/>
      <c r="N126" s="345"/>
      <c r="O126" s="345"/>
      <c r="P126" s="345"/>
      <c r="Q126" s="345"/>
      <c r="R126" s="345"/>
      <c r="S126" s="345"/>
      <c r="T126" s="345"/>
      <c r="U126" s="345"/>
      <c r="V126" s="345"/>
    </row>
    <row r="127" spans="3:22">
      <c r="C127" s="345"/>
      <c r="D127" s="345"/>
      <c r="E127" s="345"/>
      <c r="F127" s="345"/>
      <c r="G127" s="345"/>
      <c r="H127" s="345"/>
      <c r="I127" s="345"/>
      <c r="J127" s="345"/>
      <c r="K127" s="345"/>
      <c r="L127" s="345"/>
      <c r="M127" s="345"/>
      <c r="N127" s="345"/>
      <c r="O127" s="345"/>
      <c r="P127" s="345"/>
      <c r="Q127" s="345"/>
      <c r="R127" s="345"/>
      <c r="S127" s="345"/>
      <c r="T127" s="345"/>
      <c r="U127" s="345"/>
      <c r="V127" s="345"/>
    </row>
    <row r="128" spans="3:22">
      <c r="C128" s="345"/>
      <c r="D128" s="345"/>
      <c r="E128" s="345"/>
      <c r="F128" s="345"/>
      <c r="G128" s="345"/>
      <c r="H128" s="345"/>
      <c r="I128" s="345"/>
      <c r="J128" s="345"/>
      <c r="K128" s="345"/>
      <c r="L128" s="345"/>
      <c r="M128" s="345"/>
      <c r="N128" s="345"/>
      <c r="O128" s="345"/>
      <c r="P128" s="345"/>
      <c r="Q128" s="345"/>
      <c r="R128" s="345"/>
      <c r="S128" s="345"/>
      <c r="T128" s="345"/>
      <c r="U128" s="345"/>
      <c r="V128" s="345"/>
    </row>
    <row r="129" spans="3:22">
      <c r="C129" s="345"/>
      <c r="D129" s="345"/>
      <c r="E129" s="345"/>
      <c r="F129" s="345"/>
      <c r="G129" s="345"/>
      <c r="H129" s="345"/>
      <c r="I129" s="345"/>
      <c r="J129" s="345"/>
      <c r="K129" s="345"/>
      <c r="L129" s="345"/>
      <c r="M129" s="345"/>
      <c r="N129" s="345"/>
      <c r="O129" s="345"/>
      <c r="P129" s="345"/>
      <c r="Q129" s="345"/>
      <c r="R129" s="345"/>
      <c r="S129" s="345"/>
      <c r="T129" s="345"/>
      <c r="U129" s="345"/>
      <c r="V129" s="345"/>
    </row>
    <row r="130" spans="3:22">
      <c r="C130" s="345"/>
      <c r="D130" s="345"/>
      <c r="E130" s="345"/>
      <c r="F130" s="345"/>
      <c r="G130" s="345"/>
      <c r="H130" s="345"/>
      <c r="I130" s="345"/>
      <c r="J130" s="345"/>
      <c r="K130" s="345"/>
      <c r="L130" s="345"/>
      <c r="M130" s="345"/>
      <c r="N130" s="345"/>
      <c r="O130" s="345"/>
      <c r="P130" s="345"/>
      <c r="Q130" s="345"/>
      <c r="R130" s="345"/>
      <c r="S130" s="345"/>
      <c r="T130" s="345"/>
      <c r="U130" s="345"/>
      <c r="V130" s="345"/>
    </row>
    <row r="131" spans="3:22">
      <c r="C131" s="345"/>
      <c r="D131" s="345"/>
      <c r="E131" s="345"/>
      <c r="F131" s="345"/>
      <c r="G131" s="345"/>
      <c r="H131" s="345"/>
      <c r="I131" s="345"/>
      <c r="J131" s="345"/>
      <c r="K131" s="345"/>
      <c r="L131" s="345"/>
      <c r="M131" s="345"/>
      <c r="N131" s="345"/>
      <c r="O131" s="345"/>
      <c r="P131" s="345"/>
      <c r="Q131" s="345"/>
      <c r="R131" s="345"/>
      <c r="S131" s="345"/>
      <c r="T131" s="345"/>
      <c r="U131" s="345"/>
      <c r="V131" s="345"/>
    </row>
    <row r="132" spans="3:22">
      <c r="C132" s="345"/>
      <c r="D132" s="345"/>
      <c r="E132" s="345"/>
      <c r="F132" s="345"/>
      <c r="G132" s="345"/>
      <c r="H132" s="345"/>
      <c r="I132" s="345"/>
      <c r="J132" s="345"/>
      <c r="K132" s="345"/>
      <c r="L132" s="345"/>
      <c r="M132" s="345"/>
      <c r="N132" s="345"/>
      <c r="O132" s="345"/>
      <c r="P132" s="345"/>
      <c r="Q132" s="345"/>
      <c r="R132" s="345"/>
      <c r="S132" s="345"/>
      <c r="T132" s="345"/>
      <c r="U132" s="345"/>
      <c r="V132" s="345"/>
    </row>
    <row r="133" spans="3:22">
      <c r="C133" s="345"/>
      <c r="D133" s="345"/>
      <c r="E133" s="345"/>
      <c r="F133" s="345"/>
      <c r="G133" s="345"/>
      <c r="H133" s="345"/>
      <c r="I133" s="345"/>
      <c r="J133" s="345"/>
      <c r="K133" s="345"/>
      <c r="L133" s="345"/>
      <c r="M133" s="345"/>
      <c r="N133" s="345"/>
      <c r="O133" s="345"/>
      <c r="P133" s="345"/>
      <c r="Q133" s="345"/>
      <c r="R133" s="345"/>
      <c r="S133" s="345"/>
      <c r="T133" s="345"/>
      <c r="U133" s="345"/>
      <c r="V133" s="345"/>
    </row>
    <row r="134" spans="3:22">
      <c r="C134" s="345"/>
      <c r="D134" s="345"/>
      <c r="E134" s="345"/>
      <c r="F134" s="345"/>
      <c r="G134" s="345"/>
      <c r="H134" s="345"/>
      <c r="I134" s="345"/>
      <c r="J134" s="345"/>
      <c r="K134" s="345"/>
      <c r="L134" s="345"/>
      <c r="M134" s="345"/>
      <c r="N134" s="345"/>
      <c r="O134" s="345"/>
      <c r="P134" s="345"/>
      <c r="Q134" s="345"/>
      <c r="R134" s="345"/>
      <c r="S134" s="345"/>
      <c r="T134" s="345"/>
      <c r="U134" s="345"/>
      <c r="V134" s="345"/>
    </row>
    <row r="135" spans="3:22">
      <c r="C135" s="345"/>
      <c r="D135" s="345"/>
      <c r="E135" s="345"/>
      <c r="F135" s="345"/>
      <c r="G135" s="345"/>
      <c r="H135" s="345"/>
      <c r="I135" s="345"/>
      <c r="J135" s="345"/>
      <c r="K135" s="345"/>
      <c r="L135" s="345"/>
      <c r="M135" s="345"/>
      <c r="N135" s="345"/>
      <c r="O135" s="345"/>
      <c r="P135" s="345"/>
      <c r="Q135" s="345"/>
      <c r="R135" s="345"/>
      <c r="S135" s="345"/>
      <c r="T135" s="345"/>
      <c r="U135" s="345"/>
      <c r="V135" s="345"/>
    </row>
    <row r="136" spans="3:22">
      <c r="C136" s="345"/>
      <c r="D136" s="345"/>
      <c r="E136" s="345"/>
      <c r="F136" s="345"/>
      <c r="G136" s="345"/>
      <c r="H136" s="345"/>
      <c r="I136" s="345"/>
      <c r="J136" s="345"/>
      <c r="K136" s="345"/>
      <c r="L136" s="345"/>
      <c r="M136" s="345"/>
      <c r="N136" s="345"/>
      <c r="O136" s="345"/>
      <c r="P136" s="345"/>
      <c r="Q136" s="345"/>
      <c r="R136" s="345"/>
      <c r="S136" s="345"/>
      <c r="T136" s="345"/>
      <c r="U136" s="345"/>
      <c r="V136" s="345"/>
    </row>
    <row r="137" spans="3:22">
      <c r="C137" s="345"/>
      <c r="D137" s="345"/>
      <c r="E137" s="345"/>
      <c r="F137" s="345"/>
      <c r="G137" s="345"/>
      <c r="H137" s="345"/>
      <c r="I137" s="345"/>
      <c r="J137" s="345"/>
      <c r="K137" s="345"/>
      <c r="L137" s="345"/>
      <c r="M137" s="345"/>
      <c r="N137" s="345"/>
      <c r="O137" s="345"/>
      <c r="P137" s="345"/>
      <c r="Q137" s="345"/>
      <c r="R137" s="345"/>
      <c r="S137" s="345"/>
      <c r="T137" s="345"/>
      <c r="U137" s="345"/>
      <c r="V137" s="345"/>
    </row>
    <row r="138" spans="3:22">
      <c r="C138" s="345"/>
      <c r="D138" s="345"/>
      <c r="E138" s="345"/>
      <c r="F138" s="345"/>
      <c r="G138" s="345"/>
      <c r="H138" s="345"/>
      <c r="I138" s="345"/>
      <c r="J138" s="345"/>
      <c r="K138" s="345"/>
      <c r="L138" s="345"/>
      <c r="M138" s="345"/>
      <c r="N138" s="345"/>
      <c r="O138" s="345"/>
      <c r="P138" s="345"/>
      <c r="Q138" s="345"/>
      <c r="R138" s="345"/>
      <c r="S138" s="345"/>
      <c r="T138" s="345"/>
      <c r="U138" s="345"/>
      <c r="V138" s="345"/>
    </row>
    <row r="139" spans="3:22">
      <c r="C139" s="345"/>
      <c r="D139" s="345"/>
      <c r="E139" s="345"/>
      <c r="F139" s="345"/>
      <c r="G139" s="345"/>
      <c r="H139" s="345"/>
      <c r="I139" s="345"/>
      <c r="J139" s="345"/>
      <c r="K139" s="345"/>
      <c r="L139" s="345"/>
      <c r="M139" s="345"/>
      <c r="N139" s="345"/>
      <c r="O139" s="345"/>
      <c r="P139" s="345"/>
      <c r="Q139" s="345"/>
      <c r="R139" s="345"/>
      <c r="S139" s="345"/>
      <c r="T139" s="345"/>
      <c r="U139" s="345"/>
      <c r="V139" s="345"/>
    </row>
    <row r="140" spans="3:22">
      <c r="C140" s="345"/>
      <c r="D140" s="345"/>
      <c r="E140" s="345"/>
      <c r="F140" s="345"/>
      <c r="G140" s="345"/>
      <c r="H140" s="345"/>
      <c r="I140" s="345"/>
      <c r="J140" s="345"/>
      <c r="K140" s="345"/>
      <c r="L140" s="345"/>
      <c r="M140" s="345"/>
      <c r="N140" s="345"/>
      <c r="O140" s="345"/>
      <c r="P140" s="345"/>
      <c r="Q140" s="345"/>
      <c r="R140" s="345"/>
      <c r="S140" s="345"/>
      <c r="T140" s="345"/>
      <c r="U140" s="345"/>
      <c r="V140" s="345"/>
    </row>
    <row r="141" spans="3:22">
      <c r="C141" s="345"/>
      <c r="D141" s="345"/>
      <c r="E141" s="345"/>
      <c r="F141" s="345"/>
      <c r="G141" s="345"/>
      <c r="H141" s="345"/>
      <c r="I141" s="345"/>
      <c r="J141" s="345"/>
      <c r="K141" s="345"/>
      <c r="L141" s="345"/>
      <c r="M141" s="345"/>
      <c r="N141" s="345"/>
      <c r="O141" s="345"/>
      <c r="P141" s="345"/>
      <c r="Q141" s="345"/>
      <c r="R141" s="345"/>
      <c r="S141" s="345"/>
      <c r="T141" s="345"/>
      <c r="U141" s="345"/>
      <c r="V141" s="345"/>
    </row>
    <row r="142" spans="3:22">
      <c r="C142" s="345"/>
      <c r="D142" s="345"/>
      <c r="E142" s="345"/>
      <c r="F142" s="345"/>
      <c r="G142" s="345"/>
      <c r="H142" s="345"/>
      <c r="I142" s="345"/>
      <c r="J142" s="345"/>
      <c r="K142" s="345"/>
      <c r="L142" s="345"/>
      <c r="M142" s="345"/>
      <c r="N142" s="345"/>
      <c r="O142" s="345"/>
      <c r="P142" s="345"/>
      <c r="Q142" s="345"/>
      <c r="R142" s="345"/>
      <c r="S142" s="345"/>
      <c r="T142" s="345"/>
      <c r="U142" s="345"/>
      <c r="V142" s="345"/>
    </row>
    <row r="143" spans="3:22">
      <c r="C143" s="345"/>
      <c r="D143" s="345"/>
      <c r="E143" s="345"/>
      <c r="F143" s="345"/>
      <c r="G143" s="345"/>
      <c r="H143" s="345"/>
      <c r="I143" s="345"/>
      <c r="J143" s="345"/>
      <c r="K143" s="345"/>
      <c r="L143" s="345"/>
      <c r="M143" s="345"/>
      <c r="N143" s="345"/>
      <c r="O143" s="345"/>
      <c r="P143" s="345"/>
      <c r="Q143" s="345"/>
      <c r="R143" s="345"/>
      <c r="S143" s="345"/>
      <c r="T143" s="345"/>
      <c r="U143" s="345"/>
      <c r="V143" s="345"/>
    </row>
    <row r="144" spans="3:22">
      <c r="C144" s="345"/>
      <c r="D144" s="345"/>
      <c r="E144" s="345"/>
      <c r="F144" s="345"/>
      <c r="G144" s="345"/>
      <c r="H144" s="345"/>
      <c r="I144" s="345"/>
      <c r="J144" s="345"/>
      <c r="K144" s="345"/>
      <c r="L144" s="345"/>
      <c r="M144" s="345"/>
      <c r="N144" s="345"/>
      <c r="O144" s="345"/>
      <c r="P144" s="345"/>
      <c r="Q144" s="345"/>
      <c r="R144" s="345"/>
      <c r="S144" s="345"/>
      <c r="T144" s="345"/>
      <c r="U144" s="345"/>
      <c r="V144" s="345"/>
    </row>
    <row r="145" spans="3:22">
      <c r="C145" s="345"/>
      <c r="D145" s="345"/>
      <c r="E145" s="345"/>
      <c r="F145" s="345"/>
      <c r="G145" s="345"/>
      <c r="H145" s="345"/>
      <c r="I145" s="345"/>
      <c r="J145" s="345"/>
      <c r="K145" s="345"/>
      <c r="L145" s="345"/>
      <c r="M145" s="345"/>
      <c r="N145" s="345"/>
      <c r="O145" s="345"/>
      <c r="P145" s="345"/>
      <c r="Q145" s="345"/>
      <c r="R145" s="345"/>
      <c r="S145" s="345"/>
      <c r="T145" s="345"/>
      <c r="U145" s="345"/>
      <c r="V145" s="345"/>
    </row>
    <row r="146" spans="3:22">
      <c r="C146" s="345"/>
      <c r="D146" s="345"/>
      <c r="E146" s="345"/>
      <c r="F146" s="345"/>
      <c r="G146" s="345"/>
      <c r="H146" s="345"/>
      <c r="I146" s="345"/>
      <c r="J146" s="345"/>
      <c r="K146" s="345"/>
      <c r="L146" s="345"/>
      <c r="M146" s="345"/>
      <c r="N146" s="345"/>
      <c r="O146" s="345"/>
      <c r="P146" s="345"/>
      <c r="Q146" s="345"/>
      <c r="R146" s="345"/>
      <c r="S146" s="345"/>
      <c r="T146" s="345"/>
      <c r="U146" s="345"/>
      <c r="V146" s="345"/>
    </row>
    <row r="147" spans="3:22">
      <c r="C147" s="345"/>
      <c r="D147" s="345"/>
      <c r="E147" s="345"/>
      <c r="F147" s="345"/>
      <c r="G147" s="345"/>
      <c r="H147" s="345"/>
      <c r="I147" s="345"/>
      <c r="J147" s="345"/>
      <c r="K147" s="345"/>
      <c r="L147" s="345"/>
      <c r="M147" s="345"/>
      <c r="N147" s="345"/>
      <c r="O147" s="345"/>
      <c r="P147" s="345"/>
      <c r="Q147" s="345"/>
      <c r="R147" s="345"/>
      <c r="S147" s="345"/>
      <c r="T147" s="345"/>
      <c r="U147" s="345"/>
      <c r="V147" s="345"/>
    </row>
    <row r="148" spans="3:22">
      <c r="C148" s="345"/>
      <c r="D148" s="345"/>
      <c r="E148" s="345"/>
      <c r="F148" s="345"/>
      <c r="G148" s="345"/>
      <c r="H148" s="345"/>
      <c r="I148" s="345"/>
      <c r="J148" s="345"/>
      <c r="K148" s="345"/>
      <c r="L148" s="345"/>
      <c r="M148" s="345"/>
      <c r="N148" s="345"/>
      <c r="O148" s="345"/>
      <c r="P148" s="345"/>
      <c r="Q148" s="345"/>
      <c r="R148" s="345"/>
      <c r="S148" s="345"/>
      <c r="T148" s="345"/>
      <c r="U148" s="345"/>
      <c r="V148" s="345"/>
    </row>
    <row r="149" spans="3:22">
      <c r="C149" s="345"/>
      <c r="D149" s="345"/>
      <c r="E149" s="345"/>
      <c r="F149" s="345"/>
      <c r="G149" s="345"/>
      <c r="H149" s="345"/>
      <c r="I149" s="345"/>
      <c r="J149" s="345"/>
      <c r="K149" s="345"/>
      <c r="L149" s="345"/>
      <c r="M149" s="345"/>
      <c r="N149" s="345"/>
      <c r="O149" s="345"/>
      <c r="P149" s="345"/>
      <c r="Q149" s="345"/>
      <c r="R149" s="345"/>
      <c r="S149" s="345"/>
      <c r="T149" s="345"/>
      <c r="U149" s="345"/>
      <c r="V149" s="345"/>
    </row>
    <row r="150" spans="3:22">
      <c r="C150" s="345"/>
      <c r="D150" s="345"/>
      <c r="E150" s="345"/>
      <c r="F150" s="345"/>
      <c r="G150" s="345"/>
      <c r="H150" s="345"/>
      <c r="I150" s="345"/>
      <c r="J150" s="345"/>
      <c r="K150" s="345"/>
      <c r="L150" s="345"/>
      <c r="M150" s="345"/>
      <c r="N150" s="345"/>
      <c r="O150" s="345"/>
      <c r="P150" s="345"/>
      <c r="Q150" s="345"/>
      <c r="R150" s="345"/>
      <c r="S150" s="345"/>
      <c r="T150" s="345"/>
      <c r="U150" s="345"/>
      <c r="V150" s="345"/>
    </row>
    <row r="151" spans="3:22">
      <c r="C151" s="345"/>
      <c r="D151" s="345"/>
      <c r="E151" s="345"/>
      <c r="F151" s="345"/>
      <c r="G151" s="345"/>
      <c r="H151" s="345"/>
      <c r="I151" s="345"/>
      <c r="J151" s="345"/>
      <c r="K151" s="345"/>
      <c r="L151" s="345"/>
      <c r="M151" s="345"/>
      <c r="N151" s="345"/>
      <c r="O151" s="345"/>
      <c r="P151" s="345"/>
      <c r="Q151" s="345"/>
      <c r="R151" s="345"/>
      <c r="S151" s="345"/>
      <c r="T151" s="345"/>
      <c r="U151" s="345"/>
      <c r="V151" s="345"/>
    </row>
    <row r="152" spans="3:22">
      <c r="C152" s="345"/>
      <c r="D152" s="345"/>
      <c r="E152" s="345"/>
      <c r="F152" s="345"/>
      <c r="G152" s="345"/>
      <c r="H152" s="345"/>
      <c r="I152" s="345"/>
      <c r="J152" s="345"/>
      <c r="K152" s="345"/>
      <c r="L152" s="345"/>
      <c r="M152" s="345"/>
      <c r="N152" s="345"/>
      <c r="O152" s="345"/>
      <c r="P152" s="345"/>
      <c r="Q152" s="345"/>
      <c r="R152" s="345"/>
      <c r="S152" s="345"/>
      <c r="T152" s="345"/>
      <c r="U152" s="345"/>
      <c r="V152" s="345"/>
    </row>
    <row r="153" spans="3:22">
      <c r="C153" s="345"/>
      <c r="D153" s="345"/>
      <c r="E153" s="345"/>
      <c r="F153" s="345"/>
      <c r="G153" s="345"/>
      <c r="H153" s="345"/>
      <c r="I153" s="345"/>
      <c r="J153" s="345"/>
      <c r="K153" s="345"/>
      <c r="L153" s="345"/>
      <c r="M153" s="345"/>
      <c r="N153" s="345"/>
      <c r="O153" s="345"/>
      <c r="P153" s="345"/>
      <c r="Q153" s="345"/>
      <c r="R153" s="345"/>
      <c r="S153" s="345"/>
      <c r="T153" s="345"/>
      <c r="U153" s="345"/>
      <c r="V153" s="345"/>
    </row>
    <row r="154" spans="3:22">
      <c r="C154" s="345"/>
      <c r="D154" s="345"/>
      <c r="E154" s="345"/>
      <c r="F154" s="345"/>
      <c r="G154" s="345"/>
      <c r="H154" s="345"/>
      <c r="I154" s="345"/>
      <c r="J154" s="345"/>
      <c r="K154" s="345"/>
      <c r="L154" s="345"/>
      <c r="M154" s="345"/>
      <c r="N154" s="345"/>
      <c r="O154" s="345"/>
      <c r="P154" s="345"/>
      <c r="Q154" s="345"/>
      <c r="R154" s="345"/>
      <c r="S154" s="345"/>
      <c r="T154" s="345"/>
      <c r="U154" s="345"/>
      <c r="V154" s="345"/>
    </row>
    <row r="155" spans="3:22">
      <c r="C155" s="345"/>
      <c r="D155" s="345"/>
      <c r="E155" s="345"/>
      <c r="F155" s="345"/>
      <c r="G155" s="345"/>
      <c r="H155" s="345"/>
      <c r="I155" s="345"/>
      <c r="J155" s="345"/>
      <c r="K155" s="345"/>
      <c r="L155" s="345"/>
      <c r="M155" s="345"/>
      <c r="N155" s="345"/>
      <c r="O155" s="345"/>
      <c r="P155" s="345"/>
      <c r="Q155" s="345"/>
      <c r="R155" s="345"/>
      <c r="S155" s="345"/>
      <c r="T155" s="345"/>
      <c r="U155" s="345"/>
      <c r="V155" s="345"/>
    </row>
    <row r="156" spans="3:22">
      <c r="C156" s="345"/>
      <c r="D156" s="345"/>
      <c r="E156" s="345"/>
      <c r="F156" s="345"/>
      <c r="G156" s="345"/>
      <c r="H156" s="345"/>
      <c r="I156" s="345"/>
      <c r="J156" s="345"/>
      <c r="K156" s="345"/>
      <c r="L156" s="345"/>
      <c r="M156" s="345"/>
      <c r="N156" s="345"/>
      <c r="O156" s="345"/>
      <c r="P156" s="345"/>
      <c r="Q156" s="345"/>
      <c r="R156" s="345"/>
      <c r="S156" s="345"/>
      <c r="T156" s="345"/>
      <c r="U156" s="345"/>
      <c r="V156" s="345"/>
    </row>
    <row r="157" spans="3:22">
      <c r="C157" s="345"/>
      <c r="D157" s="345"/>
      <c r="E157" s="345"/>
      <c r="F157" s="345"/>
      <c r="G157" s="345"/>
      <c r="H157" s="345"/>
      <c r="I157" s="345"/>
      <c r="J157" s="345"/>
      <c r="K157" s="345"/>
      <c r="L157" s="345"/>
      <c r="M157" s="345"/>
      <c r="N157" s="345"/>
      <c r="O157" s="345"/>
      <c r="P157" s="345"/>
      <c r="Q157" s="345"/>
      <c r="R157" s="345"/>
      <c r="S157" s="345"/>
      <c r="T157" s="345"/>
      <c r="U157" s="345"/>
      <c r="V157" s="345"/>
    </row>
    <row r="158" spans="3:22">
      <c r="C158" s="345"/>
      <c r="D158" s="345"/>
      <c r="E158" s="345"/>
      <c r="F158" s="345"/>
      <c r="G158" s="345"/>
      <c r="H158" s="345"/>
      <c r="I158" s="345"/>
      <c r="J158" s="345"/>
      <c r="K158" s="345"/>
      <c r="L158" s="345"/>
      <c r="M158" s="345"/>
      <c r="N158" s="345"/>
      <c r="O158" s="345"/>
      <c r="P158" s="345"/>
      <c r="Q158" s="345"/>
      <c r="R158" s="345"/>
      <c r="S158" s="345"/>
      <c r="T158" s="345"/>
      <c r="U158" s="345"/>
      <c r="V158" s="345"/>
    </row>
    <row r="159" spans="3:22">
      <c r="C159" s="345"/>
      <c r="D159" s="345"/>
      <c r="E159" s="345"/>
      <c r="F159" s="345"/>
      <c r="G159" s="345"/>
      <c r="H159" s="345"/>
      <c r="I159" s="345"/>
      <c r="J159" s="345"/>
      <c r="K159" s="345"/>
      <c r="L159" s="345"/>
      <c r="M159" s="345"/>
      <c r="N159" s="345"/>
      <c r="O159" s="345"/>
      <c r="P159" s="345"/>
      <c r="Q159" s="345"/>
      <c r="R159" s="345"/>
      <c r="S159" s="345"/>
      <c r="T159" s="345"/>
      <c r="U159" s="345"/>
      <c r="V159" s="345"/>
    </row>
    <row r="160" spans="3:22">
      <c r="C160" s="345"/>
      <c r="D160" s="345"/>
      <c r="E160" s="345"/>
      <c r="F160" s="345"/>
      <c r="G160" s="345"/>
      <c r="H160" s="345"/>
      <c r="I160" s="345"/>
      <c r="J160" s="345"/>
      <c r="K160" s="345"/>
      <c r="L160" s="345"/>
      <c r="M160" s="345"/>
      <c r="N160" s="345"/>
      <c r="O160" s="345"/>
      <c r="P160" s="345"/>
      <c r="Q160" s="345"/>
      <c r="R160" s="345"/>
      <c r="S160" s="345"/>
      <c r="T160" s="345"/>
      <c r="U160" s="345"/>
      <c r="V160" s="345"/>
    </row>
    <row r="161" spans="3:22">
      <c r="C161" s="345"/>
      <c r="D161" s="345"/>
      <c r="E161" s="345"/>
      <c r="F161" s="345"/>
      <c r="G161" s="345"/>
      <c r="H161" s="345"/>
      <c r="I161" s="345"/>
      <c r="J161" s="345"/>
      <c r="K161" s="345"/>
      <c r="L161" s="345"/>
      <c r="M161" s="345"/>
      <c r="N161" s="345"/>
      <c r="O161" s="345"/>
      <c r="P161" s="345"/>
      <c r="Q161" s="345"/>
      <c r="R161" s="345"/>
      <c r="S161" s="345"/>
      <c r="T161" s="345"/>
      <c r="U161" s="345"/>
      <c r="V161" s="345"/>
    </row>
    <row r="162" spans="3:22">
      <c r="C162" s="345"/>
      <c r="D162" s="345"/>
      <c r="E162" s="345"/>
      <c r="F162" s="345"/>
      <c r="G162" s="345"/>
      <c r="H162" s="345"/>
      <c r="I162" s="345"/>
      <c r="J162" s="345"/>
      <c r="K162" s="345"/>
      <c r="L162" s="345"/>
      <c r="M162" s="345"/>
      <c r="N162" s="345"/>
      <c r="O162" s="345"/>
      <c r="P162" s="345"/>
      <c r="Q162" s="345"/>
      <c r="R162" s="345"/>
      <c r="S162" s="345"/>
      <c r="T162" s="345"/>
      <c r="U162" s="345"/>
      <c r="V162" s="345"/>
    </row>
    <row r="163" spans="3:22">
      <c r="C163" s="345"/>
      <c r="D163" s="345"/>
      <c r="E163" s="345"/>
      <c r="F163" s="345"/>
      <c r="G163" s="345"/>
      <c r="H163" s="345"/>
      <c r="I163" s="345"/>
      <c r="J163" s="345"/>
      <c r="K163" s="345"/>
      <c r="L163" s="345"/>
      <c r="M163" s="345"/>
      <c r="N163" s="345"/>
      <c r="O163" s="345"/>
      <c r="P163" s="345"/>
      <c r="Q163" s="345"/>
      <c r="R163" s="345"/>
      <c r="S163" s="345"/>
      <c r="T163" s="345"/>
      <c r="U163" s="345"/>
      <c r="V163" s="345"/>
    </row>
    <row r="164" spans="3:22">
      <c r="C164" s="345"/>
      <c r="D164" s="345"/>
      <c r="E164" s="345"/>
      <c r="F164" s="345"/>
      <c r="G164" s="345"/>
      <c r="H164" s="345"/>
      <c r="I164" s="345"/>
      <c r="J164" s="345"/>
      <c r="K164" s="345"/>
      <c r="L164" s="345"/>
      <c r="M164" s="345"/>
      <c r="N164" s="345"/>
      <c r="O164" s="345"/>
      <c r="P164" s="345"/>
      <c r="Q164" s="345"/>
      <c r="R164" s="345"/>
      <c r="S164" s="345"/>
      <c r="T164" s="345"/>
      <c r="U164" s="345"/>
      <c r="V164" s="345"/>
    </row>
    <row r="165" spans="3:22">
      <c r="C165" s="345"/>
      <c r="D165" s="345"/>
      <c r="E165" s="345"/>
      <c r="F165" s="345"/>
      <c r="G165" s="345"/>
      <c r="H165" s="345"/>
      <c r="I165" s="345"/>
      <c r="J165" s="345"/>
      <c r="K165" s="345"/>
      <c r="L165" s="345"/>
      <c r="M165" s="345"/>
      <c r="N165" s="345"/>
      <c r="O165" s="345"/>
      <c r="P165" s="345"/>
      <c r="Q165" s="345"/>
      <c r="R165" s="345"/>
      <c r="S165" s="345"/>
      <c r="T165" s="345"/>
      <c r="U165" s="345"/>
      <c r="V165" s="345"/>
    </row>
    <row r="166" spans="3:22">
      <c r="C166" s="345"/>
      <c r="D166" s="345"/>
      <c r="E166" s="345"/>
      <c r="F166" s="345"/>
      <c r="G166" s="345"/>
      <c r="H166" s="345"/>
      <c r="I166" s="345"/>
      <c r="J166" s="345"/>
      <c r="K166" s="345"/>
      <c r="L166" s="345"/>
      <c r="M166" s="345"/>
      <c r="N166" s="345"/>
      <c r="O166" s="345"/>
      <c r="P166" s="345"/>
      <c r="Q166" s="345"/>
      <c r="R166" s="345"/>
      <c r="S166" s="345"/>
      <c r="T166" s="345"/>
      <c r="U166" s="345"/>
      <c r="V166" s="345"/>
    </row>
    <row r="167" spans="3:22">
      <c r="C167" s="345"/>
      <c r="D167" s="345"/>
      <c r="E167" s="345"/>
      <c r="F167" s="345"/>
      <c r="G167" s="345"/>
      <c r="H167" s="345"/>
      <c r="I167" s="345"/>
      <c r="J167" s="345"/>
      <c r="K167" s="345"/>
      <c r="L167" s="345"/>
      <c r="M167" s="345"/>
      <c r="N167" s="345"/>
      <c r="O167" s="345"/>
      <c r="P167" s="345"/>
      <c r="Q167" s="345"/>
      <c r="R167" s="345"/>
      <c r="S167" s="345"/>
      <c r="T167" s="345"/>
      <c r="U167" s="345"/>
      <c r="V167" s="345"/>
    </row>
    <row r="168" spans="3:22">
      <c r="C168" s="345"/>
      <c r="D168" s="345"/>
      <c r="E168" s="345"/>
      <c r="F168" s="345"/>
      <c r="G168" s="345"/>
      <c r="H168" s="345"/>
      <c r="I168" s="345"/>
      <c r="J168" s="345"/>
      <c r="K168" s="345"/>
      <c r="L168" s="345"/>
      <c r="M168" s="345"/>
      <c r="N168" s="345"/>
      <c r="O168" s="345"/>
      <c r="P168" s="345"/>
      <c r="Q168" s="345"/>
      <c r="R168" s="345"/>
      <c r="S168" s="345"/>
      <c r="T168" s="345"/>
      <c r="U168" s="345"/>
      <c r="V168" s="345"/>
    </row>
    <row r="169" spans="3:22">
      <c r="C169" s="345"/>
      <c r="D169" s="345"/>
      <c r="E169" s="345"/>
      <c r="F169" s="345"/>
      <c r="G169" s="345"/>
      <c r="H169" s="345"/>
      <c r="I169" s="345"/>
      <c r="J169" s="345"/>
      <c r="K169" s="345"/>
      <c r="L169" s="345"/>
      <c r="M169" s="345"/>
      <c r="N169" s="345"/>
      <c r="O169" s="345"/>
      <c r="P169" s="345"/>
      <c r="Q169" s="345"/>
      <c r="R169" s="345"/>
      <c r="S169" s="345"/>
      <c r="T169" s="345"/>
      <c r="U169" s="345"/>
      <c r="V169" s="345"/>
    </row>
    <row r="170" spans="3:22">
      <c r="C170" s="345"/>
      <c r="D170" s="345"/>
      <c r="E170" s="345"/>
      <c r="F170" s="345"/>
      <c r="G170" s="345"/>
      <c r="H170" s="345"/>
      <c r="I170" s="345"/>
      <c r="J170" s="345"/>
      <c r="K170" s="345"/>
      <c r="L170" s="345"/>
      <c r="M170" s="345"/>
      <c r="N170" s="345"/>
      <c r="O170" s="345"/>
      <c r="P170" s="345"/>
      <c r="Q170" s="345"/>
      <c r="R170" s="345"/>
      <c r="S170" s="345"/>
      <c r="T170" s="345"/>
      <c r="U170" s="345"/>
      <c r="V170" s="345"/>
    </row>
    <row r="171" spans="3:22">
      <c r="C171" s="345"/>
      <c r="D171" s="345"/>
      <c r="E171" s="345"/>
      <c r="F171" s="345"/>
      <c r="G171" s="345"/>
      <c r="H171" s="345"/>
      <c r="I171" s="345"/>
      <c r="J171" s="345"/>
      <c r="K171" s="345"/>
      <c r="L171" s="345"/>
      <c r="M171" s="345"/>
      <c r="N171" s="345"/>
      <c r="O171" s="345"/>
      <c r="P171" s="345"/>
      <c r="Q171" s="345"/>
      <c r="R171" s="345"/>
      <c r="S171" s="345"/>
      <c r="T171" s="345"/>
      <c r="U171" s="345"/>
      <c r="V171" s="345"/>
    </row>
    <row r="172" spans="3:22">
      <c r="C172" s="345"/>
      <c r="D172" s="345"/>
      <c r="E172" s="345"/>
      <c r="F172" s="345"/>
      <c r="G172" s="345"/>
      <c r="H172" s="345"/>
      <c r="I172" s="345"/>
      <c r="J172" s="345"/>
      <c r="K172" s="345"/>
      <c r="L172" s="345"/>
      <c r="M172" s="345"/>
      <c r="N172" s="345"/>
      <c r="O172" s="345"/>
      <c r="P172" s="345"/>
      <c r="Q172" s="345"/>
      <c r="R172" s="345"/>
      <c r="S172" s="345"/>
      <c r="T172" s="345"/>
      <c r="U172" s="345"/>
      <c r="V172" s="345"/>
    </row>
    <row r="173" spans="3:22">
      <c r="C173" s="345"/>
      <c r="D173" s="345"/>
      <c r="E173" s="345"/>
      <c r="F173" s="345"/>
      <c r="G173" s="345"/>
      <c r="H173" s="345"/>
      <c r="I173" s="345"/>
      <c r="J173" s="345"/>
      <c r="K173" s="345"/>
      <c r="L173" s="345"/>
      <c r="M173" s="345"/>
      <c r="N173" s="345"/>
      <c r="O173" s="345"/>
      <c r="P173" s="345"/>
      <c r="Q173" s="345"/>
      <c r="R173" s="345"/>
      <c r="S173" s="345"/>
      <c r="T173" s="345"/>
      <c r="U173" s="345"/>
      <c r="V173" s="345"/>
    </row>
    <row r="174" spans="3:22">
      <c r="C174" s="345"/>
      <c r="D174" s="345"/>
      <c r="E174" s="345"/>
      <c r="F174" s="345"/>
      <c r="G174" s="345"/>
      <c r="H174" s="345"/>
      <c r="I174" s="345"/>
      <c r="J174" s="345"/>
      <c r="K174" s="345"/>
      <c r="L174" s="345"/>
      <c r="M174" s="345"/>
      <c r="N174" s="345"/>
      <c r="O174" s="345"/>
      <c r="P174" s="345"/>
      <c r="Q174" s="345"/>
      <c r="R174" s="345"/>
      <c r="S174" s="345"/>
      <c r="T174" s="345"/>
      <c r="U174" s="345"/>
      <c r="V174" s="345"/>
    </row>
    <row r="175" spans="3:22">
      <c r="C175" s="345"/>
      <c r="D175" s="345"/>
      <c r="E175" s="345"/>
      <c r="F175" s="345"/>
      <c r="G175" s="345"/>
      <c r="H175" s="345"/>
      <c r="I175" s="345"/>
      <c r="J175" s="345"/>
      <c r="K175" s="345"/>
      <c r="L175" s="345"/>
      <c r="M175" s="345"/>
      <c r="N175" s="345"/>
      <c r="O175" s="345"/>
      <c r="P175" s="345"/>
      <c r="Q175" s="345"/>
      <c r="R175" s="345"/>
      <c r="S175" s="345"/>
      <c r="T175" s="345"/>
      <c r="U175" s="345"/>
      <c r="V175" s="345"/>
    </row>
    <row r="176" spans="3:22">
      <c r="C176" s="345"/>
      <c r="D176" s="345"/>
      <c r="E176" s="345"/>
      <c r="F176" s="345"/>
      <c r="G176" s="345"/>
      <c r="H176" s="345"/>
      <c r="I176" s="345"/>
      <c r="J176" s="345"/>
      <c r="K176" s="345"/>
      <c r="L176" s="345"/>
      <c r="M176" s="345"/>
      <c r="N176" s="345"/>
      <c r="O176" s="345"/>
      <c r="P176" s="345"/>
      <c r="Q176" s="345"/>
      <c r="R176" s="345"/>
      <c r="S176" s="345"/>
      <c r="T176" s="345"/>
      <c r="U176" s="345"/>
      <c r="V176" s="345"/>
    </row>
    <row r="177" spans="3:22">
      <c r="C177" s="345"/>
      <c r="D177" s="345"/>
      <c r="E177" s="345"/>
      <c r="F177" s="345"/>
      <c r="G177" s="345"/>
      <c r="H177" s="345"/>
      <c r="I177" s="345"/>
      <c r="J177" s="345"/>
      <c r="K177" s="345"/>
      <c r="L177" s="345"/>
      <c r="M177" s="345"/>
      <c r="N177" s="345"/>
      <c r="O177" s="345"/>
      <c r="P177" s="345"/>
      <c r="Q177" s="345"/>
      <c r="R177" s="345"/>
      <c r="S177" s="345"/>
      <c r="T177" s="345"/>
      <c r="U177" s="345"/>
      <c r="V177" s="345"/>
    </row>
    <row r="178" spans="3:22">
      <c r="C178" s="345"/>
      <c r="D178" s="345"/>
      <c r="E178" s="345"/>
      <c r="F178" s="345"/>
      <c r="G178" s="345"/>
      <c r="H178" s="345"/>
      <c r="I178" s="345"/>
      <c r="J178" s="345"/>
      <c r="K178" s="345"/>
      <c r="L178" s="345"/>
      <c r="M178" s="345"/>
      <c r="N178" s="345"/>
      <c r="O178" s="345"/>
      <c r="P178" s="345"/>
      <c r="Q178" s="345"/>
      <c r="R178" s="345"/>
      <c r="S178" s="345"/>
      <c r="T178" s="345"/>
      <c r="U178" s="345"/>
      <c r="V178" s="345"/>
    </row>
    <row r="179" spans="3:22">
      <c r="C179" s="345"/>
      <c r="D179" s="345"/>
      <c r="E179" s="345"/>
      <c r="F179" s="345"/>
      <c r="G179" s="345"/>
      <c r="H179" s="345"/>
      <c r="I179" s="345"/>
      <c r="J179" s="345"/>
      <c r="K179" s="345"/>
      <c r="L179" s="345"/>
      <c r="M179" s="345"/>
      <c r="N179" s="345"/>
      <c r="O179" s="345"/>
      <c r="P179" s="345"/>
      <c r="Q179" s="345"/>
      <c r="R179" s="345"/>
      <c r="S179" s="345"/>
      <c r="T179" s="345"/>
      <c r="U179" s="345"/>
      <c r="V179" s="345"/>
    </row>
    <row r="180" spans="3:22">
      <c r="C180" s="345"/>
      <c r="D180" s="345"/>
      <c r="E180" s="345"/>
      <c r="F180" s="345"/>
      <c r="G180" s="345"/>
      <c r="H180" s="345"/>
      <c r="I180" s="345"/>
      <c r="J180" s="345"/>
      <c r="K180" s="345"/>
      <c r="L180" s="345"/>
      <c r="M180" s="345"/>
      <c r="N180" s="345"/>
      <c r="O180" s="345"/>
      <c r="P180" s="345"/>
      <c r="Q180" s="345"/>
      <c r="R180" s="345"/>
      <c r="S180" s="345"/>
      <c r="T180" s="345"/>
      <c r="U180" s="345"/>
      <c r="V180" s="345"/>
    </row>
    <row r="181" spans="3:22">
      <c r="C181" s="345"/>
      <c r="D181" s="345"/>
      <c r="E181" s="345"/>
      <c r="F181" s="345"/>
      <c r="G181" s="345"/>
      <c r="H181" s="345"/>
      <c r="I181" s="345"/>
      <c r="J181" s="345"/>
      <c r="K181" s="345"/>
      <c r="L181" s="345"/>
      <c r="M181" s="345"/>
      <c r="N181" s="345"/>
      <c r="O181" s="345"/>
      <c r="P181" s="345"/>
      <c r="Q181" s="345"/>
      <c r="R181" s="345"/>
      <c r="S181" s="345"/>
      <c r="T181" s="345"/>
      <c r="U181" s="345"/>
      <c r="V181" s="345"/>
    </row>
    <row r="182" spans="3:22">
      <c r="C182" s="345"/>
      <c r="D182" s="345"/>
      <c r="E182" s="345"/>
      <c r="F182" s="345"/>
      <c r="G182" s="345"/>
      <c r="H182" s="345"/>
      <c r="I182" s="345"/>
      <c r="J182" s="345"/>
      <c r="K182" s="345"/>
      <c r="L182" s="345"/>
      <c r="M182" s="345"/>
      <c r="N182" s="345"/>
      <c r="O182" s="345"/>
      <c r="P182" s="345"/>
      <c r="Q182" s="345"/>
      <c r="R182" s="345"/>
      <c r="S182" s="345"/>
      <c r="T182" s="345"/>
      <c r="U182" s="345"/>
      <c r="V182" s="345"/>
    </row>
    <row r="183" spans="3:22">
      <c r="C183" s="345"/>
      <c r="D183" s="345"/>
      <c r="E183" s="345"/>
      <c r="F183" s="345"/>
      <c r="G183" s="345"/>
      <c r="H183" s="345"/>
      <c r="I183" s="345"/>
      <c r="J183" s="345"/>
      <c r="K183" s="345"/>
      <c r="L183" s="345"/>
      <c r="M183" s="345"/>
      <c r="N183" s="345"/>
      <c r="O183" s="345"/>
      <c r="P183" s="345"/>
      <c r="Q183" s="345"/>
      <c r="R183" s="345"/>
      <c r="S183" s="345"/>
      <c r="T183" s="345"/>
      <c r="U183" s="345"/>
      <c r="V183" s="345"/>
    </row>
    <row r="184" spans="3:22">
      <c r="C184" s="345"/>
      <c r="D184" s="345"/>
      <c r="E184" s="345"/>
      <c r="F184" s="345"/>
      <c r="G184" s="345"/>
      <c r="H184" s="345"/>
      <c r="I184" s="345"/>
      <c r="J184" s="345"/>
      <c r="K184" s="345"/>
      <c r="L184" s="345"/>
      <c r="M184" s="345"/>
      <c r="N184" s="345"/>
      <c r="O184" s="345"/>
      <c r="P184" s="345"/>
      <c r="Q184" s="345"/>
      <c r="R184" s="345"/>
      <c r="S184" s="345"/>
      <c r="T184" s="345"/>
      <c r="U184" s="345"/>
      <c r="V184" s="345"/>
    </row>
    <row r="185" spans="3:22">
      <c r="C185" s="345"/>
      <c r="D185" s="345"/>
      <c r="E185" s="345"/>
      <c r="F185" s="345"/>
      <c r="G185" s="345"/>
      <c r="H185" s="345"/>
      <c r="I185" s="345"/>
      <c r="J185" s="345"/>
      <c r="K185" s="345"/>
      <c r="L185" s="345"/>
      <c r="M185" s="345"/>
      <c r="N185" s="345"/>
      <c r="O185" s="345"/>
      <c r="P185" s="345"/>
      <c r="Q185" s="345"/>
      <c r="R185" s="345"/>
      <c r="S185" s="345"/>
      <c r="T185" s="345"/>
      <c r="U185" s="345"/>
      <c r="V185" s="345"/>
    </row>
    <row r="186" spans="3:22">
      <c r="C186" s="345"/>
      <c r="D186" s="345"/>
      <c r="E186" s="345"/>
      <c r="F186" s="345"/>
      <c r="G186" s="345"/>
      <c r="H186" s="345"/>
      <c r="I186" s="345"/>
      <c r="J186" s="345"/>
      <c r="K186" s="345"/>
      <c r="L186" s="345"/>
      <c r="M186" s="345"/>
      <c r="N186" s="345"/>
      <c r="O186" s="345"/>
      <c r="P186" s="345"/>
      <c r="Q186" s="345"/>
      <c r="R186" s="345"/>
      <c r="S186" s="345"/>
      <c r="T186" s="345"/>
      <c r="U186" s="345"/>
      <c r="V186" s="345"/>
    </row>
    <row r="187" spans="3:22">
      <c r="C187" s="345"/>
      <c r="D187" s="345"/>
      <c r="E187" s="345"/>
      <c r="F187" s="345"/>
      <c r="G187" s="345"/>
      <c r="H187" s="345"/>
      <c r="I187" s="345"/>
      <c r="J187" s="345"/>
      <c r="K187" s="345"/>
      <c r="L187" s="345"/>
      <c r="M187" s="345"/>
      <c r="N187" s="345"/>
      <c r="O187" s="345"/>
      <c r="P187" s="345"/>
      <c r="Q187" s="345"/>
      <c r="R187" s="345"/>
      <c r="S187" s="345"/>
      <c r="T187" s="345"/>
      <c r="U187" s="345"/>
      <c r="V187" s="345"/>
    </row>
    <row r="188" spans="3:22">
      <c r="C188" s="345"/>
      <c r="D188" s="345"/>
      <c r="E188" s="345"/>
      <c r="F188" s="345"/>
      <c r="G188" s="345"/>
      <c r="H188" s="345"/>
      <c r="I188" s="345"/>
      <c r="J188" s="345"/>
      <c r="K188" s="345"/>
      <c r="L188" s="345"/>
      <c r="M188" s="345"/>
      <c r="N188" s="345"/>
      <c r="O188" s="345"/>
      <c r="P188" s="345"/>
      <c r="Q188" s="345"/>
      <c r="R188" s="345"/>
      <c r="S188" s="345"/>
      <c r="T188" s="345"/>
      <c r="U188" s="345"/>
      <c r="V188" s="345"/>
    </row>
    <row r="189" spans="3:22">
      <c r="C189" s="345"/>
      <c r="D189" s="345"/>
      <c r="E189" s="345"/>
      <c r="F189" s="345"/>
      <c r="G189" s="345"/>
      <c r="H189" s="345"/>
      <c r="I189" s="345"/>
      <c r="J189" s="345"/>
      <c r="K189" s="345"/>
      <c r="L189" s="345"/>
      <c r="M189" s="345"/>
      <c r="N189" s="345"/>
      <c r="O189" s="345"/>
      <c r="P189" s="345"/>
      <c r="Q189" s="345"/>
      <c r="R189" s="345"/>
      <c r="S189" s="345"/>
      <c r="T189" s="345"/>
      <c r="U189" s="345"/>
      <c r="V189" s="345"/>
    </row>
    <row r="190" spans="3:22">
      <c r="C190" s="345"/>
      <c r="D190" s="345"/>
      <c r="E190" s="345"/>
      <c r="F190" s="345"/>
      <c r="G190" s="345"/>
      <c r="H190" s="345"/>
      <c r="I190" s="345"/>
      <c r="J190" s="345"/>
      <c r="K190" s="345"/>
      <c r="L190" s="345"/>
      <c r="M190" s="345"/>
      <c r="N190" s="345"/>
      <c r="O190" s="345"/>
      <c r="P190" s="345"/>
      <c r="Q190" s="345"/>
      <c r="R190" s="345"/>
      <c r="S190" s="345"/>
      <c r="T190" s="345"/>
      <c r="U190" s="345"/>
      <c r="V190" s="345"/>
    </row>
    <row r="191" spans="3:22">
      <c r="C191" s="345"/>
      <c r="D191" s="345"/>
      <c r="E191" s="345"/>
      <c r="F191" s="345"/>
      <c r="G191" s="345"/>
      <c r="H191" s="345"/>
      <c r="I191" s="345"/>
      <c r="J191" s="345"/>
      <c r="K191" s="345"/>
      <c r="L191" s="345"/>
      <c r="M191" s="345"/>
      <c r="N191" s="345"/>
      <c r="O191" s="345"/>
      <c r="P191" s="345"/>
      <c r="Q191" s="345"/>
      <c r="R191" s="345"/>
      <c r="S191" s="345"/>
      <c r="T191" s="345"/>
      <c r="U191" s="345"/>
      <c r="V191" s="345"/>
    </row>
    <row r="192" spans="3:22">
      <c r="C192" s="345"/>
      <c r="D192" s="345"/>
      <c r="E192" s="345"/>
      <c r="F192" s="345"/>
      <c r="G192" s="345"/>
      <c r="H192" s="345"/>
      <c r="I192" s="345"/>
      <c r="J192" s="345"/>
      <c r="K192" s="345"/>
      <c r="L192" s="345"/>
      <c r="M192" s="345"/>
      <c r="N192" s="345"/>
      <c r="O192" s="345"/>
      <c r="P192" s="345"/>
      <c r="Q192" s="345"/>
      <c r="R192" s="345"/>
      <c r="S192" s="345"/>
      <c r="T192" s="345"/>
      <c r="U192" s="345"/>
      <c r="V192" s="345"/>
    </row>
    <row r="193" spans="3:22">
      <c r="C193" s="345"/>
      <c r="D193" s="345"/>
      <c r="E193" s="345"/>
      <c r="F193" s="345"/>
      <c r="G193" s="345"/>
      <c r="H193" s="345"/>
      <c r="I193" s="345"/>
      <c r="J193" s="345"/>
      <c r="K193" s="345"/>
      <c r="L193" s="345"/>
      <c r="M193" s="345"/>
      <c r="N193" s="345"/>
      <c r="O193" s="345"/>
      <c r="P193" s="345"/>
      <c r="Q193" s="345"/>
      <c r="R193" s="345"/>
      <c r="S193" s="345"/>
      <c r="T193" s="345"/>
      <c r="U193" s="345"/>
      <c r="V193" s="345"/>
    </row>
    <row r="194" spans="3:22">
      <c r="C194" s="345"/>
      <c r="D194" s="345"/>
      <c r="E194" s="345"/>
      <c r="F194" s="345"/>
      <c r="G194" s="345"/>
      <c r="H194" s="345"/>
      <c r="I194" s="345"/>
      <c r="J194" s="345"/>
      <c r="K194" s="345"/>
      <c r="L194" s="345"/>
      <c r="M194" s="345"/>
      <c r="N194" s="345"/>
      <c r="O194" s="345"/>
      <c r="P194" s="345"/>
      <c r="Q194" s="345"/>
      <c r="R194" s="345"/>
      <c r="S194" s="345"/>
      <c r="T194" s="345"/>
      <c r="U194" s="345"/>
      <c r="V194" s="345"/>
    </row>
    <row r="195" spans="3:22">
      <c r="C195" s="345"/>
      <c r="D195" s="345"/>
      <c r="E195" s="345"/>
      <c r="F195" s="345"/>
      <c r="G195" s="345"/>
      <c r="H195" s="345"/>
      <c r="I195" s="345"/>
      <c r="J195" s="345"/>
      <c r="K195" s="345"/>
      <c r="L195" s="345"/>
      <c r="M195" s="345"/>
      <c r="N195" s="345"/>
      <c r="O195" s="345"/>
      <c r="P195" s="345"/>
      <c r="Q195" s="345"/>
      <c r="R195" s="345"/>
      <c r="S195" s="345"/>
      <c r="T195" s="345"/>
      <c r="U195" s="345"/>
      <c r="V195" s="345"/>
    </row>
    <row r="196" spans="3:22">
      <c r="C196" s="345"/>
      <c r="D196" s="345"/>
      <c r="E196" s="345"/>
      <c r="F196" s="345"/>
      <c r="G196" s="345"/>
      <c r="H196" s="345"/>
      <c r="I196" s="345"/>
      <c r="J196" s="345"/>
      <c r="K196" s="345"/>
      <c r="L196" s="345"/>
      <c r="M196" s="345"/>
      <c r="N196" s="345"/>
      <c r="O196" s="345"/>
      <c r="P196" s="345"/>
      <c r="Q196" s="345"/>
      <c r="R196" s="345"/>
      <c r="S196" s="345"/>
      <c r="T196" s="345"/>
      <c r="U196" s="345"/>
      <c r="V196" s="345"/>
    </row>
    <row r="197" spans="3:22">
      <c r="C197" s="345"/>
      <c r="D197" s="345"/>
      <c r="E197" s="345"/>
      <c r="F197" s="345"/>
      <c r="G197" s="345"/>
      <c r="H197" s="345"/>
      <c r="I197" s="345"/>
      <c r="J197" s="345"/>
      <c r="K197" s="345"/>
      <c r="L197" s="345"/>
      <c r="M197" s="345"/>
      <c r="N197" s="345"/>
      <c r="O197" s="345"/>
      <c r="P197" s="345"/>
      <c r="Q197" s="345"/>
      <c r="R197" s="345"/>
      <c r="S197" s="345"/>
      <c r="T197" s="345"/>
      <c r="U197" s="345"/>
      <c r="V197" s="345"/>
    </row>
    <row r="198" spans="3:22">
      <c r="C198" s="345"/>
      <c r="D198" s="345"/>
      <c r="E198" s="345"/>
      <c r="F198" s="345"/>
      <c r="G198" s="345"/>
      <c r="H198" s="345"/>
      <c r="I198" s="345"/>
      <c r="J198" s="345"/>
      <c r="K198" s="345"/>
      <c r="L198" s="345"/>
      <c r="M198" s="345"/>
      <c r="N198" s="345"/>
      <c r="O198" s="345"/>
      <c r="P198" s="345"/>
      <c r="Q198" s="345"/>
      <c r="R198" s="345"/>
      <c r="S198" s="345"/>
      <c r="T198" s="345"/>
      <c r="U198" s="345"/>
      <c r="V198" s="345"/>
    </row>
    <row r="199" spans="3:22">
      <c r="C199" s="345"/>
      <c r="D199" s="345"/>
      <c r="E199" s="345"/>
      <c r="F199" s="345"/>
      <c r="G199" s="345"/>
      <c r="H199" s="345"/>
      <c r="I199" s="345"/>
      <c r="J199" s="345"/>
      <c r="K199" s="345"/>
      <c r="L199" s="345"/>
      <c r="M199" s="345"/>
      <c r="N199" s="345"/>
      <c r="O199" s="345"/>
      <c r="P199" s="345"/>
      <c r="Q199" s="345"/>
      <c r="R199" s="345"/>
      <c r="S199" s="345"/>
      <c r="T199" s="345"/>
      <c r="U199" s="345"/>
      <c r="V199" s="345"/>
    </row>
    <row r="200" spans="3:22">
      <c r="C200" s="345"/>
      <c r="D200" s="345"/>
      <c r="E200" s="345"/>
      <c r="F200" s="345"/>
      <c r="G200" s="345"/>
      <c r="H200" s="345"/>
      <c r="I200" s="345"/>
      <c r="J200" s="345"/>
      <c r="K200" s="345"/>
      <c r="L200" s="345"/>
      <c r="M200" s="345"/>
      <c r="N200" s="345"/>
      <c r="O200" s="345"/>
      <c r="P200" s="345"/>
      <c r="Q200" s="345"/>
      <c r="R200" s="345"/>
      <c r="S200" s="345"/>
      <c r="T200" s="345"/>
      <c r="U200" s="345"/>
      <c r="V200" s="345"/>
    </row>
    <row r="201" spans="3:22">
      <c r="C201" s="345"/>
      <c r="D201" s="345"/>
      <c r="E201" s="345"/>
      <c r="F201" s="345"/>
      <c r="G201" s="345"/>
      <c r="H201" s="345"/>
      <c r="I201" s="345"/>
      <c r="J201" s="345"/>
      <c r="K201" s="345"/>
      <c r="L201" s="345"/>
      <c r="M201" s="345"/>
      <c r="N201" s="345"/>
      <c r="O201" s="345"/>
      <c r="P201" s="345"/>
      <c r="Q201" s="345"/>
      <c r="R201" s="345"/>
      <c r="S201" s="345"/>
      <c r="T201" s="345"/>
      <c r="U201" s="345"/>
      <c r="V201" s="345"/>
    </row>
    <row r="202" spans="3:22">
      <c r="C202" s="345"/>
      <c r="D202" s="345"/>
      <c r="E202" s="345"/>
      <c r="F202" s="345"/>
      <c r="G202" s="345"/>
      <c r="H202" s="345"/>
      <c r="I202" s="345"/>
      <c r="J202" s="345"/>
      <c r="K202" s="345"/>
      <c r="L202" s="345"/>
      <c r="M202" s="345"/>
      <c r="N202" s="345"/>
      <c r="O202" s="345"/>
      <c r="P202" s="345"/>
      <c r="Q202" s="345"/>
      <c r="R202" s="345"/>
      <c r="S202" s="345"/>
      <c r="T202" s="345"/>
      <c r="U202" s="345"/>
      <c r="V202" s="345"/>
    </row>
    <row r="203" spans="3:22">
      <c r="C203" s="345"/>
      <c r="D203" s="345"/>
      <c r="E203" s="345"/>
      <c r="F203" s="345"/>
      <c r="G203" s="345"/>
      <c r="H203" s="345"/>
      <c r="I203" s="345"/>
      <c r="J203" s="345"/>
      <c r="K203" s="345"/>
      <c r="L203" s="345"/>
      <c r="M203" s="345"/>
      <c r="N203" s="345"/>
      <c r="O203" s="345"/>
      <c r="P203" s="345"/>
      <c r="Q203" s="345"/>
      <c r="R203" s="345"/>
      <c r="S203" s="345"/>
      <c r="T203" s="345"/>
      <c r="U203" s="345"/>
      <c r="V203" s="345"/>
    </row>
    <row r="204" spans="3:22">
      <c r="C204" s="345"/>
      <c r="D204" s="345"/>
      <c r="E204" s="345"/>
      <c r="F204" s="345"/>
      <c r="G204" s="345"/>
      <c r="H204" s="345"/>
      <c r="I204" s="345"/>
      <c r="J204" s="345"/>
      <c r="K204" s="345"/>
      <c r="L204" s="345"/>
      <c r="M204" s="345"/>
      <c r="N204" s="345"/>
      <c r="O204" s="345"/>
      <c r="P204" s="345"/>
      <c r="Q204" s="345"/>
      <c r="R204" s="345"/>
      <c r="S204" s="345"/>
      <c r="T204" s="345"/>
      <c r="U204" s="345"/>
      <c r="V204" s="345"/>
    </row>
    <row r="205" spans="3:22">
      <c r="C205" s="345"/>
      <c r="D205" s="345"/>
      <c r="E205" s="345"/>
      <c r="F205" s="345"/>
      <c r="G205" s="345"/>
      <c r="H205" s="345"/>
      <c r="I205" s="345"/>
      <c r="J205" s="345"/>
      <c r="K205" s="345"/>
      <c r="L205" s="345"/>
      <c r="M205" s="345"/>
      <c r="N205" s="345"/>
      <c r="O205" s="345"/>
      <c r="P205" s="345"/>
      <c r="Q205" s="345"/>
      <c r="R205" s="345"/>
      <c r="S205" s="345"/>
      <c r="T205" s="345"/>
      <c r="U205" s="345"/>
      <c r="V205" s="345"/>
    </row>
    <row r="206" spans="3:22">
      <c r="C206" s="345"/>
      <c r="D206" s="345"/>
      <c r="E206" s="345"/>
      <c r="F206" s="345"/>
      <c r="G206" s="345"/>
      <c r="H206" s="345"/>
      <c r="I206" s="345"/>
      <c r="J206" s="345"/>
      <c r="K206" s="345"/>
      <c r="L206" s="345"/>
      <c r="M206" s="345"/>
      <c r="N206" s="345"/>
      <c r="O206" s="345"/>
      <c r="P206" s="345"/>
      <c r="Q206" s="345"/>
      <c r="R206" s="345"/>
      <c r="S206" s="345"/>
      <c r="T206" s="345"/>
      <c r="U206" s="345"/>
      <c r="V206" s="345"/>
    </row>
    <row r="207" spans="3:22">
      <c r="C207" s="345"/>
      <c r="D207" s="345"/>
      <c r="E207" s="345"/>
      <c r="F207" s="345"/>
      <c r="G207" s="345"/>
      <c r="H207" s="345"/>
      <c r="I207" s="345"/>
      <c r="J207" s="345"/>
      <c r="K207" s="345"/>
      <c r="L207" s="345"/>
      <c r="M207" s="345"/>
      <c r="N207" s="345"/>
      <c r="O207" s="345"/>
      <c r="P207" s="345"/>
      <c r="Q207" s="345"/>
      <c r="R207" s="345"/>
      <c r="S207" s="345"/>
      <c r="T207" s="345"/>
      <c r="U207" s="345"/>
      <c r="V207" s="345"/>
    </row>
    <row r="208" spans="3:22">
      <c r="C208" s="345"/>
      <c r="D208" s="345"/>
      <c r="E208" s="345"/>
      <c r="F208" s="345"/>
      <c r="G208" s="345"/>
      <c r="H208" s="345"/>
      <c r="I208" s="345"/>
      <c r="J208" s="345"/>
      <c r="K208" s="345"/>
      <c r="L208" s="345"/>
      <c r="M208" s="345"/>
      <c r="N208" s="345"/>
      <c r="O208" s="345"/>
      <c r="P208" s="345"/>
      <c r="Q208" s="345"/>
      <c r="R208" s="345"/>
      <c r="S208" s="345"/>
      <c r="T208" s="345"/>
      <c r="U208" s="345"/>
      <c r="V208" s="345"/>
    </row>
    <row r="209" spans="3:22">
      <c r="C209" s="345"/>
      <c r="D209" s="345"/>
      <c r="E209" s="345"/>
      <c r="F209" s="345"/>
      <c r="G209" s="345"/>
      <c r="H209" s="345"/>
      <c r="I209" s="345"/>
      <c r="J209" s="345"/>
      <c r="K209" s="345"/>
      <c r="L209" s="345"/>
      <c r="M209" s="345"/>
      <c r="N209" s="345"/>
      <c r="O209" s="345"/>
      <c r="P209" s="345"/>
      <c r="Q209" s="345"/>
      <c r="R209" s="345"/>
      <c r="S209" s="345"/>
      <c r="T209" s="345"/>
      <c r="U209" s="345"/>
      <c r="V209" s="345"/>
    </row>
    <row r="210" spans="3:22">
      <c r="C210" s="345"/>
      <c r="D210" s="345"/>
      <c r="E210" s="345"/>
      <c r="F210" s="345"/>
      <c r="G210" s="345"/>
      <c r="H210" s="345"/>
      <c r="I210" s="345"/>
      <c r="J210" s="345"/>
      <c r="K210" s="345"/>
      <c r="L210" s="345"/>
      <c r="M210" s="345"/>
      <c r="N210" s="345"/>
      <c r="O210" s="345"/>
      <c r="P210" s="345"/>
      <c r="Q210" s="345"/>
      <c r="R210" s="345"/>
      <c r="S210" s="345"/>
      <c r="T210" s="345"/>
      <c r="U210" s="345"/>
      <c r="V210" s="345"/>
    </row>
    <row r="211" spans="3:22">
      <c r="C211" s="345"/>
      <c r="D211" s="345"/>
      <c r="E211" s="345"/>
      <c r="F211" s="345"/>
      <c r="G211" s="345"/>
      <c r="H211" s="345"/>
      <c r="I211" s="345"/>
      <c r="J211" s="345"/>
      <c r="K211" s="345"/>
      <c r="L211" s="345"/>
      <c r="M211" s="345"/>
      <c r="N211" s="345"/>
      <c r="O211" s="345"/>
      <c r="P211" s="345"/>
      <c r="Q211" s="345"/>
      <c r="R211" s="345"/>
      <c r="S211" s="345"/>
      <c r="T211" s="345"/>
      <c r="U211" s="345"/>
      <c r="V211" s="345"/>
    </row>
    <row r="212" spans="3:22">
      <c r="C212" s="345"/>
      <c r="D212" s="345"/>
      <c r="E212" s="345"/>
      <c r="F212" s="345"/>
      <c r="G212" s="345"/>
      <c r="H212" s="345"/>
      <c r="I212" s="345"/>
      <c r="J212" s="345"/>
      <c r="K212" s="345"/>
      <c r="L212" s="345"/>
      <c r="M212" s="345"/>
      <c r="N212" s="345"/>
      <c r="O212" s="345"/>
      <c r="P212" s="345"/>
      <c r="Q212" s="345"/>
      <c r="R212" s="345"/>
      <c r="S212" s="345"/>
      <c r="T212" s="345"/>
      <c r="U212" s="345"/>
      <c r="V212" s="345"/>
    </row>
    <row r="213" spans="3:22">
      <c r="C213" s="345"/>
      <c r="D213" s="345"/>
      <c r="E213" s="345"/>
      <c r="F213" s="345"/>
      <c r="G213" s="345"/>
      <c r="H213" s="345"/>
      <c r="I213" s="345"/>
      <c r="J213" s="345"/>
      <c r="K213" s="345"/>
      <c r="L213" s="345"/>
      <c r="M213" s="345"/>
      <c r="N213" s="345"/>
      <c r="O213" s="345"/>
      <c r="P213" s="345"/>
      <c r="Q213" s="345"/>
      <c r="R213" s="345"/>
      <c r="S213" s="345"/>
      <c r="T213" s="345"/>
      <c r="U213" s="345"/>
      <c r="V213" s="345"/>
    </row>
    <row r="214" spans="3:22">
      <c r="C214" s="345"/>
      <c r="D214" s="345"/>
      <c r="E214" s="345"/>
      <c r="F214" s="345"/>
      <c r="G214" s="345"/>
      <c r="H214" s="345"/>
      <c r="I214" s="345"/>
      <c r="J214" s="345"/>
      <c r="K214" s="345"/>
      <c r="L214" s="345"/>
      <c r="M214" s="345"/>
      <c r="N214" s="345"/>
      <c r="O214" s="345"/>
      <c r="P214" s="345"/>
      <c r="Q214" s="345"/>
      <c r="R214" s="345"/>
      <c r="S214" s="345"/>
      <c r="T214" s="345"/>
      <c r="U214" s="345"/>
      <c r="V214" s="345"/>
    </row>
    <row r="215" spans="3:22">
      <c r="C215" s="345"/>
      <c r="D215" s="345"/>
      <c r="E215" s="345"/>
      <c r="F215" s="345"/>
      <c r="G215" s="345"/>
      <c r="H215" s="345"/>
      <c r="I215" s="345"/>
      <c r="J215" s="345"/>
      <c r="K215" s="345"/>
      <c r="L215" s="345"/>
      <c r="M215" s="345"/>
      <c r="N215" s="345"/>
      <c r="O215" s="345"/>
      <c r="P215" s="345"/>
      <c r="Q215" s="345"/>
      <c r="R215" s="345"/>
      <c r="S215" s="345"/>
      <c r="T215" s="345"/>
      <c r="U215" s="345"/>
      <c r="V215" s="345"/>
    </row>
    <row r="216" spans="3:22">
      <c r="C216" s="345"/>
      <c r="D216" s="345"/>
      <c r="E216" s="345"/>
      <c r="F216" s="345"/>
      <c r="G216" s="345"/>
      <c r="H216" s="345"/>
      <c r="I216" s="345"/>
      <c r="J216" s="345"/>
      <c r="K216" s="345"/>
      <c r="L216" s="345"/>
      <c r="M216" s="345"/>
      <c r="N216" s="345"/>
      <c r="O216" s="345"/>
      <c r="P216" s="345"/>
      <c r="Q216" s="345"/>
      <c r="R216" s="345"/>
      <c r="S216" s="345"/>
      <c r="T216" s="345"/>
      <c r="U216" s="345"/>
      <c r="V216" s="345"/>
    </row>
    <row r="217" spans="3:22">
      <c r="C217" s="345"/>
      <c r="D217" s="345"/>
      <c r="E217" s="345"/>
      <c r="F217" s="345"/>
      <c r="G217" s="345"/>
      <c r="H217" s="345"/>
      <c r="I217" s="345"/>
      <c r="J217" s="345"/>
      <c r="K217" s="345"/>
      <c r="L217" s="345"/>
      <c r="M217" s="345"/>
      <c r="N217" s="345"/>
      <c r="O217" s="345"/>
      <c r="P217" s="345"/>
      <c r="Q217" s="345"/>
      <c r="R217" s="345"/>
      <c r="S217" s="345"/>
      <c r="T217" s="345"/>
      <c r="U217" s="345"/>
      <c r="V217" s="345"/>
    </row>
    <row r="218" spans="3:22">
      <c r="C218" s="345"/>
      <c r="D218" s="345"/>
      <c r="E218" s="345"/>
      <c r="F218" s="345"/>
      <c r="G218" s="345"/>
      <c r="H218" s="345"/>
      <c r="I218" s="345"/>
      <c r="J218" s="345"/>
      <c r="K218" s="345"/>
      <c r="L218" s="345"/>
      <c r="M218" s="345"/>
      <c r="N218" s="345"/>
      <c r="O218" s="345"/>
      <c r="P218" s="345"/>
      <c r="Q218" s="345"/>
      <c r="R218" s="345"/>
      <c r="S218" s="345"/>
      <c r="T218" s="345"/>
      <c r="U218" s="345"/>
      <c r="V218" s="345"/>
    </row>
    <row r="219" spans="3:22">
      <c r="C219" s="345"/>
      <c r="D219" s="345"/>
      <c r="E219" s="345"/>
      <c r="F219" s="345"/>
      <c r="G219" s="345"/>
      <c r="H219" s="345"/>
      <c r="I219" s="345"/>
      <c r="J219" s="345"/>
      <c r="K219" s="345"/>
      <c r="L219" s="345"/>
      <c r="M219" s="345"/>
      <c r="N219" s="345"/>
      <c r="O219" s="345"/>
      <c r="P219" s="345"/>
      <c r="Q219" s="345"/>
      <c r="R219" s="345"/>
      <c r="S219" s="345"/>
      <c r="T219" s="345"/>
      <c r="U219" s="345"/>
      <c r="V219" s="345"/>
    </row>
    <row r="220" spans="3:22">
      <c r="C220" s="345"/>
      <c r="D220" s="345"/>
      <c r="E220" s="345"/>
      <c r="F220" s="345"/>
      <c r="G220" s="345"/>
      <c r="H220" s="345"/>
      <c r="I220" s="345"/>
      <c r="J220" s="345"/>
      <c r="K220" s="345"/>
      <c r="L220" s="345"/>
      <c r="M220" s="345"/>
      <c r="N220" s="345"/>
      <c r="O220" s="345"/>
      <c r="P220" s="345"/>
      <c r="Q220" s="345"/>
      <c r="R220" s="345"/>
      <c r="S220" s="345"/>
      <c r="T220" s="345"/>
      <c r="U220" s="345"/>
      <c r="V220" s="345"/>
    </row>
    <row r="221" spans="3:22">
      <c r="C221" s="345"/>
      <c r="D221" s="345"/>
      <c r="E221" s="345"/>
      <c r="F221" s="345"/>
      <c r="G221" s="345"/>
      <c r="H221" s="345"/>
      <c r="I221" s="345"/>
      <c r="J221" s="345"/>
      <c r="K221" s="345"/>
      <c r="L221" s="345"/>
      <c r="M221" s="345"/>
      <c r="N221" s="345"/>
      <c r="O221" s="345"/>
      <c r="P221" s="345"/>
      <c r="Q221" s="345"/>
      <c r="R221" s="345"/>
      <c r="S221" s="345"/>
      <c r="T221" s="345"/>
      <c r="U221" s="345"/>
      <c r="V221" s="345"/>
    </row>
    <row r="222" spans="3:22">
      <c r="C222" s="345"/>
      <c r="D222" s="345"/>
      <c r="E222" s="345"/>
      <c r="F222" s="345"/>
      <c r="G222" s="345"/>
      <c r="H222" s="345"/>
      <c r="I222" s="345"/>
      <c r="J222" s="345"/>
      <c r="K222" s="345"/>
      <c r="L222" s="345"/>
      <c r="M222" s="345"/>
      <c r="N222" s="345"/>
      <c r="O222" s="345"/>
      <c r="P222" s="345"/>
      <c r="Q222" s="345"/>
      <c r="R222" s="345"/>
      <c r="S222" s="345"/>
      <c r="T222" s="345"/>
      <c r="U222" s="345"/>
      <c r="V222" s="345"/>
    </row>
    <row r="223" spans="3:22">
      <c r="C223" s="345"/>
      <c r="D223" s="345"/>
      <c r="E223" s="345"/>
      <c r="F223" s="345"/>
      <c r="G223" s="345"/>
      <c r="H223" s="345"/>
      <c r="I223" s="345"/>
      <c r="J223" s="345"/>
      <c r="K223" s="345"/>
      <c r="L223" s="345"/>
      <c r="M223" s="345"/>
      <c r="N223" s="345"/>
      <c r="O223" s="345"/>
      <c r="P223" s="345"/>
      <c r="Q223" s="345"/>
      <c r="R223" s="345"/>
      <c r="S223" s="345"/>
      <c r="T223" s="345"/>
      <c r="U223" s="345"/>
      <c r="V223" s="345"/>
    </row>
    <row r="224" spans="3:22">
      <c r="C224" s="345"/>
      <c r="D224" s="345"/>
      <c r="E224" s="345"/>
      <c r="F224" s="345"/>
      <c r="G224" s="345"/>
      <c r="H224" s="345"/>
      <c r="I224" s="345"/>
      <c r="J224" s="345"/>
      <c r="K224" s="345"/>
      <c r="L224" s="345"/>
      <c r="M224" s="345"/>
      <c r="N224" s="345"/>
      <c r="O224" s="345"/>
      <c r="P224" s="345"/>
      <c r="Q224" s="345"/>
      <c r="R224" s="345"/>
      <c r="S224" s="345"/>
      <c r="T224" s="345"/>
      <c r="U224" s="345"/>
      <c r="V224" s="345"/>
    </row>
    <row r="225" spans="3:22">
      <c r="C225" s="345"/>
      <c r="D225" s="345"/>
      <c r="E225" s="345"/>
      <c r="F225" s="345"/>
      <c r="G225" s="345"/>
      <c r="H225" s="345"/>
      <c r="I225" s="345"/>
      <c r="J225" s="345"/>
      <c r="K225" s="345"/>
      <c r="L225" s="345"/>
      <c r="M225" s="345"/>
      <c r="N225" s="345"/>
      <c r="O225" s="345"/>
      <c r="P225" s="345"/>
      <c r="Q225" s="345"/>
      <c r="R225" s="345"/>
      <c r="S225" s="345"/>
      <c r="T225" s="345"/>
      <c r="U225" s="345"/>
      <c r="V225" s="345"/>
    </row>
    <row r="226" spans="3:22">
      <c r="C226" s="345"/>
      <c r="D226" s="345"/>
      <c r="E226" s="345"/>
      <c r="F226" s="345"/>
      <c r="G226" s="345"/>
      <c r="H226" s="345"/>
      <c r="I226" s="345"/>
      <c r="J226" s="345"/>
      <c r="K226" s="345"/>
      <c r="L226" s="345"/>
      <c r="M226" s="345"/>
      <c r="N226" s="345"/>
      <c r="O226" s="345"/>
      <c r="P226" s="345"/>
      <c r="Q226" s="345"/>
      <c r="R226" s="345"/>
      <c r="S226" s="345"/>
      <c r="T226" s="345"/>
      <c r="U226" s="345"/>
      <c r="V226" s="345"/>
    </row>
    <row r="227" spans="3:22">
      <c r="C227" s="345"/>
      <c r="D227" s="345"/>
      <c r="E227" s="345"/>
      <c r="F227" s="345"/>
      <c r="G227" s="345"/>
      <c r="H227" s="345"/>
      <c r="I227" s="345"/>
      <c r="J227" s="345"/>
      <c r="K227" s="345"/>
      <c r="L227" s="345"/>
      <c r="M227" s="345"/>
      <c r="N227" s="345"/>
      <c r="O227" s="345"/>
      <c r="P227" s="345"/>
      <c r="Q227" s="345"/>
      <c r="R227" s="345"/>
      <c r="S227" s="345"/>
      <c r="T227" s="345"/>
      <c r="U227" s="345"/>
      <c r="V227" s="345"/>
    </row>
    <row r="228" spans="3:22">
      <c r="C228" s="345"/>
      <c r="D228" s="345"/>
      <c r="E228" s="345"/>
      <c r="F228" s="345"/>
      <c r="G228" s="345"/>
      <c r="H228" s="345"/>
      <c r="I228" s="345"/>
      <c r="J228" s="345"/>
      <c r="K228" s="345"/>
      <c r="L228" s="345"/>
      <c r="M228" s="345"/>
      <c r="N228" s="345"/>
      <c r="O228" s="345"/>
      <c r="P228" s="345"/>
      <c r="Q228" s="345"/>
      <c r="R228" s="345"/>
      <c r="S228" s="345"/>
      <c r="T228" s="345"/>
      <c r="U228" s="345"/>
      <c r="V228" s="345"/>
    </row>
    <row r="229" spans="3:22">
      <c r="C229" s="345"/>
      <c r="D229" s="345"/>
      <c r="E229" s="345"/>
      <c r="F229" s="345"/>
      <c r="G229" s="345"/>
      <c r="H229" s="345"/>
      <c r="I229" s="345"/>
      <c r="J229" s="345"/>
      <c r="K229" s="345"/>
      <c r="L229" s="345"/>
      <c r="M229" s="345"/>
      <c r="N229" s="345"/>
      <c r="O229" s="345"/>
      <c r="P229" s="345"/>
      <c r="Q229" s="345"/>
      <c r="R229" s="345"/>
      <c r="S229" s="345"/>
      <c r="T229" s="345"/>
      <c r="U229" s="345"/>
      <c r="V229" s="345"/>
    </row>
    <row r="230" spans="3:22">
      <c r="C230" s="345"/>
      <c r="D230" s="345"/>
      <c r="E230" s="345"/>
      <c r="F230" s="345"/>
      <c r="G230" s="345"/>
      <c r="H230" s="345"/>
      <c r="I230" s="345"/>
      <c r="J230" s="345"/>
      <c r="K230" s="345"/>
      <c r="L230" s="345"/>
      <c r="M230" s="345"/>
      <c r="N230" s="345"/>
      <c r="O230" s="345"/>
      <c r="P230" s="345"/>
      <c r="Q230" s="345"/>
      <c r="R230" s="345"/>
      <c r="S230" s="345"/>
      <c r="T230" s="345"/>
      <c r="U230" s="345"/>
      <c r="V230" s="345"/>
    </row>
    <row r="231" spans="3:22">
      <c r="C231" s="345"/>
      <c r="D231" s="345"/>
      <c r="E231" s="345"/>
      <c r="F231" s="345"/>
      <c r="G231" s="345"/>
      <c r="H231" s="345"/>
      <c r="I231" s="345"/>
      <c r="J231" s="345"/>
      <c r="K231" s="345"/>
      <c r="L231" s="345"/>
      <c r="M231" s="345"/>
      <c r="N231" s="345"/>
      <c r="O231" s="345"/>
      <c r="P231" s="345"/>
      <c r="Q231" s="345"/>
      <c r="R231" s="345"/>
      <c r="S231" s="345"/>
      <c r="T231" s="345"/>
      <c r="U231" s="345"/>
      <c r="V231" s="345"/>
    </row>
    <row r="232" spans="3:22">
      <c r="C232" s="345"/>
      <c r="D232" s="345"/>
      <c r="E232" s="345"/>
      <c r="F232" s="345"/>
      <c r="G232" s="345"/>
      <c r="H232" s="345"/>
      <c r="I232" s="345"/>
      <c r="J232" s="345"/>
      <c r="K232" s="345"/>
      <c r="L232" s="345"/>
      <c r="M232" s="345"/>
      <c r="N232" s="345"/>
      <c r="O232" s="345"/>
      <c r="P232" s="345"/>
      <c r="Q232" s="345"/>
      <c r="R232" s="345"/>
      <c r="S232" s="345"/>
      <c r="T232" s="345"/>
      <c r="U232" s="345"/>
      <c r="V232" s="345"/>
    </row>
    <row r="233" spans="3:22">
      <c r="C233" s="345"/>
      <c r="D233" s="345"/>
      <c r="E233" s="345"/>
      <c r="F233" s="345"/>
      <c r="G233" s="345"/>
      <c r="H233" s="345"/>
      <c r="I233" s="345"/>
      <c r="J233" s="345"/>
      <c r="K233" s="345"/>
      <c r="L233" s="345"/>
      <c r="M233" s="345"/>
      <c r="N233" s="345"/>
      <c r="O233" s="345"/>
      <c r="P233" s="345"/>
      <c r="Q233" s="345"/>
      <c r="R233" s="345"/>
      <c r="S233" s="345"/>
      <c r="T233" s="345"/>
      <c r="U233" s="345"/>
      <c r="V233" s="345"/>
    </row>
    <row r="234" spans="3:22">
      <c r="C234" s="345"/>
      <c r="D234" s="345"/>
      <c r="E234" s="345"/>
      <c r="F234" s="345"/>
      <c r="G234" s="345"/>
      <c r="H234" s="345"/>
      <c r="I234" s="345"/>
      <c r="J234" s="345"/>
      <c r="K234" s="345"/>
      <c r="L234" s="345"/>
      <c r="M234" s="345"/>
      <c r="N234" s="345"/>
      <c r="O234" s="345"/>
      <c r="P234" s="345"/>
      <c r="Q234" s="345"/>
      <c r="R234" s="345"/>
      <c r="S234" s="345"/>
      <c r="T234" s="345"/>
      <c r="U234" s="345"/>
      <c r="V234" s="345"/>
    </row>
    <row r="235" spans="3:22">
      <c r="C235" s="345"/>
      <c r="D235" s="345"/>
      <c r="E235" s="345"/>
      <c r="F235" s="345"/>
      <c r="G235" s="345"/>
      <c r="H235" s="345"/>
      <c r="I235" s="345"/>
      <c r="J235" s="345"/>
      <c r="K235" s="345"/>
      <c r="L235" s="345"/>
      <c r="M235" s="345"/>
      <c r="N235" s="345"/>
      <c r="O235" s="345"/>
      <c r="P235" s="345"/>
      <c r="Q235" s="345"/>
      <c r="R235" s="345"/>
      <c r="S235" s="345"/>
      <c r="T235" s="345"/>
      <c r="U235" s="345"/>
      <c r="V235" s="345"/>
    </row>
    <row r="236" spans="3:22">
      <c r="C236" s="345"/>
      <c r="D236" s="345"/>
      <c r="E236" s="345"/>
      <c r="F236" s="345"/>
      <c r="G236" s="345"/>
      <c r="H236" s="345"/>
      <c r="I236" s="345"/>
      <c r="J236" s="345"/>
      <c r="K236" s="345"/>
      <c r="L236" s="345"/>
      <c r="M236" s="345"/>
      <c r="N236" s="345"/>
      <c r="O236" s="345"/>
      <c r="P236" s="345"/>
      <c r="Q236" s="345"/>
      <c r="R236" s="345"/>
      <c r="S236" s="345"/>
      <c r="T236" s="345"/>
      <c r="U236" s="345"/>
      <c r="V236" s="345"/>
    </row>
    <row r="237" spans="3:22">
      <c r="C237" s="345"/>
      <c r="D237" s="345"/>
      <c r="E237" s="345"/>
      <c r="F237" s="345"/>
      <c r="G237" s="345"/>
      <c r="H237" s="345"/>
      <c r="I237" s="345"/>
      <c r="J237" s="345"/>
      <c r="K237" s="345"/>
      <c r="L237" s="345"/>
      <c r="M237" s="345"/>
      <c r="N237" s="345"/>
      <c r="O237" s="345"/>
      <c r="P237" s="345"/>
      <c r="Q237" s="345"/>
      <c r="R237" s="345"/>
      <c r="S237" s="345"/>
      <c r="T237" s="345"/>
      <c r="U237" s="345"/>
      <c r="V237" s="345"/>
    </row>
    <row r="238" spans="3:22">
      <c r="C238" s="345"/>
      <c r="D238" s="345"/>
      <c r="E238" s="345"/>
      <c r="F238" s="345"/>
      <c r="G238" s="345"/>
      <c r="H238" s="345"/>
      <c r="I238" s="345"/>
      <c r="J238" s="345"/>
      <c r="K238" s="345"/>
      <c r="L238" s="345"/>
      <c r="M238" s="345"/>
      <c r="N238" s="345"/>
      <c r="O238" s="345"/>
      <c r="P238" s="345"/>
      <c r="Q238" s="345"/>
      <c r="R238" s="345"/>
      <c r="S238" s="345"/>
      <c r="T238" s="345"/>
      <c r="U238" s="345"/>
      <c r="V238" s="345"/>
    </row>
    <row r="239" spans="3:22">
      <c r="C239" s="345"/>
      <c r="D239" s="345"/>
      <c r="E239" s="345"/>
      <c r="F239" s="345"/>
      <c r="G239" s="345"/>
      <c r="H239" s="345"/>
      <c r="I239" s="345"/>
      <c r="J239" s="345"/>
      <c r="K239" s="345"/>
      <c r="L239" s="345"/>
      <c r="M239" s="345"/>
      <c r="N239" s="345"/>
      <c r="O239" s="345"/>
      <c r="P239" s="345"/>
      <c r="Q239" s="345"/>
      <c r="R239" s="345"/>
      <c r="S239" s="345"/>
      <c r="T239" s="345"/>
      <c r="U239" s="345"/>
      <c r="V239" s="345"/>
    </row>
    <row r="240" spans="3:22">
      <c r="C240" s="345"/>
      <c r="D240" s="345"/>
      <c r="E240" s="345"/>
      <c r="F240" s="345"/>
      <c r="G240" s="345"/>
      <c r="H240" s="345"/>
      <c r="I240" s="345"/>
      <c r="J240" s="345"/>
      <c r="K240" s="345"/>
      <c r="L240" s="345"/>
      <c r="M240" s="345"/>
      <c r="N240" s="345"/>
      <c r="O240" s="345"/>
      <c r="P240" s="345"/>
      <c r="Q240" s="345"/>
      <c r="R240" s="345"/>
      <c r="S240" s="345"/>
      <c r="T240" s="345"/>
      <c r="U240" s="345"/>
      <c r="V240" s="345"/>
    </row>
    <row r="241" spans="3:22">
      <c r="C241" s="345"/>
      <c r="D241" s="345"/>
      <c r="E241" s="345"/>
      <c r="F241" s="345"/>
      <c r="G241" s="345"/>
      <c r="H241" s="345"/>
      <c r="I241" s="345"/>
      <c r="J241" s="345"/>
      <c r="K241" s="345"/>
      <c r="L241" s="345"/>
      <c r="M241" s="345"/>
      <c r="N241" s="345"/>
      <c r="O241" s="345"/>
      <c r="P241" s="345"/>
      <c r="Q241" s="345"/>
      <c r="R241" s="345"/>
      <c r="S241" s="345"/>
      <c r="T241" s="345"/>
      <c r="U241" s="345"/>
      <c r="V241" s="345"/>
    </row>
    <row r="242" spans="3:22">
      <c r="C242" s="345"/>
      <c r="D242" s="345"/>
      <c r="E242" s="345"/>
      <c r="F242" s="345"/>
      <c r="G242" s="345"/>
      <c r="H242" s="345"/>
      <c r="I242" s="345"/>
      <c r="J242" s="345"/>
      <c r="K242" s="345"/>
      <c r="L242" s="345"/>
      <c r="M242" s="345"/>
      <c r="N242" s="345"/>
      <c r="O242" s="345"/>
      <c r="P242" s="345"/>
      <c r="Q242" s="345"/>
      <c r="R242" s="345"/>
      <c r="S242" s="345"/>
      <c r="T242" s="345"/>
      <c r="U242" s="345"/>
      <c r="V242" s="345"/>
    </row>
    <row r="243" spans="3:22">
      <c r="C243" s="345"/>
      <c r="D243" s="345"/>
      <c r="E243" s="345"/>
      <c r="F243" s="345"/>
      <c r="G243" s="345"/>
      <c r="H243" s="345"/>
      <c r="I243" s="345"/>
      <c r="J243" s="345"/>
      <c r="K243" s="345"/>
      <c r="L243" s="345"/>
      <c r="M243" s="345"/>
      <c r="N243" s="345"/>
      <c r="O243" s="345"/>
      <c r="P243" s="345"/>
      <c r="Q243" s="345"/>
      <c r="R243" s="345"/>
      <c r="S243" s="345"/>
      <c r="T243" s="345"/>
      <c r="U243" s="345"/>
      <c r="V243" s="345"/>
    </row>
    <row r="244" spans="3:22">
      <c r="C244" s="345"/>
      <c r="D244" s="345"/>
      <c r="E244" s="345"/>
      <c r="F244" s="345"/>
      <c r="G244" s="345"/>
      <c r="H244" s="345"/>
      <c r="I244" s="345"/>
      <c r="J244" s="345"/>
      <c r="K244" s="345"/>
      <c r="L244" s="345"/>
      <c r="M244" s="345"/>
      <c r="N244" s="345"/>
      <c r="O244" s="345"/>
      <c r="P244" s="345"/>
      <c r="Q244" s="345"/>
      <c r="R244" s="345"/>
      <c r="S244" s="345"/>
      <c r="T244" s="345"/>
      <c r="U244" s="345"/>
      <c r="V244" s="345"/>
    </row>
    <row r="245" spans="3:22">
      <c r="C245" s="345"/>
      <c r="D245" s="345"/>
      <c r="E245" s="345"/>
      <c r="F245" s="345"/>
      <c r="G245" s="345"/>
      <c r="H245" s="345"/>
      <c r="I245" s="345"/>
      <c r="J245" s="345"/>
      <c r="K245" s="345"/>
      <c r="L245" s="345"/>
      <c r="M245" s="345"/>
      <c r="N245" s="345"/>
      <c r="O245" s="345"/>
      <c r="P245" s="345"/>
      <c r="Q245" s="345"/>
      <c r="R245" s="345"/>
      <c r="S245" s="345"/>
      <c r="T245" s="345"/>
      <c r="U245" s="345"/>
      <c r="V245" s="345"/>
    </row>
    <row r="246" spans="3:22">
      <c r="C246" s="345"/>
      <c r="D246" s="345"/>
      <c r="E246" s="345"/>
      <c r="F246" s="345"/>
      <c r="G246" s="345"/>
      <c r="H246" s="345"/>
      <c r="I246" s="345"/>
      <c r="J246" s="345"/>
      <c r="K246" s="345"/>
      <c r="L246" s="345"/>
      <c r="M246" s="345"/>
      <c r="N246" s="345"/>
      <c r="O246" s="345"/>
      <c r="P246" s="345"/>
      <c r="Q246" s="345"/>
      <c r="R246" s="345"/>
      <c r="S246" s="345"/>
      <c r="T246" s="345"/>
      <c r="U246" s="345"/>
      <c r="V246" s="345"/>
    </row>
    <row r="247" spans="3:22">
      <c r="C247" s="345"/>
      <c r="D247" s="345"/>
      <c r="E247" s="345"/>
      <c r="F247" s="345"/>
      <c r="G247" s="345"/>
      <c r="H247" s="345"/>
      <c r="I247" s="345"/>
      <c r="J247" s="345"/>
      <c r="K247" s="345"/>
      <c r="L247" s="345"/>
      <c r="M247" s="345"/>
      <c r="N247" s="345"/>
      <c r="O247" s="345"/>
      <c r="P247" s="345"/>
      <c r="Q247" s="345"/>
      <c r="R247" s="345"/>
      <c r="S247" s="345"/>
      <c r="T247" s="345"/>
      <c r="U247" s="345"/>
      <c r="V247" s="345"/>
    </row>
    <row r="248" spans="3:22">
      <c r="C248" s="345"/>
      <c r="D248" s="345"/>
      <c r="E248" s="345"/>
      <c r="F248" s="345"/>
      <c r="G248" s="345"/>
      <c r="H248" s="345"/>
      <c r="I248" s="345"/>
      <c r="J248" s="345"/>
      <c r="K248" s="345"/>
      <c r="L248" s="345"/>
      <c r="M248" s="345"/>
      <c r="N248" s="345"/>
      <c r="O248" s="345"/>
      <c r="P248" s="345"/>
      <c r="Q248" s="345"/>
      <c r="R248" s="345"/>
      <c r="S248" s="345"/>
      <c r="T248" s="345"/>
      <c r="U248" s="345"/>
      <c r="V248" s="345"/>
    </row>
    <row r="249" spans="3:22">
      <c r="C249" s="345"/>
      <c r="D249" s="345"/>
      <c r="E249" s="345"/>
      <c r="F249" s="345"/>
      <c r="G249" s="345"/>
      <c r="H249" s="345"/>
      <c r="I249" s="345"/>
      <c r="J249" s="345"/>
      <c r="K249" s="345"/>
      <c r="L249" s="345"/>
      <c r="M249" s="345"/>
      <c r="N249" s="345"/>
      <c r="O249" s="345"/>
      <c r="P249" s="345"/>
      <c r="Q249" s="345"/>
      <c r="R249" s="345"/>
      <c r="S249" s="345"/>
      <c r="T249" s="345"/>
      <c r="U249" s="345"/>
      <c r="V249" s="345"/>
    </row>
    <row r="250" spans="3:22">
      <c r="C250" s="345"/>
      <c r="D250" s="345"/>
      <c r="E250" s="345"/>
      <c r="F250" s="345"/>
      <c r="G250" s="345"/>
      <c r="H250" s="345"/>
      <c r="I250" s="345"/>
      <c r="J250" s="345"/>
      <c r="K250" s="345"/>
      <c r="L250" s="345"/>
      <c r="M250" s="345"/>
      <c r="N250" s="345"/>
      <c r="O250" s="345"/>
      <c r="P250" s="345"/>
      <c r="Q250" s="345"/>
      <c r="R250" s="345"/>
      <c r="S250" s="345"/>
      <c r="T250" s="345"/>
      <c r="U250" s="345"/>
      <c r="V250" s="345"/>
    </row>
    <row r="251" spans="3:22">
      <c r="C251" s="345"/>
      <c r="D251" s="345"/>
      <c r="E251" s="345"/>
      <c r="F251" s="345"/>
      <c r="G251" s="345"/>
      <c r="H251" s="345"/>
      <c r="I251" s="345"/>
      <c r="J251" s="345"/>
      <c r="K251" s="345"/>
      <c r="L251" s="345"/>
      <c r="M251" s="345"/>
      <c r="N251" s="345"/>
      <c r="O251" s="345"/>
      <c r="P251" s="345"/>
      <c r="Q251" s="345"/>
      <c r="R251" s="345"/>
      <c r="S251" s="345"/>
      <c r="T251" s="345"/>
      <c r="U251" s="345"/>
      <c r="V251" s="345"/>
    </row>
    <row r="252" spans="3:22">
      <c r="C252" s="345"/>
      <c r="D252" s="345"/>
      <c r="E252" s="345"/>
      <c r="F252" s="345"/>
      <c r="G252" s="345"/>
      <c r="H252" s="345"/>
      <c r="I252" s="345"/>
      <c r="J252" s="345"/>
      <c r="K252" s="345"/>
      <c r="L252" s="345"/>
      <c r="M252" s="345"/>
      <c r="N252" s="345"/>
      <c r="O252" s="345"/>
      <c r="P252" s="345"/>
      <c r="Q252" s="345"/>
      <c r="R252" s="345"/>
      <c r="S252" s="345"/>
      <c r="T252" s="345"/>
      <c r="U252" s="345"/>
      <c r="V252" s="345"/>
    </row>
    <row r="253" spans="3:22">
      <c r="C253" s="345"/>
      <c r="D253" s="345"/>
      <c r="E253" s="345"/>
      <c r="F253" s="345"/>
      <c r="G253" s="345"/>
      <c r="H253" s="345"/>
      <c r="I253" s="345"/>
      <c r="J253" s="345"/>
      <c r="K253" s="345"/>
      <c r="L253" s="345"/>
      <c r="M253" s="345"/>
      <c r="N253" s="345"/>
      <c r="O253" s="345"/>
      <c r="P253" s="345"/>
      <c r="Q253" s="345"/>
      <c r="R253" s="345"/>
      <c r="S253" s="345"/>
      <c r="T253" s="345"/>
      <c r="U253" s="345"/>
      <c r="V253" s="345"/>
    </row>
    <row r="254" spans="3:22">
      <c r="C254" s="345"/>
      <c r="D254" s="345"/>
      <c r="E254" s="345"/>
      <c r="F254" s="345"/>
      <c r="G254" s="345"/>
      <c r="H254" s="345"/>
      <c r="I254" s="345"/>
      <c r="J254" s="345"/>
      <c r="K254" s="345"/>
      <c r="L254" s="345"/>
      <c r="M254" s="345"/>
      <c r="N254" s="345"/>
      <c r="O254" s="345"/>
      <c r="P254" s="345"/>
      <c r="Q254" s="345"/>
      <c r="R254" s="345"/>
      <c r="S254" s="345"/>
      <c r="T254" s="345"/>
      <c r="U254" s="345"/>
      <c r="V254" s="345"/>
    </row>
    <row r="255" spans="3:22">
      <c r="C255" s="345"/>
      <c r="D255" s="345"/>
      <c r="E255" s="345"/>
      <c r="F255" s="345"/>
      <c r="G255" s="345"/>
      <c r="H255" s="345"/>
      <c r="I255" s="345"/>
      <c r="J255" s="345"/>
      <c r="K255" s="345"/>
      <c r="L255" s="345"/>
      <c r="M255" s="345"/>
      <c r="N255" s="345"/>
      <c r="O255" s="345"/>
      <c r="P255" s="345"/>
      <c r="Q255" s="345"/>
      <c r="R255" s="345"/>
      <c r="S255" s="345"/>
      <c r="T255" s="345"/>
      <c r="U255" s="345"/>
      <c r="V255" s="345"/>
    </row>
    <row r="256" spans="3:22">
      <c r="C256" s="345"/>
      <c r="D256" s="345"/>
      <c r="E256" s="345"/>
      <c r="F256" s="345"/>
      <c r="G256" s="345"/>
      <c r="H256" s="345"/>
      <c r="I256" s="345"/>
      <c r="J256" s="345"/>
      <c r="K256" s="345"/>
      <c r="L256" s="345"/>
      <c r="M256" s="345"/>
      <c r="N256" s="345"/>
      <c r="O256" s="345"/>
      <c r="P256" s="345"/>
      <c r="Q256" s="345"/>
      <c r="R256" s="345"/>
      <c r="S256" s="345"/>
      <c r="T256" s="345"/>
      <c r="U256" s="345"/>
      <c r="V256" s="345"/>
    </row>
    <row r="257" spans="3:22">
      <c r="C257" s="345"/>
      <c r="D257" s="345"/>
      <c r="E257" s="345"/>
      <c r="F257" s="345"/>
      <c r="G257" s="345"/>
      <c r="H257" s="345"/>
      <c r="I257" s="345"/>
      <c r="J257" s="345"/>
      <c r="K257" s="345"/>
      <c r="L257" s="345"/>
      <c r="M257" s="345"/>
      <c r="N257" s="345"/>
      <c r="O257" s="345"/>
      <c r="P257" s="345"/>
      <c r="Q257" s="345"/>
      <c r="R257" s="345"/>
      <c r="S257" s="345"/>
      <c r="T257" s="345"/>
      <c r="U257" s="345"/>
      <c r="V257" s="345"/>
    </row>
    <row r="258" spans="3:22">
      <c r="C258" s="345"/>
      <c r="D258" s="345"/>
      <c r="E258" s="345"/>
      <c r="F258" s="345"/>
      <c r="G258" s="345"/>
      <c r="H258" s="345"/>
      <c r="I258" s="345"/>
      <c r="J258" s="345"/>
      <c r="K258" s="345"/>
      <c r="L258" s="345"/>
      <c r="M258" s="345"/>
      <c r="N258" s="345"/>
      <c r="O258" s="345"/>
      <c r="P258" s="345"/>
      <c r="Q258" s="345"/>
      <c r="R258" s="345"/>
      <c r="S258" s="345"/>
      <c r="T258" s="345"/>
      <c r="U258" s="345"/>
      <c r="V258" s="345"/>
    </row>
    <row r="259" spans="3:22">
      <c r="C259" s="345"/>
      <c r="D259" s="345"/>
      <c r="E259" s="345"/>
      <c r="F259" s="345"/>
      <c r="G259" s="345"/>
      <c r="H259" s="345"/>
      <c r="I259" s="345"/>
      <c r="J259" s="345"/>
      <c r="K259" s="345"/>
      <c r="L259" s="345"/>
      <c r="M259" s="345"/>
      <c r="N259" s="345"/>
      <c r="O259" s="345"/>
      <c r="P259" s="345"/>
      <c r="Q259" s="345"/>
      <c r="R259" s="345"/>
      <c r="S259" s="345"/>
      <c r="T259" s="345"/>
      <c r="U259" s="345"/>
      <c r="V259" s="345"/>
    </row>
    <row r="260" spans="3:22">
      <c r="C260" s="345"/>
      <c r="D260" s="345"/>
      <c r="E260" s="345"/>
      <c r="F260" s="345"/>
      <c r="G260" s="345"/>
      <c r="H260" s="345"/>
      <c r="I260" s="345"/>
      <c r="J260" s="345"/>
      <c r="K260" s="345"/>
      <c r="L260" s="345"/>
      <c r="M260" s="345"/>
      <c r="N260" s="345"/>
      <c r="O260" s="345"/>
      <c r="P260" s="345"/>
      <c r="Q260" s="345"/>
      <c r="R260" s="345"/>
      <c r="S260" s="345"/>
      <c r="T260" s="345"/>
      <c r="U260" s="345"/>
      <c r="V260" s="345"/>
    </row>
    <row r="261" spans="3:22">
      <c r="C261" s="345"/>
      <c r="D261" s="345"/>
      <c r="E261" s="345"/>
      <c r="F261" s="345"/>
      <c r="G261" s="345"/>
      <c r="H261" s="345"/>
      <c r="I261" s="345"/>
      <c r="J261" s="345"/>
      <c r="K261" s="345"/>
      <c r="L261" s="345"/>
      <c r="M261" s="345"/>
      <c r="N261" s="345"/>
      <c r="O261" s="345"/>
      <c r="P261" s="345"/>
      <c r="Q261" s="345"/>
      <c r="R261" s="345"/>
      <c r="S261" s="345"/>
      <c r="T261" s="345"/>
      <c r="U261" s="345"/>
      <c r="V261" s="345"/>
    </row>
    <row r="262" spans="3:22">
      <c r="C262" s="345"/>
      <c r="D262" s="345"/>
      <c r="E262" s="345"/>
      <c r="F262" s="345"/>
      <c r="G262" s="345"/>
      <c r="H262" s="345"/>
      <c r="I262" s="345"/>
      <c r="J262" s="345"/>
      <c r="K262" s="345"/>
      <c r="L262" s="345"/>
      <c r="M262" s="345"/>
      <c r="N262" s="345"/>
      <c r="O262" s="345"/>
      <c r="P262" s="345"/>
      <c r="Q262" s="345"/>
      <c r="R262" s="345"/>
      <c r="S262" s="345"/>
      <c r="T262" s="345"/>
      <c r="U262" s="345"/>
      <c r="V262" s="345"/>
    </row>
    <row r="263" spans="3:22">
      <c r="C263" s="345"/>
      <c r="D263" s="345"/>
      <c r="E263" s="345"/>
      <c r="F263" s="345"/>
      <c r="G263" s="345"/>
      <c r="H263" s="345"/>
      <c r="I263" s="345"/>
      <c r="J263" s="345"/>
      <c r="K263" s="345"/>
      <c r="L263" s="345"/>
      <c r="M263" s="345"/>
      <c r="N263" s="345"/>
      <c r="O263" s="345"/>
      <c r="P263" s="345"/>
      <c r="Q263" s="345"/>
      <c r="R263" s="345"/>
      <c r="S263" s="345"/>
      <c r="T263" s="345"/>
      <c r="U263" s="345"/>
      <c r="V263" s="345"/>
    </row>
    <row r="264" spans="3:22">
      <c r="C264" s="345"/>
      <c r="D264" s="345"/>
      <c r="E264" s="345"/>
      <c r="F264" s="345"/>
      <c r="G264" s="345"/>
      <c r="H264" s="345"/>
      <c r="I264" s="345"/>
      <c r="J264" s="345"/>
      <c r="K264" s="345"/>
      <c r="L264" s="345"/>
      <c r="M264" s="345"/>
      <c r="N264" s="345"/>
      <c r="O264" s="345"/>
      <c r="P264" s="345"/>
      <c r="Q264" s="345"/>
      <c r="R264" s="345"/>
      <c r="S264" s="345"/>
      <c r="T264" s="345"/>
      <c r="U264" s="345"/>
      <c r="V264" s="345"/>
    </row>
    <row r="265" spans="3:22">
      <c r="C265" s="345"/>
      <c r="D265" s="345"/>
      <c r="E265" s="345"/>
      <c r="F265" s="345"/>
      <c r="G265" s="345"/>
      <c r="H265" s="345"/>
      <c r="I265" s="345"/>
      <c r="J265" s="345"/>
      <c r="K265" s="345"/>
      <c r="L265" s="345"/>
      <c r="M265" s="345"/>
      <c r="N265" s="345"/>
      <c r="O265" s="345"/>
      <c r="P265" s="345"/>
      <c r="Q265" s="345"/>
      <c r="R265" s="345"/>
      <c r="S265" s="345"/>
      <c r="T265" s="345"/>
      <c r="U265" s="345"/>
      <c r="V265" s="345"/>
    </row>
    <row r="266" spans="3:22">
      <c r="C266" s="345"/>
      <c r="D266" s="345"/>
      <c r="E266" s="345"/>
      <c r="F266" s="345"/>
      <c r="G266" s="345"/>
      <c r="H266" s="345"/>
      <c r="I266" s="345"/>
      <c r="J266" s="345"/>
      <c r="K266" s="345"/>
      <c r="L266" s="345"/>
      <c r="M266" s="345"/>
      <c r="N266" s="345"/>
      <c r="O266" s="345"/>
      <c r="P266" s="345"/>
      <c r="Q266" s="345"/>
      <c r="R266" s="345"/>
      <c r="S266" s="345"/>
      <c r="T266" s="345"/>
      <c r="U266" s="345"/>
      <c r="V266" s="345"/>
    </row>
    <row r="267" spans="3:22">
      <c r="C267" s="345"/>
      <c r="D267" s="345"/>
      <c r="E267" s="345"/>
      <c r="F267" s="345"/>
      <c r="G267" s="345"/>
      <c r="H267" s="345"/>
      <c r="I267" s="345"/>
      <c r="J267" s="345"/>
      <c r="K267" s="345"/>
      <c r="L267" s="345"/>
      <c r="M267" s="345"/>
      <c r="N267" s="345"/>
      <c r="O267" s="345"/>
      <c r="P267" s="345"/>
      <c r="Q267" s="345"/>
      <c r="R267" s="345"/>
      <c r="S267" s="345"/>
      <c r="T267" s="345"/>
      <c r="U267" s="345"/>
      <c r="V267" s="345"/>
    </row>
    <row r="268" spans="3:22">
      <c r="C268" s="345"/>
      <c r="D268" s="345"/>
      <c r="E268" s="345"/>
      <c r="F268" s="345"/>
      <c r="G268" s="345"/>
      <c r="H268" s="345"/>
      <c r="I268" s="345"/>
      <c r="J268" s="345"/>
      <c r="K268" s="345"/>
      <c r="L268" s="345"/>
      <c r="M268" s="345"/>
      <c r="N268" s="345"/>
      <c r="O268" s="345"/>
      <c r="P268" s="345"/>
      <c r="Q268" s="345"/>
      <c r="R268" s="345"/>
      <c r="S268" s="345"/>
      <c r="T268" s="345"/>
      <c r="U268" s="345"/>
      <c r="V268" s="345"/>
    </row>
    <row r="269" spans="3:22">
      <c r="C269" s="345"/>
      <c r="D269" s="345"/>
      <c r="E269" s="345"/>
      <c r="F269" s="345"/>
      <c r="G269" s="345"/>
      <c r="H269" s="345"/>
      <c r="I269" s="345"/>
      <c r="J269" s="345"/>
      <c r="K269" s="345"/>
      <c r="L269" s="345"/>
      <c r="M269" s="345"/>
      <c r="N269" s="345"/>
      <c r="O269" s="345"/>
      <c r="P269" s="345"/>
      <c r="Q269" s="345"/>
      <c r="R269" s="345"/>
      <c r="S269" s="345"/>
      <c r="T269" s="345"/>
      <c r="U269" s="345"/>
      <c r="V269" s="345"/>
    </row>
    <row r="270" spans="3:22">
      <c r="C270" s="345"/>
      <c r="D270" s="345"/>
      <c r="E270" s="345"/>
      <c r="F270" s="345"/>
      <c r="G270" s="345"/>
      <c r="H270" s="345"/>
      <c r="I270" s="345"/>
      <c r="J270" s="345"/>
      <c r="K270" s="345"/>
      <c r="L270" s="345"/>
      <c r="M270" s="345"/>
      <c r="N270" s="345"/>
      <c r="O270" s="345"/>
      <c r="P270" s="345"/>
      <c r="Q270" s="345"/>
      <c r="R270" s="345"/>
      <c r="S270" s="345"/>
      <c r="T270" s="345"/>
      <c r="U270" s="345"/>
      <c r="V270" s="345"/>
    </row>
    <row r="271" spans="3:22">
      <c r="C271" s="345"/>
      <c r="D271" s="345"/>
      <c r="E271" s="345"/>
      <c r="F271" s="345"/>
      <c r="G271" s="345"/>
      <c r="H271" s="345"/>
      <c r="I271" s="345"/>
      <c r="J271" s="345"/>
      <c r="K271" s="345"/>
      <c r="L271" s="345"/>
      <c r="M271" s="345"/>
      <c r="N271" s="345"/>
      <c r="O271" s="345"/>
      <c r="P271" s="345"/>
      <c r="Q271" s="345"/>
      <c r="R271" s="345"/>
      <c r="S271" s="345"/>
      <c r="T271" s="345"/>
      <c r="U271" s="345"/>
      <c r="V271" s="345"/>
    </row>
    <row r="272" spans="3:22">
      <c r="C272" s="345"/>
      <c r="D272" s="345"/>
      <c r="E272" s="345"/>
      <c r="F272" s="345"/>
      <c r="G272" s="345"/>
      <c r="H272" s="345"/>
      <c r="I272" s="345"/>
      <c r="J272" s="345"/>
      <c r="K272" s="345"/>
      <c r="L272" s="345"/>
      <c r="M272" s="345"/>
      <c r="N272" s="345"/>
      <c r="O272" s="345"/>
      <c r="P272" s="345"/>
      <c r="Q272" s="345"/>
      <c r="R272" s="345"/>
      <c r="S272" s="345"/>
      <c r="T272" s="345"/>
      <c r="U272" s="345"/>
      <c r="V272" s="345"/>
    </row>
    <row r="273" spans="3:22">
      <c r="C273" s="345"/>
      <c r="D273" s="345"/>
      <c r="E273" s="345"/>
      <c r="F273" s="345"/>
      <c r="G273" s="345"/>
      <c r="H273" s="345"/>
      <c r="I273" s="345"/>
      <c r="J273" s="345"/>
      <c r="K273" s="345"/>
      <c r="L273" s="345"/>
      <c r="M273" s="345"/>
      <c r="N273" s="345"/>
      <c r="O273" s="345"/>
      <c r="P273" s="345"/>
      <c r="Q273" s="345"/>
      <c r="R273" s="345"/>
      <c r="S273" s="345"/>
      <c r="T273" s="345"/>
      <c r="U273" s="345"/>
      <c r="V273" s="345"/>
    </row>
    <row r="274" spans="3:22">
      <c r="C274" s="345"/>
      <c r="D274" s="345"/>
      <c r="E274" s="345"/>
      <c r="F274" s="345"/>
      <c r="G274" s="345"/>
      <c r="H274" s="345"/>
      <c r="I274" s="345"/>
      <c r="J274" s="345"/>
      <c r="K274" s="345"/>
      <c r="L274" s="345"/>
      <c r="M274" s="345"/>
      <c r="N274" s="345"/>
      <c r="O274" s="345"/>
      <c r="P274" s="345"/>
      <c r="Q274" s="345"/>
      <c r="R274" s="345"/>
      <c r="S274" s="345"/>
      <c r="T274" s="345"/>
      <c r="U274" s="345"/>
      <c r="V274" s="345"/>
    </row>
    <row r="275" spans="3:22">
      <c r="C275" s="345"/>
      <c r="D275" s="345"/>
      <c r="E275" s="345"/>
      <c r="F275" s="345"/>
      <c r="G275" s="345"/>
      <c r="H275" s="345"/>
      <c r="I275" s="345"/>
      <c r="J275" s="345"/>
      <c r="K275" s="345"/>
      <c r="L275" s="345"/>
      <c r="M275" s="345"/>
      <c r="N275" s="345"/>
      <c r="O275" s="345"/>
      <c r="P275" s="345"/>
      <c r="Q275" s="345"/>
      <c r="R275" s="345"/>
      <c r="S275" s="345"/>
      <c r="T275" s="345"/>
      <c r="U275" s="345"/>
      <c r="V275" s="345"/>
    </row>
    <row r="276" spans="3:22">
      <c r="C276" s="345"/>
      <c r="D276" s="345"/>
      <c r="E276" s="345"/>
      <c r="F276" s="345"/>
      <c r="G276" s="345"/>
      <c r="H276" s="345"/>
      <c r="I276" s="345"/>
      <c r="J276" s="345"/>
      <c r="K276" s="345"/>
      <c r="L276" s="345"/>
      <c r="M276" s="345"/>
      <c r="N276" s="345"/>
      <c r="O276" s="345"/>
      <c r="P276" s="345"/>
      <c r="Q276" s="345"/>
      <c r="R276" s="345"/>
      <c r="S276" s="345"/>
      <c r="T276" s="345"/>
      <c r="U276" s="345"/>
      <c r="V276" s="345"/>
    </row>
    <row r="277" spans="3:22">
      <c r="C277" s="345"/>
      <c r="D277" s="345"/>
      <c r="E277" s="345"/>
      <c r="F277" s="345"/>
      <c r="G277" s="345"/>
      <c r="H277" s="345"/>
      <c r="I277" s="345"/>
      <c r="J277" s="345"/>
      <c r="K277" s="345"/>
      <c r="L277" s="345"/>
      <c r="M277" s="345"/>
      <c r="N277" s="345"/>
      <c r="O277" s="345"/>
      <c r="P277" s="345"/>
      <c r="Q277" s="345"/>
      <c r="R277" s="345"/>
      <c r="S277" s="345"/>
      <c r="T277" s="345"/>
      <c r="U277" s="345"/>
      <c r="V277" s="345"/>
    </row>
    <row r="278" spans="3:22">
      <c r="C278" s="345"/>
      <c r="D278" s="345"/>
      <c r="E278" s="345"/>
      <c r="F278" s="345"/>
      <c r="G278" s="345"/>
      <c r="H278" s="345"/>
      <c r="I278" s="345"/>
      <c r="J278" s="345"/>
      <c r="K278" s="345"/>
      <c r="L278" s="345"/>
      <c r="M278" s="345"/>
      <c r="N278" s="345"/>
      <c r="O278" s="345"/>
      <c r="P278" s="345"/>
      <c r="Q278" s="345"/>
      <c r="R278" s="345"/>
      <c r="S278" s="345"/>
      <c r="T278" s="345"/>
      <c r="U278" s="345"/>
      <c r="V278" s="345"/>
    </row>
    <row r="279" spans="3:22">
      <c r="C279" s="345"/>
      <c r="D279" s="345"/>
      <c r="E279" s="345"/>
      <c r="F279" s="345"/>
      <c r="G279" s="345"/>
      <c r="H279" s="345"/>
      <c r="I279" s="345"/>
      <c r="J279" s="345"/>
      <c r="K279" s="345"/>
      <c r="L279" s="345"/>
      <c r="M279" s="345"/>
      <c r="N279" s="345"/>
      <c r="O279" s="345"/>
      <c r="P279" s="345"/>
      <c r="Q279" s="345"/>
      <c r="R279" s="345"/>
      <c r="S279" s="345"/>
      <c r="T279" s="345"/>
      <c r="U279" s="345"/>
      <c r="V279" s="345"/>
    </row>
    <row r="280" spans="3:22">
      <c r="C280" s="345"/>
      <c r="D280" s="345"/>
      <c r="E280" s="345"/>
      <c r="F280" s="345"/>
      <c r="G280" s="345"/>
      <c r="H280" s="345"/>
      <c r="I280" s="345"/>
      <c r="J280" s="345"/>
      <c r="K280" s="345"/>
      <c r="L280" s="345"/>
      <c r="M280" s="345"/>
      <c r="N280" s="345"/>
      <c r="O280" s="345"/>
      <c r="P280" s="345"/>
      <c r="Q280" s="345"/>
      <c r="R280" s="345"/>
      <c r="S280" s="345"/>
      <c r="T280" s="345"/>
      <c r="U280" s="345"/>
      <c r="V280" s="345"/>
    </row>
    <row r="281" spans="3:22">
      <c r="C281" s="345"/>
      <c r="D281" s="345"/>
      <c r="E281" s="345"/>
      <c r="F281" s="345"/>
      <c r="G281" s="345"/>
      <c r="H281" s="345"/>
      <c r="I281" s="345"/>
      <c r="J281" s="345"/>
      <c r="K281" s="345"/>
      <c r="L281" s="345"/>
      <c r="M281" s="345"/>
      <c r="N281" s="345"/>
      <c r="O281" s="345"/>
      <c r="P281" s="345"/>
      <c r="Q281" s="345"/>
      <c r="R281" s="345"/>
      <c r="S281" s="345"/>
      <c r="T281" s="345"/>
      <c r="U281" s="345"/>
      <c r="V281" s="345"/>
    </row>
    <row r="282" spans="3:22">
      <c r="C282" s="345"/>
      <c r="D282" s="345"/>
      <c r="E282" s="345"/>
      <c r="F282" s="345"/>
      <c r="G282" s="345"/>
      <c r="H282" s="345"/>
      <c r="I282" s="345"/>
      <c r="J282" s="345"/>
      <c r="K282" s="345"/>
      <c r="L282" s="345"/>
      <c r="M282" s="345"/>
      <c r="N282" s="345"/>
      <c r="O282" s="345"/>
      <c r="P282" s="345"/>
      <c r="Q282" s="345"/>
      <c r="R282" s="345"/>
      <c r="S282" s="345"/>
      <c r="T282" s="345"/>
      <c r="U282" s="345"/>
      <c r="V282" s="345"/>
    </row>
    <row r="283" spans="3:22">
      <c r="C283" s="345"/>
      <c r="D283" s="345"/>
      <c r="E283" s="345"/>
      <c r="F283" s="345"/>
      <c r="G283" s="345"/>
      <c r="H283" s="345"/>
      <c r="I283" s="345"/>
      <c r="J283" s="345"/>
      <c r="K283" s="345"/>
      <c r="L283" s="345"/>
      <c r="M283" s="345"/>
      <c r="N283" s="345"/>
      <c r="O283" s="345"/>
      <c r="P283" s="345"/>
      <c r="Q283" s="345"/>
      <c r="R283" s="345"/>
      <c r="S283" s="345"/>
      <c r="T283" s="345"/>
      <c r="U283" s="345"/>
      <c r="V283" s="345"/>
    </row>
    <row r="284" spans="3:22">
      <c r="C284" s="345"/>
      <c r="D284" s="345"/>
      <c r="E284" s="345"/>
      <c r="F284" s="345"/>
      <c r="G284" s="345"/>
      <c r="H284" s="345"/>
      <c r="I284" s="345"/>
      <c r="J284" s="345"/>
      <c r="K284" s="345"/>
      <c r="L284" s="345"/>
      <c r="M284" s="345"/>
      <c r="N284" s="345"/>
      <c r="O284" s="345"/>
      <c r="P284" s="345"/>
      <c r="Q284" s="345"/>
      <c r="R284" s="345"/>
      <c r="S284" s="345"/>
      <c r="T284" s="345"/>
      <c r="U284" s="345"/>
      <c r="V284" s="345"/>
    </row>
    <row r="285" spans="3:22">
      <c r="C285" s="345"/>
      <c r="D285" s="345"/>
      <c r="E285" s="345"/>
      <c r="F285" s="345"/>
      <c r="G285" s="345"/>
      <c r="H285" s="345"/>
      <c r="I285" s="345"/>
      <c r="J285" s="345"/>
      <c r="K285" s="345"/>
      <c r="L285" s="345"/>
      <c r="M285" s="345"/>
      <c r="N285" s="345"/>
      <c r="O285" s="345"/>
      <c r="P285" s="345"/>
      <c r="Q285" s="345"/>
      <c r="R285" s="345"/>
      <c r="S285" s="345"/>
      <c r="T285" s="345"/>
      <c r="U285" s="345"/>
      <c r="V285" s="345"/>
    </row>
    <row r="286" spans="3:22">
      <c r="C286" s="345"/>
      <c r="D286" s="345"/>
      <c r="E286" s="345"/>
      <c r="F286" s="345"/>
      <c r="G286" s="345"/>
      <c r="H286" s="345"/>
      <c r="I286" s="345"/>
      <c r="J286" s="345"/>
      <c r="K286" s="345"/>
      <c r="L286" s="345"/>
      <c r="M286" s="345"/>
      <c r="N286" s="345"/>
      <c r="O286" s="345"/>
      <c r="P286" s="345"/>
      <c r="Q286" s="345"/>
      <c r="R286" s="345"/>
      <c r="S286" s="345"/>
      <c r="T286" s="345"/>
      <c r="U286" s="345"/>
      <c r="V286" s="345"/>
    </row>
    <row r="287" spans="3:22">
      <c r="C287" s="345"/>
      <c r="D287" s="345"/>
      <c r="E287" s="345"/>
      <c r="F287" s="345"/>
      <c r="G287" s="345"/>
      <c r="H287" s="345"/>
      <c r="I287" s="345"/>
      <c r="J287" s="345"/>
      <c r="K287" s="345"/>
      <c r="L287" s="345"/>
      <c r="M287" s="345"/>
      <c r="N287" s="345"/>
      <c r="O287" s="345"/>
      <c r="P287" s="345"/>
      <c r="Q287" s="345"/>
      <c r="R287" s="345"/>
      <c r="S287" s="345"/>
      <c r="T287" s="345"/>
      <c r="U287" s="345"/>
      <c r="V287" s="345"/>
    </row>
    <row r="288" spans="3:22">
      <c r="C288" s="345"/>
      <c r="D288" s="345"/>
      <c r="E288" s="345"/>
      <c r="F288" s="345"/>
      <c r="G288" s="345"/>
      <c r="H288" s="345"/>
      <c r="I288" s="345"/>
      <c r="J288" s="345"/>
      <c r="K288" s="345"/>
      <c r="L288" s="345"/>
      <c r="M288" s="345"/>
      <c r="N288" s="345"/>
      <c r="O288" s="345"/>
      <c r="P288" s="345"/>
      <c r="Q288" s="345"/>
      <c r="R288" s="345"/>
      <c r="S288" s="345"/>
      <c r="T288" s="345"/>
      <c r="U288" s="345"/>
      <c r="V288" s="345"/>
    </row>
    <row r="289" spans="3:22">
      <c r="C289" s="345"/>
      <c r="D289" s="345"/>
      <c r="E289" s="345"/>
      <c r="F289" s="345"/>
      <c r="G289" s="345"/>
      <c r="H289" s="345"/>
      <c r="I289" s="345"/>
      <c r="J289" s="345"/>
      <c r="K289" s="345"/>
      <c r="L289" s="345"/>
      <c r="M289" s="345"/>
      <c r="N289" s="345"/>
      <c r="O289" s="345"/>
      <c r="P289" s="345"/>
      <c r="Q289" s="345"/>
      <c r="R289" s="345"/>
      <c r="S289" s="345"/>
      <c r="T289" s="345"/>
      <c r="U289" s="345"/>
      <c r="V289" s="345"/>
    </row>
    <row r="290" spans="3:22">
      <c r="C290" s="345"/>
      <c r="D290" s="345"/>
      <c r="E290" s="345"/>
      <c r="F290" s="345"/>
      <c r="G290" s="345"/>
      <c r="H290" s="345"/>
      <c r="I290" s="345"/>
      <c r="J290" s="345"/>
      <c r="K290" s="345"/>
      <c r="L290" s="345"/>
      <c r="M290" s="345"/>
      <c r="N290" s="345"/>
      <c r="O290" s="345"/>
      <c r="P290" s="345"/>
      <c r="Q290" s="345"/>
      <c r="R290" s="345"/>
      <c r="S290" s="345"/>
      <c r="T290" s="345"/>
      <c r="U290" s="345"/>
      <c r="V290" s="345"/>
    </row>
    <row r="291" spans="3:22">
      <c r="C291" s="345"/>
      <c r="D291" s="345"/>
      <c r="E291" s="345"/>
      <c r="F291" s="345"/>
      <c r="G291" s="345"/>
      <c r="H291" s="345"/>
      <c r="I291" s="345"/>
      <c r="J291" s="345"/>
      <c r="K291" s="345"/>
      <c r="L291" s="345"/>
      <c r="M291" s="345"/>
      <c r="N291" s="345"/>
      <c r="O291" s="345"/>
      <c r="P291" s="345"/>
      <c r="Q291" s="345"/>
      <c r="R291" s="345"/>
      <c r="S291" s="345"/>
      <c r="T291" s="345"/>
      <c r="U291" s="345"/>
      <c r="V291" s="345"/>
    </row>
    <row r="292" spans="3:22">
      <c r="C292" s="345"/>
      <c r="D292" s="345"/>
      <c r="E292" s="345"/>
      <c r="F292" s="345"/>
      <c r="G292" s="345"/>
      <c r="H292" s="345"/>
      <c r="I292" s="345"/>
      <c r="J292" s="345"/>
      <c r="K292" s="345"/>
      <c r="L292" s="345"/>
      <c r="M292" s="345"/>
      <c r="N292" s="345"/>
      <c r="O292" s="345"/>
      <c r="P292" s="345"/>
      <c r="Q292" s="345"/>
      <c r="R292" s="345"/>
      <c r="S292" s="345"/>
      <c r="T292" s="345"/>
      <c r="U292" s="345"/>
      <c r="V292" s="345"/>
    </row>
    <row r="293" spans="3:22">
      <c r="C293" s="345"/>
      <c r="D293" s="345"/>
      <c r="E293" s="345"/>
      <c r="F293" s="345"/>
      <c r="G293" s="345"/>
      <c r="H293" s="345"/>
      <c r="I293" s="345"/>
      <c r="J293" s="345"/>
      <c r="K293" s="345"/>
      <c r="L293" s="345"/>
      <c r="M293" s="345"/>
      <c r="N293" s="345"/>
      <c r="O293" s="345"/>
      <c r="P293" s="345"/>
      <c r="Q293" s="345"/>
      <c r="R293" s="345"/>
      <c r="S293" s="345"/>
      <c r="T293" s="345"/>
      <c r="U293" s="345"/>
      <c r="V293" s="345"/>
    </row>
    <row r="294" spans="3:22">
      <c r="C294" s="345"/>
      <c r="D294" s="345"/>
      <c r="E294" s="345"/>
      <c r="F294" s="345"/>
      <c r="G294" s="345"/>
      <c r="H294" s="345"/>
      <c r="I294" s="345"/>
      <c r="J294" s="345"/>
      <c r="K294" s="345"/>
      <c r="L294" s="345"/>
      <c r="M294" s="345"/>
      <c r="N294" s="345"/>
      <c r="O294" s="345"/>
      <c r="P294" s="345"/>
      <c r="Q294" s="345"/>
      <c r="R294" s="345"/>
      <c r="S294" s="345"/>
      <c r="T294" s="345"/>
      <c r="U294" s="345"/>
      <c r="V294" s="345"/>
    </row>
    <row r="295" spans="3:22">
      <c r="C295" s="345"/>
      <c r="D295" s="345"/>
      <c r="E295" s="345"/>
      <c r="F295" s="345"/>
      <c r="G295" s="345"/>
      <c r="H295" s="345"/>
      <c r="I295" s="345"/>
      <c r="J295" s="345"/>
      <c r="K295" s="345"/>
      <c r="L295" s="345"/>
      <c r="M295" s="345"/>
      <c r="N295" s="345"/>
      <c r="O295" s="345"/>
      <c r="P295" s="345"/>
      <c r="Q295" s="345"/>
      <c r="R295" s="345"/>
      <c r="S295" s="345"/>
      <c r="T295" s="345"/>
      <c r="U295" s="345"/>
      <c r="V295" s="345"/>
    </row>
    <row r="296" spans="3:22">
      <c r="C296" s="345"/>
      <c r="D296" s="345"/>
      <c r="E296" s="345"/>
      <c r="F296" s="345"/>
      <c r="G296" s="345"/>
      <c r="H296" s="345"/>
      <c r="I296" s="345"/>
      <c r="J296" s="345"/>
      <c r="K296" s="345"/>
      <c r="L296" s="345"/>
      <c r="M296" s="345"/>
      <c r="N296" s="345"/>
      <c r="O296" s="345"/>
      <c r="P296" s="345"/>
      <c r="Q296" s="345"/>
      <c r="R296" s="345"/>
      <c r="S296" s="345"/>
      <c r="T296" s="345"/>
      <c r="U296" s="345"/>
      <c r="V296" s="345"/>
    </row>
    <row r="297" spans="3:22">
      <c r="C297" s="345"/>
      <c r="D297" s="345"/>
      <c r="E297" s="345"/>
      <c r="F297" s="345"/>
      <c r="G297" s="345"/>
      <c r="H297" s="345"/>
      <c r="I297" s="345"/>
      <c r="J297" s="345"/>
      <c r="K297" s="345"/>
      <c r="L297" s="345"/>
      <c r="M297" s="345"/>
      <c r="N297" s="345"/>
      <c r="O297" s="345"/>
      <c r="P297" s="345"/>
      <c r="Q297" s="345"/>
      <c r="R297" s="345"/>
      <c r="S297" s="345"/>
      <c r="T297" s="345"/>
      <c r="U297" s="345"/>
      <c r="V297" s="345"/>
    </row>
    <row r="298" spans="3:22">
      <c r="C298" s="345"/>
      <c r="D298" s="345"/>
      <c r="E298" s="345"/>
      <c r="F298" s="345"/>
      <c r="G298" s="345"/>
      <c r="H298" s="345"/>
      <c r="I298" s="345"/>
      <c r="J298" s="345"/>
      <c r="K298" s="345"/>
      <c r="L298" s="345"/>
      <c r="M298" s="345"/>
      <c r="N298" s="345"/>
      <c r="O298" s="345"/>
      <c r="P298" s="345"/>
      <c r="Q298" s="345"/>
      <c r="R298" s="345"/>
      <c r="S298" s="345"/>
      <c r="T298" s="345"/>
      <c r="U298" s="345"/>
      <c r="V298" s="345"/>
    </row>
    <row r="299" spans="3:22">
      <c r="C299" s="345"/>
      <c r="D299" s="345"/>
      <c r="E299" s="345"/>
      <c r="F299" s="345"/>
      <c r="G299" s="345"/>
      <c r="H299" s="345"/>
      <c r="I299" s="345"/>
      <c r="J299" s="345"/>
      <c r="K299" s="345"/>
      <c r="L299" s="345"/>
      <c r="M299" s="345"/>
      <c r="N299" s="345"/>
      <c r="O299" s="345"/>
      <c r="P299" s="345"/>
      <c r="Q299" s="345"/>
      <c r="R299" s="345"/>
      <c r="S299" s="345"/>
      <c r="T299" s="345"/>
      <c r="U299" s="345"/>
      <c r="V299" s="345"/>
    </row>
    <row r="300" spans="3:22">
      <c r="C300" s="345"/>
      <c r="D300" s="345"/>
      <c r="E300" s="345"/>
      <c r="F300" s="345"/>
      <c r="G300" s="345"/>
      <c r="H300" s="345"/>
      <c r="I300" s="345"/>
      <c r="J300" s="345"/>
      <c r="K300" s="345"/>
      <c r="L300" s="345"/>
      <c r="M300" s="345"/>
      <c r="N300" s="345"/>
      <c r="O300" s="345"/>
      <c r="P300" s="345"/>
      <c r="Q300" s="345"/>
      <c r="R300" s="345"/>
      <c r="S300" s="345"/>
      <c r="T300" s="345"/>
      <c r="U300" s="345"/>
      <c r="V300" s="345"/>
    </row>
    <row r="301" spans="3:22">
      <c r="C301" s="345"/>
      <c r="D301" s="345"/>
      <c r="E301" s="345"/>
      <c r="F301" s="345"/>
      <c r="G301" s="345"/>
      <c r="H301" s="345"/>
      <c r="I301" s="345"/>
      <c r="J301" s="345"/>
      <c r="K301" s="345"/>
      <c r="L301" s="345"/>
      <c r="M301" s="345"/>
      <c r="N301" s="345"/>
      <c r="O301" s="345"/>
      <c r="P301" s="345"/>
      <c r="Q301" s="345"/>
      <c r="R301" s="345"/>
      <c r="S301" s="345"/>
      <c r="T301" s="345"/>
      <c r="U301" s="345"/>
      <c r="V301" s="345"/>
    </row>
    <row r="302" spans="3:22">
      <c r="C302" s="345"/>
      <c r="D302" s="345"/>
      <c r="E302" s="345"/>
      <c r="F302" s="345"/>
      <c r="G302" s="345"/>
      <c r="H302" s="345"/>
      <c r="I302" s="345"/>
      <c r="J302" s="345"/>
      <c r="K302" s="345"/>
      <c r="L302" s="345"/>
      <c r="M302" s="345"/>
      <c r="N302" s="345"/>
      <c r="O302" s="345"/>
      <c r="P302" s="345"/>
      <c r="Q302" s="345"/>
      <c r="R302" s="345"/>
      <c r="S302" s="345"/>
      <c r="T302" s="345"/>
      <c r="U302" s="345"/>
      <c r="V302" s="345"/>
    </row>
    <row r="303" spans="3:22">
      <c r="C303" s="345"/>
      <c r="D303" s="345"/>
      <c r="E303" s="345"/>
      <c r="F303" s="345"/>
      <c r="G303" s="345"/>
      <c r="H303" s="345"/>
      <c r="I303" s="345"/>
      <c r="J303" s="345"/>
      <c r="K303" s="345"/>
      <c r="L303" s="345"/>
      <c r="M303" s="345"/>
      <c r="N303" s="345"/>
      <c r="O303" s="345"/>
      <c r="P303" s="345"/>
      <c r="Q303" s="345"/>
      <c r="R303" s="345"/>
      <c r="S303" s="345"/>
      <c r="T303" s="345"/>
      <c r="U303" s="345"/>
      <c r="V303" s="345"/>
    </row>
    <row r="304" spans="3:22">
      <c r="C304" s="345"/>
      <c r="D304" s="345"/>
      <c r="E304" s="345"/>
      <c r="F304" s="345"/>
      <c r="G304" s="345"/>
      <c r="H304" s="345"/>
      <c r="I304" s="345"/>
      <c r="J304" s="345"/>
      <c r="K304" s="345"/>
      <c r="L304" s="345"/>
      <c r="M304" s="345"/>
      <c r="N304" s="345"/>
      <c r="O304" s="345"/>
      <c r="P304" s="345"/>
      <c r="Q304" s="345"/>
      <c r="R304" s="345"/>
      <c r="S304" s="345"/>
      <c r="T304" s="345"/>
      <c r="U304" s="345"/>
      <c r="V304" s="345"/>
    </row>
    <row r="305" spans="3:22">
      <c r="C305" s="345"/>
      <c r="D305" s="345"/>
      <c r="E305" s="345"/>
      <c r="F305" s="345"/>
      <c r="G305" s="345"/>
      <c r="H305" s="345"/>
      <c r="I305" s="345"/>
      <c r="J305" s="345"/>
      <c r="K305" s="345"/>
      <c r="L305" s="345"/>
      <c r="M305" s="345"/>
      <c r="N305" s="345"/>
      <c r="O305" s="345"/>
      <c r="P305" s="345"/>
      <c r="Q305" s="345"/>
      <c r="R305" s="345"/>
      <c r="S305" s="345"/>
      <c r="T305" s="345"/>
      <c r="U305" s="345"/>
      <c r="V305" s="345"/>
    </row>
    <row r="306" spans="3:22">
      <c r="C306" s="345"/>
      <c r="D306" s="345"/>
      <c r="E306" s="345"/>
      <c r="F306" s="345"/>
      <c r="G306" s="345"/>
      <c r="H306" s="345"/>
      <c r="I306" s="345"/>
      <c r="J306" s="345"/>
      <c r="K306" s="345"/>
      <c r="L306" s="345"/>
      <c r="M306" s="345"/>
      <c r="N306" s="345"/>
      <c r="O306" s="345"/>
      <c r="P306" s="345"/>
      <c r="Q306" s="345"/>
      <c r="R306" s="345"/>
      <c r="S306" s="345"/>
      <c r="T306" s="345"/>
      <c r="U306" s="345"/>
      <c r="V306" s="345"/>
    </row>
    <row r="307" spans="3:22">
      <c r="C307" s="345"/>
      <c r="D307" s="345"/>
      <c r="E307" s="345"/>
      <c r="F307" s="345"/>
      <c r="G307" s="345"/>
      <c r="H307" s="345"/>
      <c r="I307" s="345"/>
      <c r="J307" s="345"/>
      <c r="K307" s="345"/>
      <c r="L307" s="345"/>
      <c r="M307" s="345"/>
      <c r="N307" s="345"/>
      <c r="O307" s="345"/>
      <c r="P307" s="345"/>
      <c r="Q307" s="345"/>
      <c r="R307" s="345"/>
      <c r="S307" s="345"/>
      <c r="T307" s="345"/>
      <c r="U307" s="345"/>
      <c r="V307" s="345"/>
    </row>
    <row r="308" spans="3:22">
      <c r="C308" s="345"/>
      <c r="D308" s="345"/>
      <c r="E308" s="345"/>
      <c r="F308" s="345"/>
      <c r="G308" s="345"/>
      <c r="H308" s="345"/>
      <c r="I308" s="345"/>
      <c r="J308" s="345"/>
      <c r="K308" s="345"/>
      <c r="L308" s="345"/>
      <c r="M308" s="345"/>
      <c r="N308" s="345"/>
      <c r="O308" s="345"/>
      <c r="P308" s="345"/>
      <c r="Q308" s="345"/>
      <c r="R308" s="345"/>
      <c r="S308" s="345"/>
      <c r="T308" s="345"/>
      <c r="U308" s="345"/>
      <c r="V308" s="345"/>
    </row>
    <row r="309" spans="3:22">
      <c r="C309" s="345"/>
      <c r="D309" s="345"/>
      <c r="E309" s="345"/>
      <c r="F309" s="345"/>
      <c r="G309" s="345"/>
      <c r="H309" s="345"/>
      <c r="I309" s="345"/>
      <c r="J309" s="345"/>
      <c r="K309" s="345"/>
      <c r="L309" s="345"/>
      <c r="M309" s="345"/>
      <c r="N309" s="345"/>
      <c r="O309" s="345"/>
      <c r="P309" s="345"/>
      <c r="Q309" s="345"/>
      <c r="R309" s="345"/>
      <c r="S309" s="345"/>
      <c r="T309" s="345"/>
      <c r="U309" s="345"/>
      <c r="V309" s="345"/>
    </row>
    <row r="310" spans="3:22">
      <c r="C310" s="345"/>
      <c r="D310" s="345"/>
      <c r="E310" s="345"/>
      <c r="F310" s="345"/>
      <c r="G310" s="345"/>
      <c r="H310" s="345"/>
      <c r="I310" s="345"/>
      <c r="J310" s="345"/>
      <c r="K310" s="345"/>
      <c r="L310" s="345"/>
      <c r="M310" s="345"/>
      <c r="N310" s="345"/>
      <c r="O310" s="345"/>
      <c r="P310" s="345"/>
      <c r="Q310" s="345"/>
      <c r="R310" s="345"/>
      <c r="S310" s="345"/>
      <c r="T310" s="345"/>
      <c r="U310" s="345"/>
      <c r="V310" s="345"/>
    </row>
    <row r="311" spans="3:22">
      <c r="C311" s="345"/>
      <c r="D311" s="345"/>
      <c r="E311" s="345"/>
      <c r="F311" s="345"/>
      <c r="G311" s="345"/>
      <c r="H311" s="345"/>
      <c r="I311" s="345"/>
      <c r="J311" s="345"/>
      <c r="K311" s="345"/>
      <c r="L311" s="345"/>
      <c r="M311" s="345"/>
      <c r="N311" s="345"/>
      <c r="O311" s="345"/>
      <c r="P311" s="345"/>
      <c r="Q311" s="345"/>
      <c r="R311" s="345"/>
      <c r="S311" s="345"/>
      <c r="T311" s="345"/>
      <c r="U311" s="345"/>
      <c r="V311" s="345"/>
    </row>
    <row r="312" spans="3:22">
      <c r="C312" s="345"/>
      <c r="D312" s="345"/>
      <c r="E312" s="345"/>
      <c r="F312" s="345"/>
      <c r="G312" s="345"/>
      <c r="H312" s="345"/>
      <c r="I312" s="345"/>
      <c r="J312" s="345"/>
      <c r="K312" s="345"/>
      <c r="L312" s="345"/>
      <c r="M312" s="345"/>
      <c r="N312" s="345"/>
      <c r="O312" s="345"/>
      <c r="P312" s="345"/>
      <c r="Q312" s="345"/>
      <c r="R312" s="345"/>
      <c r="S312" s="345"/>
      <c r="T312" s="345"/>
      <c r="U312" s="345"/>
      <c r="V312" s="345"/>
    </row>
    <row r="313" spans="3:22">
      <c r="C313" s="345"/>
      <c r="D313" s="345"/>
      <c r="E313" s="345"/>
      <c r="F313" s="345"/>
      <c r="G313" s="345"/>
      <c r="H313" s="345"/>
      <c r="I313" s="345"/>
      <c r="J313" s="345"/>
      <c r="K313" s="345"/>
      <c r="L313" s="345"/>
      <c r="M313" s="345"/>
      <c r="N313" s="345"/>
      <c r="O313" s="345"/>
      <c r="P313" s="345"/>
      <c r="Q313" s="345"/>
      <c r="R313" s="345"/>
      <c r="S313" s="345"/>
      <c r="T313" s="345"/>
      <c r="U313" s="345"/>
      <c r="V313" s="345"/>
    </row>
    <row r="314" spans="3:22">
      <c r="C314" s="345"/>
      <c r="D314" s="345"/>
      <c r="E314" s="345"/>
      <c r="F314" s="345"/>
      <c r="G314" s="345"/>
      <c r="H314" s="345"/>
      <c r="I314" s="345"/>
      <c r="J314" s="345"/>
      <c r="K314" s="345"/>
      <c r="L314" s="345"/>
      <c r="M314" s="345"/>
      <c r="N314" s="345"/>
      <c r="O314" s="345"/>
      <c r="P314" s="345"/>
      <c r="Q314" s="345"/>
      <c r="R314" s="345"/>
      <c r="S314" s="345"/>
      <c r="T314" s="345"/>
      <c r="U314" s="345"/>
      <c r="V314" s="345"/>
    </row>
    <row r="315" spans="3:22">
      <c r="C315" s="345"/>
      <c r="D315" s="345"/>
      <c r="E315" s="345"/>
      <c r="F315" s="345"/>
      <c r="G315" s="345"/>
      <c r="H315" s="345"/>
      <c r="I315" s="345"/>
      <c r="J315" s="345"/>
      <c r="K315" s="345"/>
      <c r="L315" s="345"/>
      <c r="M315" s="345"/>
      <c r="N315" s="345"/>
      <c r="O315" s="345"/>
      <c r="P315" s="345"/>
      <c r="Q315" s="345"/>
      <c r="R315" s="345"/>
      <c r="S315" s="345"/>
      <c r="T315" s="345"/>
      <c r="U315" s="345"/>
      <c r="V315" s="345"/>
    </row>
    <row r="316" spans="3:22">
      <c r="C316" s="345"/>
      <c r="D316" s="345"/>
      <c r="E316" s="345"/>
      <c r="F316" s="345"/>
      <c r="G316" s="345"/>
      <c r="H316" s="345"/>
      <c r="I316" s="345"/>
      <c r="J316" s="345"/>
      <c r="K316" s="345"/>
      <c r="L316" s="345"/>
      <c r="M316" s="345"/>
      <c r="N316" s="345"/>
      <c r="O316" s="345"/>
      <c r="P316" s="345"/>
      <c r="Q316" s="345"/>
      <c r="R316" s="345"/>
      <c r="S316" s="345"/>
      <c r="T316" s="345"/>
      <c r="U316" s="345"/>
      <c r="V316" s="345"/>
    </row>
    <row r="317" spans="3:22">
      <c r="C317" s="345"/>
      <c r="D317" s="345"/>
      <c r="E317" s="345"/>
      <c r="F317" s="345"/>
      <c r="G317" s="345"/>
      <c r="H317" s="345"/>
      <c r="I317" s="345"/>
      <c r="J317" s="345"/>
      <c r="K317" s="345"/>
      <c r="L317" s="345"/>
      <c r="M317" s="345"/>
      <c r="N317" s="345"/>
      <c r="O317" s="345"/>
      <c r="P317" s="345"/>
      <c r="Q317" s="345"/>
      <c r="R317" s="345"/>
      <c r="S317" s="345"/>
      <c r="T317" s="345"/>
      <c r="U317" s="345"/>
      <c r="V317" s="345"/>
    </row>
    <row r="318" spans="3:22">
      <c r="C318" s="345"/>
      <c r="D318" s="345"/>
      <c r="E318" s="345"/>
      <c r="F318" s="345"/>
      <c r="G318" s="345"/>
      <c r="H318" s="345"/>
      <c r="I318" s="345"/>
      <c r="J318" s="345"/>
      <c r="K318" s="345"/>
      <c r="L318" s="345"/>
      <c r="M318" s="345"/>
      <c r="N318" s="345"/>
      <c r="O318" s="345"/>
      <c r="P318" s="345"/>
      <c r="Q318" s="345"/>
      <c r="R318" s="345"/>
      <c r="S318" s="345"/>
      <c r="T318" s="345"/>
      <c r="U318" s="345"/>
      <c r="V318" s="345"/>
    </row>
    <row r="319" spans="3:22">
      <c r="C319" s="345"/>
      <c r="D319" s="345"/>
      <c r="E319" s="345"/>
      <c r="F319" s="345"/>
      <c r="G319" s="345"/>
      <c r="H319" s="345"/>
      <c r="I319" s="345"/>
      <c r="J319" s="345"/>
      <c r="K319" s="345"/>
      <c r="L319" s="345"/>
      <c r="M319" s="345"/>
      <c r="N319" s="345"/>
      <c r="O319" s="345"/>
      <c r="P319" s="345"/>
      <c r="Q319" s="345"/>
      <c r="R319" s="345"/>
      <c r="S319" s="345"/>
      <c r="T319" s="345"/>
      <c r="U319" s="345"/>
      <c r="V319" s="345"/>
    </row>
    <row r="320" spans="3:22">
      <c r="C320" s="345"/>
      <c r="D320" s="345"/>
      <c r="E320" s="345"/>
      <c r="F320" s="345"/>
      <c r="G320" s="345"/>
      <c r="H320" s="345"/>
      <c r="I320" s="345"/>
      <c r="J320" s="345"/>
      <c r="K320" s="345"/>
      <c r="L320" s="345"/>
      <c r="M320" s="345"/>
      <c r="N320" s="345"/>
      <c r="O320" s="345"/>
      <c r="P320" s="345"/>
      <c r="Q320" s="345"/>
      <c r="R320" s="345"/>
      <c r="S320" s="345"/>
      <c r="T320" s="345"/>
      <c r="U320" s="345"/>
      <c r="V320" s="345"/>
    </row>
    <row r="321" spans="3:22">
      <c r="C321" s="345"/>
      <c r="D321" s="345"/>
      <c r="E321" s="345"/>
      <c r="F321" s="345"/>
      <c r="G321" s="345"/>
      <c r="H321" s="345"/>
      <c r="I321" s="345"/>
      <c r="J321" s="345"/>
      <c r="K321" s="345"/>
      <c r="L321" s="345"/>
      <c r="M321" s="345"/>
      <c r="N321" s="345"/>
      <c r="O321" s="345"/>
      <c r="P321" s="345"/>
      <c r="Q321" s="345"/>
      <c r="R321" s="345"/>
      <c r="S321" s="345"/>
      <c r="T321" s="345"/>
      <c r="U321" s="345"/>
      <c r="V321" s="345"/>
    </row>
    <row r="322" spans="3:22">
      <c r="C322" s="345"/>
      <c r="D322" s="345"/>
      <c r="E322" s="345"/>
      <c r="F322" s="345"/>
      <c r="G322" s="345"/>
      <c r="H322" s="345"/>
      <c r="I322" s="345"/>
      <c r="J322" s="345"/>
      <c r="K322" s="345"/>
      <c r="L322" s="345"/>
      <c r="M322" s="345"/>
      <c r="N322" s="345"/>
      <c r="O322" s="345"/>
      <c r="P322" s="345"/>
      <c r="Q322" s="345"/>
      <c r="R322" s="345"/>
      <c r="S322" s="345"/>
      <c r="T322" s="345"/>
      <c r="U322" s="345"/>
      <c r="V322" s="345"/>
    </row>
    <row r="323" spans="3:22">
      <c r="C323" s="345"/>
      <c r="D323" s="345"/>
      <c r="E323" s="345"/>
      <c r="F323" s="345"/>
      <c r="G323" s="345"/>
      <c r="H323" s="345"/>
      <c r="I323" s="345"/>
      <c r="J323" s="345"/>
      <c r="K323" s="345"/>
      <c r="L323" s="345"/>
      <c r="M323" s="345"/>
      <c r="N323" s="345"/>
      <c r="O323" s="345"/>
      <c r="P323" s="345"/>
      <c r="Q323" s="345"/>
      <c r="R323" s="345"/>
      <c r="S323" s="345"/>
      <c r="T323" s="345"/>
      <c r="U323" s="345"/>
      <c r="V323" s="345"/>
    </row>
    <row r="324" spans="3:22">
      <c r="C324" s="345"/>
      <c r="D324" s="345"/>
      <c r="E324" s="345"/>
      <c r="F324" s="345"/>
      <c r="G324" s="345"/>
      <c r="H324" s="345"/>
      <c r="I324" s="345"/>
      <c r="J324" s="345"/>
      <c r="K324" s="345"/>
      <c r="L324" s="345"/>
      <c r="M324" s="345"/>
      <c r="N324" s="345"/>
      <c r="O324" s="345"/>
      <c r="P324" s="345"/>
      <c r="Q324" s="345"/>
      <c r="R324" s="345"/>
      <c r="S324" s="345"/>
      <c r="T324" s="345"/>
      <c r="U324" s="345"/>
      <c r="V324" s="345"/>
    </row>
    <row r="325" spans="3:22">
      <c r="C325" s="345"/>
      <c r="D325" s="345"/>
      <c r="E325" s="345"/>
      <c r="F325" s="345"/>
      <c r="G325" s="345"/>
      <c r="H325" s="345"/>
      <c r="I325" s="345"/>
      <c r="J325" s="345"/>
      <c r="K325" s="345"/>
      <c r="L325" s="345"/>
      <c r="M325" s="345"/>
      <c r="N325" s="345"/>
      <c r="O325" s="345"/>
      <c r="P325" s="345"/>
      <c r="Q325" s="345"/>
      <c r="R325" s="345"/>
      <c r="S325" s="345"/>
      <c r="T325" s="345"/>
      <c r="U325" s="345"/>
      <c r="V325" s="345"/>
    </row>
    <row r="326" spans="3:22">
      <c r="C326" s="345"/>
      <c r="D326" s="345"/>
      <c r="E326" s="345"/>
      <c r="F326" s="345"/>
      <c r="G326" s="345"/>
      <c r="H326" s="345"/>
      <c r="I326" s="345"/>
      <c r="J326" s="345"/>
      <c r="K326" s="345"/>
      <c r="L326" s="345"/>
      <c r="M326" s="345"/>
      <c r="N326" s="345"/>
      <c r="O326" s="345"/>
      <c r="P326" s="345"/>
      <c r="Q326" s="345"/>
      <c r="R326" s="345"/>
      <c r="S326" s="345"/>
      <c r="T326" s="345"/>
      <c r="U326" s="345"/>
      <c r="V326" s="345"/>
    </row>
    <row r="327" spans="3:22">
      <c r="C327" s="345"/>
      <c r="D327" s="345"/>
      <c r="E327" s="345"/>
      <c r="F327" s="345"/>
      <c r="G327" s="345"/>
      <c r="H327" s="345"/>
      <c r="I327" s="345"/>
      <c r="J327" s="345"/>
      <c r="K327" s="345"/>
      <c r="L327" s="345"/>
      <c r="M327" s="345"/>
      <c r="N327" s="345"/>
      <c r="O327" s="345"/>
      <c r="P327" s="345"/>
      <c r="Q327" s="345"/>
      <c r="R327" s="345"/>
      <c r="S327" s="345"/>
      <c r="T327" s="345"/>
      <c r="U327" s="345"/>
      <c r="V327" s="345"/>
    </row>
    <row r="328" spans="3:22">
      <c r="C328" s="345"/>
      <c r="D328" s="345"/>
      <c r="E328" s="345"/>
      <c r="F328" s="345"/>
      <c r="G328" s="345"/>
      <c r="H328" s="345"/>
      <c r="I328" s="345"/>
      <c r="J328" s="345"/>
      <c r="K328" s="345"/>
      <c r="L328" s="345"/>
      <c r="M328" s="345"/>
      <c r="N328" s="345"/>
      <c r="O328" s="345"/>
      <c r="P328" s="345"/>
      <c r="Q328" s="345"/>
      <c r="R328" s="345"/>
      <c r="S328" s="345"/>
      <c r="T328" s="345"/>
      <c r="U328" s="345"/>
      <c r="V328" s="345"/>
    </row>
    <row r="329" spans="3:22">
      <c r="C329" s="345"/>
      <c r="D329" s="345"/>
      <c r="E329" s="345"/>
      <c r="F329" s="345"/>
      <c r="G329" s="345"/>
      <c r="H329" s="345"/>
      <c r="I329" s="345"/>
      <c r="J329" s="345"/>
      <c r="K329" s="345"/>
      <c r="L329" s="345"/>
      <c r="M329" s="345"/>
      <c r="N329" s="345"/>
      <c r="O329" s="345"/>
      <c r="P329" s="345"/>
      <c r="Q329" s="345"/>
      <c r="R329" s="345"/>
      <c r="S329" s="345"/>
      <c r="T329" s="345"/>
      <c r="U329" s="345"/>
      <c r="V329" s="345"/>
    </row>
    <row r="330" spans="3:22">
      <c r="C330" s="345"/>
      <c r="D330" s="345"/>
      <c r="E330" s="345"/>
      <c r="F330" s="345"/>
      <c r="G330" s="345"/>
      <c r="H330" s="345"/>
      <c r="I330" s="345"/>
      <c r="J330" s="345"/>
      <c r="K330" s="345"/>
      <c r="L330" s="345"/>
      <c r="M330" s="345"/>
      <c r="N330" s="345"/>
      <c r="O330" s="345"/>
      <c r="P330" s="345"/>
      <c r="Q330" s="345"/>
      <c r="R330" s="345"/>
      <c r="S330" s="345"/>
      <c r="T330" s="345"/>
      <c r="U330" s="345"/>
      <c r="V330" s="345"/>
    </row>
    <row r="331" spans="3:22">
      <c r="C331" s="345"/>
      <c r="D331" s="345"/>
      <c r="E331" s="345"/>
      <c r="F331" s="345"/>
      <c r="G331" s="345"/>
      <c r="H331" s="345"/>
      <c r="I331" s="345"/>
      <c r="J331" s="345"/>
      <c r="K331" s="345"/>
      <c r="L331" s="345"/>
      <c r="M331" s="345"/>
      <c r="N331" s="345"/>
      <c r="O331" s="345"/>
      <c r="P331" s="345"/>
      <c r="Q331" s="345"/>
      <c r="R331" s="345"/>
      <c r="S331" s="345"/>
      <c r="T331" s="345"/>
      <c r="U331" s="345"/>
      <c r="V331" s="345"/>
    </row>
    <row r="332" spans="3:22">
      <c r="C332" s="345"/>
      <c r="D332" s="345"/>
      <c r="E332" s="345"/>
      <c r="F332" s="345"/>
      <c r="G332" s="345"/>
      <c r="H332" s="345"/>
      <c r="I332" s="345"/>
      <c r="J332" s="345"/>
      <c r="K332" s="345"/>
      <c r="L332" s="345"/>
      <c r="M332" s="345"/>
      <c r="N332" s="345"/>
      <c r="O332" s="345"/>
      <c r="P332" s="345"/>
      <c r="Q332" s="345"/>
      <c r="R332" s="345"/>
      <c r="S332" s="345"/>
      <c r="T332" s="345"/>
      <c r="U332" s="345"/>
      <c r="V332" s="345"/>
    </row>
    <row r="333" spans="3:22">
      <c r="C333" s="345"/>
      <c r="D333" s="345"/>
      <c r="E333" s="345"/>
      <c r="F333" s="345"/>
      <c r="G333" s="345"/>
      <c r="H333" s="345"/>
      <c r="I333" s="345"/>
      <c r="J333" s="345"/>
      <c r="K333" s="345"/>
      <c r="L333" s="345"/>
      <c r="M333" s="345"/>
      <c r="N333" s="345"/>
      <c r="O333" s="345"/>
      <c r="P333" s="345"/>
      <c r="Q333" s="345"/>
      <c r="R333" s="345"/>
      <c r="S333" s="345"/>
      <c r="T333" s="345"/>
      <c r="U333" s="345"/>
      <c r="V333" s="345"/>
    </row>
    <row r="334" spans="3:22">
      <c r="C334" s="345"/>
      <c r="D334" s="345"/>
      <c r="E334" s="345"/>
      <c r="F334" s="345"/>
      <c r="G334" s="345"/>
      <c r="H334" s="345"/>
      <c r="I334" s="345"/>
      <c r="J334" s="345"/>
      <c r="K334" s="345"/>
      <c r="L334" s="345"/>
      <c r="M334" s="345"/>
      <c r="N334" s="345"/>
      <c r="O334" s="345"/>
      <c r="P334" s="345"/>
      <c r="Q334" s="345"/>
      <c r="R334" s="345"/>
      <c r="S334" s="345"/>
      <c r="T334" s="345"/>
      <c r="U334" s="345"/>
      <c r="V334" s="345"/>
    </row>
    <row r="335" spans="3:22">
      <c r="C335" s="345"/>
      <c r="D335" s="345"/>
      <c r="E335" s="345"/>
      <c r="F335" s="345"/>
      <c r="G335" s="345"/>
      <c r="H335" s="345"/>
      <c r="I335" s="345"/>
      <c r="J335" s="345"/>
      <c r="K335" s="345"/>
      <c r="L335" s="345"/>
      <c r="M335" s="345"/>
      <c r="N335" s="345"/>
      <c r="O335" s="345"/>
      <c r="P335" s="345"/>
      <c r="Q335" s="345"/>
      <c r="R335" s="345"/>
      <c r="S335" s="345"/>
      <c r="T335" s="345"/>
      <c r="U335" s="345"/>
      <c r="V335" s="345"/>
    </row>
    <row r="336" spans="3:22">
      <c r="C336" s="345"/>
      <c r="D336" s="345"/>
      <c r="E336" s="345"/>
      <c r="F336" s="345"/>
      <c r="G336" s="345"/>
      <c r="H336" s="345"/>
      <c r="I336" s="345"/>
      <c r="J336" s="345"/>
      <c r="K336" s="345"/>
      <c r="L336" s="345"/>
      <c r="M336" s="345"/>
      <c r="N336" s="345"/>
      <c r="O336" s="345"/>
      <c r="P336" s="345"/>
      <c r="Q336" s="345"/>
      <c r="R336" s="345"/>
      <c r="S336" s="345"/>
      <c r="T336" s="345"/>
      <c r="U336" s="345"/>
      <c r="V336" s="345"/>
    </row>
    <row r="337" spans="3:22">
      <c r="C337" s="345"/>
      <c r="D337" s="345"/>
      <c r="E337" s="345"/>
      <c r="F337" s="345"/>
      <c r="G337" s="345"/>
      <c r="H337" s="345"/>
      <c r="I337" s="345"/>
      <c r="J337" s="345"/>
      <c r="K337" s="345"/>
      <c r="L337" s="345"/>
      <c r="M337" s="345"/>
      <c r="N337" s="345"/>
      <c r="O337" s="345"/>
      <c r="P337" s="345"/>
      <c r="Q337" s="345"/>
      <c r="R337" s="345"/>
      <c r="S337" s="345"/>
      <c r="T337" s="345"/>
      <c r="U337" s="345"/>
      <c r="V337" s="345"/>
    </row>
    <row r="338" spans="3:22">
      <c r="C338" s="345"/>
      <c r="D338" s="345"/>
      <c r="E338" s="345"/>
      <c r="F338" s="345"/>
      <c r="G338" s="345"/>
      <c r="H338" s="345"/>
      <c r="I338" s="345"/>
      <c r="J338" s="345"/>
      <c r="K338" s="345"/>
      <c r="L338" s="345"/>
      <c r="M338" s="345"/>
      <c r="N338" s="345"/>
      <c r="O338" s="345"/>
      <c r="P338" s="345"/>
      <c r="Q338" s="345"/>
      <c r="R338" s="345"/>
      <c r="S338" s="345"/>
      <c r="T338" s="345"/>
      <c r="U338" s="345"/>
      <c r="V338" s="345"/>
    </row>
    <row r="339" spans="3:22">
      <c r="C339" s="345"/>
      <c r="D339" s="345"/>
      <c r="E339" s="345"/>
      <c r="F339" s="345"/>
      <c r="G339" s="345"/>
      <c r="H339" s="345"/>
      <c r="I339" s="345"/>
      <c r="J339" s="345"/>
      <c r="K339" s="345"/>
      <c r="L339" s="345"/>
      <c r="M339" s="345"/>
      <c r="N339" s="345"/>
      <c r="O339" s="345"/>
      <c r="P339" s="345"/>
      <c r="Q339" s="345"/>
      <c r="R339" s="345"/>
      <c r="S339" s="345"/>
      <c r="T339" s="345"/>
      <c r="U339" s="345"/>
      <c r="V339" s="345"/>
    </row>
    <row r="340" spans="3:22">
      <c r="C340" s="345"/>
      <c r="D340" s="345"/>
      <c r="E340" s="345"/>
      <c r="F340" s="345"/>
      <c r="G340" s="345"/>
      <c r="H340" s="345"/>
      <c r="I340" s="345"/>
      <c r="J340" s="345"/>
      <c r="K340" s="345"/>
      <c r="L340" s="345"/>
      <c r="M340" s="345"/>
      <c r="N340" s="345"/>
      <c r="O340" s="345"/>
      <c r="P340" s="345"/>
      <c r="Q340" s="345"/>
      <c r="R340" s="345"/>
      <c r="S340" s="345"/>
      <c r="T340" s="345"/>
      <c r="U340" s="345"/>
      <c r="V340" s="345"/>
    </row>
    <row r="341" spans="3:22">
      <c r="C341" s="345"/>
      <c r="D341" s="345"/>
      <c r="E341" s="345"/>
      <c r="F341" s="345"/>
      <c r="G341" s="345"/>
      <c r="H341" s="345"/>
      <c r="I341" s="345"/>
      <c r="J341" s="345"/>
      <c r="K341" s="345"/>
      <c r="L341" s="345"/>
      <c r="M341" s="345"/>
      <c r="N341" s="345"/>
      <c r="O341" s="345"/>
      <c r="P341" s="345"/>
      <c r="Q341" s="345"/>
      <c r="R341" s="345"/>
      <c r="S341" s="345"/>
      <c r="T341" s="345"/>
      <c r="U341" s="345"/>
      <c r="V341" s="345"/>
    </row>
    <row r="342" spans="3:22">
      <c r="C342" s="345"/>
      <c r="D342" s="345"/>
      <c r="E342" s="345"/>
      <c r="F342" s="345"/>
      <c r="G342" s="345"/>
      <c r="H342" s="345"/>
      <c r="I342" s="345"/>
      <c r="J342" s="345"/>
      <c r="K342" s="345"/>
      <c r="L342" s="345"/>
      <c r="M342" s="345"/>
      <c r="N342" s="345"/>
      <c r="O342" s="345"/>
      <c r="P342" s="345"/>
      <c r="Q342" s="345"/>
      <c r="R342" s="345"/>
      <c r="S342" s="345"/>
      <c r="T342" s="345"/>
      <c r="U342" s="345"/>
      <c r="V342" s="345"/>
    </row>
    <row r="343" spans="3:22">
      <c r="C343" s="345"/>
      <c r="D343" s="345"/>
      <c r="E343" s="345"/>
      <c r="F343" s="345"/>
      <c r="G343" s="345"/>
      <c r="H343" s="345"/>
      <c r="I343" s="345"/>
      <c r="J343" s="345"/>
      <c r="K343" s="345"/>
      <c r="L343" s="345"/>
      <c r="M343" s="345"/>
      <c r="N343" s="345"/>
      <c r="O343" s="345"/>
      <c r="P343" s="345"/>
      <c r="Q343" s="345"/>
      <c r="R343" s="345"/>
      <c r="S343" s="345"/>
      <c r="T343" s="345"/>
      <c r="U343" s="345"/>
      <c r="V343" s="345"/>
    </row>
    <row r="344" spans="3:22">
      <c r="C344" s="345"/>
      <c r="D344" s="345"/>
      <c r="E344" s="345"/>
      <c r="F344" s="345"/>
      <c r="G344" s="345"/>
      <c r="H344" s="345"/>
      <c r="I344" s="345"/>
      <c r="J344" s="345"/>
      <c r="K344" s="345"/>
      <c r="L344" s="345"/>
      <c r="M344" s="345"/>
      <c r="N344" s="345"/>
      <c r="O344" s="345"/>
      <c r="P344" s="345"/>
      <c r="Q344" s="345"/>
      <c r="R344" s="345"/>
      <c r="S344" s="345"/>
      <c r="T344" s="345"/>
      <c r="U344" s="345"/>
      <c r="V344" s="345"/>
    </row>
    <row r="345" spans="3:22">
      <c r="C345" s="345"/>
      <c r="D345" s="345"/>
      <c r="E345" s="345"/>
      <c r="F345" s="345"/>
      <c r="G345" s="345"/>
      <c r="H345" s="345"/>
      <c r="I345" s="345"/>
      <c r="J345" s="345"/>
      <c r="K345" s="345"/>
      <c r="L345" s="345"/>
      <c r="M345" s="345"/>
      <c r="N345" s="345"/>
      <c r="O345" s="345"/>
      <c r="P345" s="345"/>
      <c r="Q345" s="345"/>
      <c r="R345" s="345"/>
      <c r="S345" s="345"/>
      <c r="T345" s="345"/>
      <c r="U345" s="345"/>
      <c r="V345" s="345"/>
    </row>
    <row r="346" spans="3:22">
      <c r="C346" s="345"/>
      <c r="D346" s="345"/>
      <c r="E346" s="345"/>
      <c r="F346" s="345"/>
      <c r="G346" s="345"/>
      <c r="H346" s="345"/>
      <c r="I346" s="345"/>
      <c r="J346" s="345"/>
      <c r="K346" s="345"/>
      <c r="L346" s="345"/>
      <c r="M346" s="345"/>
      <c r="N346" s="345"/>
      <c r="O346" s="345"/>
      <c r="P346" s="345"/>
      <c r="Q346" s="345"/>
      <c r="R346" s="345"/>
      <c r="S346" s="345"/>
      <c r="T346" s="345"/>
      <c r="U346" s="345"/>
      <c r="V346" s="345"/>
    </row>
    <row r="347" spans="3:22">
      <c r="C347" s="345"/>
      <c r="D347" s="345"/>
      <c r="E347" s="345"/>
      <c r="F347" s="345"/>
      <c r="G347" s="345"/>
      <c r="H347" s="345"/>
      <c r="I347" s="345"/>
      <c r="J347" s="345"/>
      <c r="K347" s="345"/>
      <c r="L347" s="345"/>
      <c r="M347" s="345"/>
      <c r="N347" s="345"/>
      <c r="O347" s="345"/>
      <c r="P347" s="345"/>
      <c r="Q347" s="345"/>
      <c r="R347" s="345"/>
      <c r="S347" s="345"/>
      <c r="T347" s="345"/>
      <c r="U347" s="345"/>
      <c r="V347" s="345"/>
    </row>
    <row r="348" spans="3:22">
      <c r="C348" s="345"/>
      <c r="D348" s="345"/>
      <c r="E348" s="345"/>
      <c r="F348" s="345"/>
      <c r="G348" s="345"/>
      <c r="H348" s="345"/>
      <c r="I348" s="345"/>
      <c r="J348" s="345"/>
      <c r="K348" s="345"/>
      <c r="L348" s="345"/>
      <c r="M348" s="345"/>
      <c r="N348" s="345"/>
      <c r="O348" s="345"/>
      <c r="P348" s="345"/>
      <c r="Q348" s="345"/>
      <c r="R348" s="345"/>
      <c r="S348" s="345"/>
      <c r="T348" s="345"/>
      <c r="U348" s="345"/>
      <c r="V348" s="345"/>
    </row>
    <row r="349" spans="3:22">
      <c r="C349" s="345"/>
      <c r="D349" s="345"/>
      <c r="E349" s="345"/>
      <c r="F349" s="345"/>
      <c r="G349" s="345"/>
      <c r="H349" s="345"/>
      <c r="I349" s="345"/>
      <c r="J349" s="345"/>
      <c r="K349" s="345"/>
      <c r="L349" s="345"/>
      <c r="M349" s="345"/>
      <c r="N349" s="345"/>
      <c r="O349" s="345"/>
      <c r="P349" s="345"/>
      <c r="Q349" s="345"/>
      <c r="R349" s="345"/>
      <c r="S349" s="345"/>
      <c r="T349" s="345"/>
      <c r="U349" s="345"/>
      <c r="V349" s="345"/>
    </row>
    <row r="350" spans="3:22">
      <c r="C350" s="345"/>
      <c r="D350" s="345"/>
      <c r="E350" s="345"/>
      <c r="F350" s="345"/>
      <c r="G350" s="345"/>
      <c r="H350" s="345"/>
      <c r="I350" s="345"/>
      <c r="J350" s="345"/>
      <c r="K350" s="345"/>
      <c r="L350" s="345"/>
      <c r="M350" s="345"/>
      <c r="N350" s="345"/>
      <c r="O350" s="345"/>
      <c r="P350" s="345"/>
      <c r="Q350" s="345"/>
      <c r="R350" s="345"/>
      <c r="S350" s="345"/>
      <c r="T350" s="345"/>
      <c r="U350" s="345"/>
      <c r="V350" s="345"/>
    </row>
    <row r="351" spans="3:22">
      <c r="C351" s="345"/>
      <c r="D351" s="345"/>
      <c r="E351" s="345"/>
      <c r="F351" s="345"/>
      <c r="G351" s="345"/>
      <c r="H351" s="345"/>
      <c r="I351" s="345"/>
      <c r="J351" s="345"/>
      <c r="K351" s="345"/>
      <c r="L351" s="345"/>
      <c r="M351" s="345"/>
      <c r="N351" s="345"/>
      <c r="O351" s="345"/>
      <c r="P351" s="345"/>
      <c r="Q351" s="345"/>
      <c r="R351" s="345"/>
      <c r="S351" s="345"/>
      <c r="T351" s="345"/>
      <c r="U351" s="345"/>
      <c r="V351" s="345"/>
    </row>
    <row r="352" spans="3:22">
      <c r="C352" s="345"/>
      <c r="D352" s="345"/>
      <c r="E352" s="345"/>
      <c r="F352" s="345"/>
      <c r="G352" s="345"/>
      <c r="H352" s="345"/>
      <c r="I352" s="345"/>
      <c r="J352" s="345"/>
      <c r="K352" s="345"/>
      <c r="L352" s="345"/>
      <c r="M352" s="345"/>
      <c r="N352" s="345"/>
      <c r="O352" s="345"/>
      <c r="P352" s="345"/>
      <c r="Q352" s="345"/>
      <c r="R352" s="345"/>
      <c r="S352" s="345"/>
      <c r="T352" s="345"/>
      <c r="U352" s="345"/>
      <c r="V352" s="345"/>
    </row>
    <row r="353" spans="3:22">
      <c r="C353" s="345"/>
      <c r="D353" s="345"/>
      <c r="E353" s="345"/>
      <c r="F353" s="345"/>
      <c r="G353" s="345"/>
      <c r="H353" s="345"/>
      <c r="I353" s="345"/>
      <c r="J353" s="345"/>
      <c r="K353" s="345"/>
      <c r="L353" s="345"/>
      <c r="M353" s="345"/>
      <c r="N353" s="345"/>
      <c r="O353" s="345"/>
      <c r="P353" s="345"/>
      <c r="Q353" s="345"/>
      <c r="R353" s="345"/>
      <c r="S353" s="345"/>
      <c r="T353" s="345"/>
      <c r="U353" s="345"/>
      <c r="V353" s="345"/>
    </row>
    <row r="354" spans="3:22">
      <c r="C354" s="345"/>
      <c r="D354" s="345"/>
      <c r="E354" s="345"/>
      <c r="F354" s="345"/>
      <c r="G354" s="345"/>
      <c r="H354" s="345"/>
      <c r="I354" s="345"/>
      <c r="J354" s="345"/>
      <c r="K354" s="345"/>
      <c r="L354" s="345"/>
      <c r="M354" s="345"/>
      <c r="N354" s="345"/>
      <c r="O354" s="345"/>
      <c r="P354" s="345"/>
      <c r="Q354" s="345"/>
      <c r="R354" s="345"/>
      <c r="S354" s="345"/>
      <c r="T354" s="345"/>
      <c r="U354" s="345"/>
      <c r="V354" s="345"/>
    </row>
    <row r="355" spans="3:22">
      <c r="C355" s="345"/>
      <c r="D355" s="345"/>
      <c r="E355" s="345"/>
      <c r="F355" s="345"/>
      <c r="G355" s="345"/>
      <c r="H355" s="345"/>
      <c r="I355" s="345"/>
      <c r="J355" s="345"/>
      <c r="K355" s="345"/>
      <c r="L355" s="345"/>
      <c r="M355" s="345"/>
      <c r="N355" s="345"/>
      <c r="O355" s="345"/>
      <c r="P355" s="345"/>
      <c r="Q355" s="345"/>
      <c r="R355" s="345"/>
      <c r="S355" s="345"/>
      <c r="T355" s="345"/>
      <c r="U355" s="345"/>
      <c r="V355" s="345"/>
    </row>
    <row r="356" spans="3:22">
      <c r="C356" s="345"/>
      <c r="D356" s="345"/>
      <c r="E356" s="345"/>
      <c r="F356" s="345"/>
      <c r="G356" s="345"/>
      <c r="H356" s="345"/>
      <c r="I356" s="345"/>
      <c r="J356" s="345"/>
      <c r="K356" s="345"/>
      <c r="L356" s="345"/>
      <c r="M356" s="345"/>
      <c r="N356" s="345"/>
      <c r="O356" s="345"/>
      <c r="P356" s="345"/>
      <c r="Q356" s="345"/>
      <c r="R356" s="345"/>
      <c r="S356" s="345"/>
      <c r="T356" s="345"/>
      <c r="U356" s="345"/>
      <c r="V356" s="345"/>
    </row>
    <row r="357" spans="3:22">
      <c r="C357" s="345"/>
      <c r="D357" s="345"/>
      <c r="E357" s="345"/>
      <c r="F357" s="345"/>
      <c r="G357" s="345"/>
      <c r="H357" s="345"/>
      <c r="I357" s="345"/>
      <c r="J357" s="345"/>
      <c r="K357" s="345"/>
      <c r="L357" s="345"/>
      <c r="M357" s="345"/>
      <c r="N357" s="345"/>
      <c r="O357" s="345"/>
      <c r="P357" s="345"/>
      <c r="Q357" s="345"/>
      <c r="R357" s="345"/>
      <c r="S357" s="345"/>
      <c r="T357" s="345"/>
      <c r="U357" s="345"/>
      <c r="V357" s="345"/>
    </row>
    <row r="358" spans="3:22">
      <c r="C358" s="345"/>
      <c r="D358" s="345"/>
      <c r="E358" s="345"/>
      <c r="F358" s="345"/>
      <c r="G358" s="345"/>
      <c r="H358" s="345"/>
      <c r="I358" s="345"/>
      <c r="J358" s="345"/>
      <c r="K358" s="345"/>
      <c r="L358" s="345"/>
      <c r="M358" s="345"/>
      <c r="N358" s="345"/>
      <c r="O358" s="345"/>
      <c r="P358" s="345"/>
      <c r="Q358" s="345"/>
      <c r="R358" s="345"/>
      <c r="S358" s="345"/>
      <c r="T358" s="345"/>
      <c r="U358" s="345"/>
      <c r="V358" s="345"/>
    </row>
    <row r="359" spans="3:22">
      <c r="C359" s="345"/>
      <c r="D359" s="345"/>
      <c r="E359" s="345"/>
      <c r="F359" s="345"/>
      <c r="G359" s="345"/>
      <c r="H359" s="345"/>
      <c r="I359" s="345"/>
      <c r="J359" s="345"/>
      <c r="K359" s="345"/>
      <c r="L359" s="345"/>
      <c r="M359" s="345"/>
      <c r="N359" s="345"/>
      <c r="O359" s="345"/>
      <c r="P359" s="345"/>
      <c r="Q359" s="345"/>
      <c r="R359" s="345"/>
      <c r="S359" s="345"/>
      <c r="T359" s="345"/>
      <c r="U359" s="345"/>
      <c r="V359" s="345"/>
    </row>
    <row r="360" spans="3:22">
      <c r="C360" s="345"/>
      <c r="D360" s="345"/>
      <c r="E360" s="345"/>
      <c r="F360" s="345"/>
      <c r="G360" s="345"/>
      <c r="H360" s="345"/>
      <c r="I360" s="345"/>
      <c r="J360" s="345"/>
      <c r="K360" s="345"/>
      <c r="L360" s="345"/>
      <c r="M360" s="345"/>
      <c r="N360" s="345"/>
      <c r="O360" s="345"/>
      <c r="P360" s="345"/>
      <c r="Q360" s="345"/>
      <c r="R360" s="345"/>
      <c r="S360" s="345"/>
      <c r="T360" s="345"/>
      <c r="U360" s="345"/>
      <c r="V360" s="345"/>
    </row>
    <row r="361" spans="3:22">
      <c r="C361" s="345"/>
      <c r="D361" s="345"/>
      <c r="E361" s="345"/>
      <c r="F361" s="345"/>
      <c r="G361" s="345"/>
      <c r="H361" s="345"/>
      <c r="I361" s="345"/>
      <c r="J361" s="345"/>
      <c r="K361" s="345"/>
      <c r="L361" s="345"/>
      <c r="M361" s="345"/>
      <c r="N361" s="345"/>
      <c r="O361" s="345"/>
      <c r="P361" s="345"/>
      <c r="Q361" s="345"/>
      <c r="R361" s="345"/>
      <c r="S361" s="345"/>
      <c r="T361" s="345"/>
      <c r="U361" s="345"/>
      <c r="V361" s="345"/>
    </row>
    <row r="362" spans="3:22">
      <c r="C362" s="345"/>
      <c r="D362" s="345"/>
      <c r="E362" s="345"/>
      <c r="F362" s="345"/>
      <c r="G362" s="345"/>
      <c r="H362" s="345"/>
      <c r="I362" s="345"/>
      <c r="J362" s="345"/>
      <c r="K362" s="345"/>
      <c r="L362" s="345"/>
      <c r="M362" s="345"/>
      <c r="N362" s="345"/>
      <c r="O362" s="345"/>
      <c r="P362" s="345"/>
      <c r="Q362" s="345"/>
      <c r="R362" s="345"/>
      <c r="S362" s="345"/>
      <c r="T362" s="345"/>
      <c r="U362" s="345"/>
      <c r="V362" s="345"/>
    </row>
    <row r="363" spans="3:22">
      <c r="C363" s="345"/>
      <c r="D363" s="345"/>
      <c r="E363" s="345"/>
      <c r="F363" s="345"/>
      <c r="G363" s="345"/>
      <c r="H363" s="345"/>
      <c r="I363" s="345"/>
      <c r="J363" s="345"/>
      <c r="K363" s="345"/>
      <c r="L363" s="345"/>
      <c r="M363" s="345"/>
      <c r="N363" s="345"/>
      <c r="O363" s="345"/>
      <c r="P363" s="345"/>
      <c r="Q363" s="345"/>
      <c r="R363" s="345"/>
      <c r="S363" s="345"/>
      <c r="T363" s="345"/>
      <c r="U363" s="345"/>
      <c r="V363" s="345"/>
    </row>
    <row r="364" spans="3:22">
      <c r="C364" s="345"/>
      <c r="D364" s="345"/>
      <c r="E364" s="345"/>
      <c r="F364" s="345"/>
      <c r="G364" s="345"/>
      <c r="H364" s="345"/>
      <c r="I364" s="345"/>
      <c r="J364" s="345"/>
      <c r="K364" s="345"/>
      <c r="L364" s="345"/>
      <c r="M364" s="345"/>
      <c r="N364" s="345"/>
      <c r="O364" s="345"/>
      <c r="P364" s="345"/>
      <c r="Q364" s="345"/>
      <c r="R364" s="345"/>
      <c r="S364" s="345"/>
      <c r="T364" s="345"/>
      <c r="U364" s="345"/>
      <c r="V364" s="345"/>
    </row>
    <row r="365" spans="3:22">
      <c r="C365" s="345"/>
      <c r="D365" s="345"/>
      <c r="E365" s="345"/>
      <c r="F365" s="345"/>
      <c r="G365" s="345"/>
      <c r="H365" s="345"/>
      <c r="I365" s="345"/>
      <c r="J365" s="345"/>
      <c r="K365" s="345"/>
      <c r="L365" s="345"/>
      <c r="M365" s="345"/>
      <c r="N365" s="345"/>
      <c r="O365" s="345"/>
      <c r="P365" s="345"/>
      <c r="Q365" s="345"/>
      <c r="R365" s="345"/>
      <c r="S365" s="345"/>
      <c r="T365" s="345"/>
      <c r="U365" s="345"/>
      <c r="V365" s="345"/>
    </row>
    <row r="366" spans="3:22">
      <c r="C366" s="345"/>
      <c r="D366" s="345"/>
      <c r="E366" s="345"/>
      <c r="F366" s="345"/>
      <c r="G366" s="345"/>
      <c r="H366" s="345"/>
      <c r="I366" s="345"/>
      <c r="J366" s="345"/>
      <c r="K366" s="345"/>
      <c r="L366" s="345"/>
      <c r="M366" s="345"/>
      <c r="N366" s="345"/>
      <c r="O366" s="345"/>
      <c r="P366" s="345"/>
      <c r="Q366" s="345"/>
      <c r="R366" s="345"/>
      <c r="S366" s="345"/>
      <c r="T366" s="345"/>
      <c r="U366" s="345"/>
      <c r="V366" s="345"/>
    </row>
    <row r="367" spans="3:22">
      <c r="C367" s="345"/>
      <c r="D367" s="345"/>
      <c r="E367" s="345"/>
      <c r="F367" s="345"/>
      <c r="G367" s="345"/>
      <c r="H367" s="345"/>
      <c r="I367" s="345"/>
      <c r="J367" s="345"/>
      <c r="K367" s="345"/>
      <c r="L367" s="345"/>
      <c r="M367" s="345"/>
      <c r="N367" s="345"/>
      <c r="O367" s="345"/>
      <c r="P367" s="345"/>
      <c r="Q367" s="345"/>
      <c r="R367" s="345"/>
      <c r="S367" s="345"/>
      <c r="T367" s="345"/>
      <c r="U367" s="345"/>
      <c r="V367" s="345"/>
    </row>
    <row r="368" spans="3:22">
      <c r="C368" s="345"/>
      <c r="D368" s="345"/>
      <c r="E368" s="345"/>
      <c r="F368" s="345"/>
      <c r="G368" s="345"/>
      <c r="H368" s="345"/>
      <c r="I368" s="345"/>
      <c r="J368" s="345"/>
      <c r="K368" s="345"/>
      <c r="L368" s="345"/>
      <c r="M368" s="345"/>
      <c r="N368" s="345"/>
      <c r="O368" s="345"/>
      <c r="P368" s="345"/>
      <c r="Q368" s="345"/>
      <c r="R368" s="345"/>
      <c r="S368" s="345"/>
      <c r="T368" s="345"/>
      <c r="U368" s="345"/>
      <c r="V368" s="345"/>
    </row>
    <row r="369" spans="3:22">
      <c r="C369" s="345"/>
      <c r="D369" s="345"/>
      <c r="E369" s="345"/>
      <c r="F369" s="345"/>
      <c r="G369" s="345"/>
      <c r="H369" s="345"/>
      <c r="I369" s="345"/>
      <c r="J369" s="345"/>
      <c r="K369" s="345"/>
      <c r="L369" s="345"/>
      <c r="M369" s="345"/>
      <c r="N369" s="345"/>
      <c r="O369" s="345"/>
      <c r="P369" s="345"/>
      <c r="Q369" s="345"/>
      <c r="R369" s="345"/>
      <c r="S369" s="345"/>
      <c r="T369" s="345"/>
      <c r="U369" s="345"/>
      <c r="V369" s="345"/>
    </row>
    <row r="370" spans="3:22">
      <c r="C370" s="345"/>
      <c r="D370" s="345"/>
      <c r="E370" s="345"/>
      <c r="F370" s="345"/>
      <c r="G370" s="345"/>
      <c r="H370" s="345"/>
      <c r="I370" s="345"/>
      <c r="J370" s="345"/>
      <c r="K370" s="345"/>
      <c r="L370" s="345"/>
      <c r="M370" s="345"/>
      <c r="N370" s="345"/>
      <c r="O370" s="345"/>
      <c r="P370" s="345"/>
      <c r="Q370" s="345"/>
      <c r="R370" s="345"/>
      <c r="S370" s="345"/>
      <c r="T370" s="345"/>
      <c r="U370" s="345"/>
      <c r="V370" s="345"/>
    </row>
    <row r="371" spans="3:22">
      <c r="C371" s="345"/>
      <c r="D371" s="345"/>
      <c r="E371" s="345"/>
      <c r="F371" s="345"/>
      <c r="G371" s="345"/>
      <c r="H371" s="345"/>
      <c r="I371" s="345"/>
      <c r="J371" s="345"/>
      <c r="K371" s="345"/>
      <c r="L371" s="345"/>
      <c r="M371" s="345"/>
      <c r="N371" s="345"/>
      <c r="O371" s="345"/>
      <c r="P371" s="345"/>
      <c r="Q371" s="345"/>
      <c r="R371" s="345"/>
      <c r="S371" s="345"/>
      <c r="T371" s="345"/>
      <c r="U371" s="345"/>
      <c r="V371" s="345"/>
    </row>
    <row r="372" spans="3:22">
      <c r="C372" s="345"/>
      <c r="D372" s="345"/>
      <c r="E372" s="345"/>
      <c r="F372" s="345"/>
      <c r="G372" s="345"/>
      <c r="H372" s="345"/>
      <c r="I372" s="345"/>
      <c r="J372" s="345"/>
      <c r="K372" s="345"/>
      <c r="L372" s="345"/>
      <c r="M372" s="345"/>
      <c r="N372" s="345"/>
      <c r="O372" s="345"/>
      <c r="P372" s="345"/>
      <c r="Q372" s="345"/>
      <c r="R372" s="345"/>
      <c r="S372" s="345"/>
      <c r="T372" s="345"/>
      <c r="U372" s="345"/>
      <c r="V372" s="345"/>
    </row>
    <row r="373" spans="3:22">
      <c r="C373" s="345"/>
      <c r="D373" s="345"/>
      <c r="E373" s="345"/>
      <c r="F373" s="345"/>
      <c r="G373" s="345"/>
      <c r="H373" s="345"/>
      <c r="I373" s="345"/>
      <c r="J373" s="345"/>
      <c r="K373" s="345"/>
      <c r="L373" s="345"/>
      <c r="M373" s="345"/>
      <c r="N373" s="345"/>
      <c r="O373" s="345"/>
      <c r="P373" s="345"/>
      <c r="Q373" s="345"/>
      <c r="R373" s="345"/>
      <c r="S373" s="345"/>
      <c r="T373" s="345"/>
      <c r="U373" s="345"/>
      <c r="V373" s="345"/>
    </row>
    <row r="374" spans="3:22">
      <c r="C374" s="345"/>
      <c r="D374" s="345"/>
      <c r="E374" s="345"/>
      <c r="F374" s="345"/>
      <c r="G374" s="345"/>
      <c r="H374" s="345"/>
      <c r="I374" s="345"/>
      <c r="J374" s="345"/>
      <c r="K374" s="345"/>
      <c r="L374" s="345"/>
      <c r="M374" s="345"/>
      <c r="N374" s="345"/>
      <c r="O374" s="345"/>
      <c r="P374" s="345"/>
      <c r="Q374" s="345"/>
      <c r="R374" s="345"/>
      <c r="S374" s="345"/>
      <c r="T374" s="345"/>
      <c r="U374" s="345"/>
      <c r="V374" s="345"/>
    </row>
    <row r="375" spans="3:22">
      <c r="C375" s="345"/>
      <c r="D375" s="345"/>
      <c r="E375" s="345"/>
      <c r="F375" s="345"/>
      <c r="G375" s="345"/>
      <c r="H375" s="345"/>
      <c r="I375" s="345"/>
      <c r="J375" s="345"/>
      <c r="K375" s="345"/>
      <c r="L375" s="345"/>
      <c r="M375" s="345"/>
      <c r="N375" s="345"/>
      <c r="O375" s="345"/>
      <c r="P375" s="345"/>
      <c r="Q375" s="345"/>
      <c r="R375" s="345"/>
      <c r="S375" s="345"/>
      <c r="T375" s="345"/>
      <c r="U375" s="345"/>
      <c r="V375" s="345"/>
    </row>
    <row r="376" spans="3:22">
      <c r="C376" s="345"/>
      <c r="D376" s="345"/>
      <c r="E376" s="345"/>
      <c r="F376" s="345"/>
      <c r="G376" s="345"/>
      <c r="H376" s="345"/>
      <c r="I376" s="345"/>
      <c r="J376" s="345"/>
      <c r="K376" s="345"/>
      <c r="L376" s="345"/>
      <c r="M376" s="345"/>
      <c r="N376" s="345"/>
      <c r="O376" s="345"/>
      <c r="P376" s="345"/>
      <c r="Q376" s="345"/>
      <c r="R376" s="345"/>
      <c r="S376" s="345"/>
      <c r="T376" s="345"/>
      <c r="U376" s="345"/>
      <c r="V376" s="345"/>
    </row>
    <row r="377" spans="3:22">
      <c r="C377" s="345"/>
      <c r="D377" s="345"/>
      <c r="E377" s="345"/>
      <c r="F377" s="345"/>
      <c r="G377" s="345"/>
      <c r="H377" s="345"/>
      <c r="I377" s="345"/>
      <c r="J377" s="345"/>
      <c r="K377" s="345"/>
      <c r="L377" s="345"/>
      <c r="M377" s="345"/>
      <c r="N377" s="345"/>
      <c r="O377" s="345"/>
      <c r="P377" s="345"/>
      <c r="Q377" s="345"/>
      <c r="R377" s="345"/>
      <c r="S377" s="345"/>
      <c r="T377" s="345"/>
      <c r="U377" s="345"/>
      <c r="V377" s="345"/>
    </row>
    <row r="378" spans="3:22">
      <c r="C378" s="345"/>
      <c r="D378" s="345"/>
      <c r="E378" s="345"/>
      <c r="F378" s="345"/>
      <c r="G378" s="345"/>
      <c r="H378" s="345"/>
      <c r="I378" s="345"/>
      <c r="J378" s="345"/>
      <c r="K378" s="345"/>
      <c r="L378" s="345"/>
      <c r="M378" s="345"/>
      <c r="N378" s="345"/>
      <c r="O378" s="345"/>
      <c r="P378" s="345"/>
      <c r="Q378" s="345"/>
      <c r="R378" s="345"/>
      <c r="S378" s="345"/>
      <c r="T378" s="345"/>
      <c r="U378" s="345"/>
      <c r="V378" s="345"/>
    </row>
    <row r="379" spans="3:22">
      <c r="C379" s="345"/>
      <c r="D379" s="345"/>
      <c r="E379" s="345"/>
      <c r="F379" s="345"/>
      <c r="G379" s="345"/>
      <c r="H379" s="345"/>
      <c r="I379" s="345"/>
      <c r="J379" s="345"/>
      <c r="K379" s="345"/>
      <c r="L379" s="345"/>
      <c r="M379" s="345"/>
      <c r="N379" s="345"/>
      <c r="O379" s="345"/>
      <c r="P379" s="345"/>
      <c r="Q379" s="345"/>
      <c r="R379" s="345"/>
      <c r="S379" s="345"/>
      <c r="T379" s="345"/>
      <c r="U379" s="345"/>
      <c r="V379" s="345"/>
    </row>
    <row r="380" spans="3:22">
      <c r="C380" s="345"/>
      <c r="D380" s="345"/>
      <c r="E380" s="345"/>
      <c r="F380" s="345"/>
      <c r="G380" s="345"/>
      <c r="H380" s="345"/>
      <c r="I380" s="345"/>
      <c r="J380" s="345"/>
      <c r="K380" s="345"/>
      <c r="L380" s="345"/>
      <c r="M380" s="345"/>
      <c r="N380" s="345"/>
      <c r="O380" s="345"/>
      <c r="P380" s="345"/>
      <c r="Q380" s="345"/>
      <c r="R380" s="345"/>
      <c r="S380" s="345"/>
      <c r="T380" s="345"/>
      <c r="U380" s="345"/>
      <c r="V380" s="345"/>
    </row>
    <row r="381" spans="3:22">
      <c r="C381" s="345"/>
      <c r="D381" s="345"/>
      <c r="E381" s="345"/>
      <c r="F381" s="345"/>
      <c r="G381" s="345"/>
      <c r="H381" s="345"/>
      <c r="I381" s="345"/>
      <c r="J381" s="345"/>
      <c r="K381" s="345"/>
      <c r="L381" s="345"/>
      <c r="M381" s="345"/>
      <c r="N381" s="345"/>
      <c r="O381" s="345"/>
      <c r="P381" s="345"/>
      <c r="Q381" s="345"/>
      <c r="R381" s="345"/>
      <c r="S381" s="345"/>
      <c r="T381" s="345"/>
      <c r="U381" s="345"/>
      <c r="V381" s="345"/>
    </row>
    <row r="382" spans="3:22">
      <c r="C382" s="345"/>
      <c r="D382" s="345"/>
      <c r="E382" s="345"/>
      <c r="F382" s="345"/>
      <c r="G382" s="345"/>
      <c r="H382" s="345"/>
      <c r="I382" s="345"/>
      <c r="J382" s="345"/>
      <c r="K382" s="345"/>
      <c r="L382" s="345"/>
      <c r="M382" s="345"/>
      <c r="N382" s="345"/>
      <c r="O382" s="345"/>
      <c r="P382" s="345"/>
      <c r="Q382" s="345"/>
      <c r="R382" s="345"/>
      <c r="S382" s="345"/>
      <c r="T382" s="345"/>
      <c r="U382" s="345"/>
      <c r="V382" s="345"/>
    </row>
    <row r="383" spans="3:22">
      <c r="C383" s="345"/>
      <c r="D383" s="345"/>
      <c r="E383" s="345"/>
      <c r="F383" s="345"/>
      <c r="G383" s="345"/>
      <c r="H383" s="345"/>
      <c r="I383" s="345"/>
      <c r="J383" s="345"/>
      <c r="K383" s="345"/>
      <c r="L383" s="345"/>
      <c r="M383" s="345"/>
      <c r="N383" s="345"/>
      <c r="O383" s="345"/>
      <c r="P383" s="345"/>
      <c r="Q383" s="345"/>
      <c r="R383" s="345"/>
      <c r="S383" s="345"/>
      <c r="T383" s="345"/>
      <c r="U383" s="345"/>
      <c r="V383" s="345"/>
    </row>
    <row r="384" spans="3:22">
      <c r="C384" s="345"/>
      <c r="D384" s="345"/>
      <c r="E384" s="345"/>
      <c r="F384" s="345"/>
      <c r="G384" s="345"/>
      <c r="H384" s="345"/>
      <c r="I384" s="345"/>
      <c r="J384" s="345"/>
      <c r="K384" s="345"/>
      <c r="L384" s="345"/>
      <c r="M384" s="345"/>
      <c r="N384" s="345"/>
      <c r="O384" s="345"/>
      <c r="P384" s="345"/>
      <c r="Q384" s="345"/>
      <c r="R384" s="345"/>
      <c r="S384" s="345"/>
      <c r="T384" s="345"/>
      <c r="U384" s="345"/>
      <c r="V384" s="345"/>
    </row>
    <row r="385" spans="3:22">
      <c r="C385" s="345"/>
      <c r="D385" s="345"/>
      <c r="E385" s="345"/>
      <c r="F385" s="345"/>
      <c r="G385" s="345"/>
      <c r="H385" s="345"/>
      <c r="I385" s="345"/>
      <c r="J385" s="345"/>
      <c r="K385" s="345"/>
      <c r="L385" s="345"/>
      <c r="M385" s="345"/>
      <c r="N385" s="345"/>
      <c r="O385" s="345"/>
      <c r="P385" s="345"/>
      <c r="Q385" s="345"/>
      <c r="R385" s="345"/>
      <c r="S385" s="345"/>
      <c r="T385" s="345"/>
      <c r="U385" s="345"/>
      <c r="V385" s="345"/>
    </row>
    <row r="386" spans="3:22">
      <c r="C386" s="345"/>
      <c r="D386" s="345"/>
      <c r="E386" s="345"/>
      <c r="F386" s="345"/>
      <c r="G386" s="345"/>
      <c r="H386" s="345"/>
      <c r="I386" s="345"/>
      <c r="J386" s="345"/>
      <c r="K386" s="345"/>
      <c r="L386" s="345"/>
      <c r="M386" s="345"/>
      <c r="N386" s="345"/>
      <c r="O386" s="345"/>
      <c r="P386" s="345"/>
      <c r="Q386" s="345"/>
      <c r="R386" s="345"/>
      <c r="S386" s="345"/>
      <c r="T386" s="345"/>
      <c r="U386" s="345"/>
      <c r="V386" s="345"/>
    </row>
    <row r="387" spans="3:22">
      <c r="C387" s="345"/>
      <c r="D387" s="345"/>
      <c r="E387" s="345"/>
      <c r="F387" s="345"/>
      <c r="G387" s="345"/>
      <c r="H387" s="345"/>
      <c r="I387" s="345"/>
      <c r="J387" s="345"/>
      <c r="K387" s="345"/>
      <c r="L387" s="345"/>
      <c r="M387" s="345"/>
      <c r="N387" s="345"/>
      <c r="O387" s="345"/>
      <c r="P387" s="345"/>
      <c r="Q387" s="345"/>
      <c r="R387" s="345"/>
      <c r="S387" s="345"/>
      <c r="T387" s="345"/>
      <c r="U387" s="345"/>
      <c r="V387" s="345"/>
    </row>
    <row r="388" spans="3:22">
      <c r="C388" s="345"/>
      <c r="D388" s="345"/>
      <c r="E388" s="345"/>
      <c r="F388" s="345"/>
      <c r="G388" s="345"/>
      <c r="H388" s="345"/>
      <c r="I388" s="345"/>
      <c r="J388" s="345"/>
      <c r="K388" s="345"/>
      <c r="L388" s="345"/>
      <c r="M388" s="345"/>
      <c r="N388" s="345"/>
      <c r="O388" s="345"/>
      <c r="P388" s="345"/>
      <c r="Q388" s="345"/>
      <c r="R388" s="345"/>
      <c r="S388" s="345"/>
      <c r="T388" s="345"/>
      <c r="U388" s="345"/>
      <c r="V388" s="345"/>
    </row>
    <row r="389" spans="3:22">
      <c r="C389" s="345"/>
      <c r="D389" s="345"/>
      <c r="E389" s="345"/>
      <c r="F389" s="345"/>
      <c r="G389" s="345"/>
      <c r="H389" s="345"/>
      <c r="I389" s="345"/>
      <c r="J389" s="345"/>
      <c r="K389" s="345"/>
      <c r="L389" s="345"/>
      <c r="M389" s="345"/>
      <c r="N389" s="345"/>
      <c r="O389" s="345"/>
      <c r="P389" s="345"/>
      <c r="Q389" s="345"/>
      <c r="R389" s="345"/>
      <c r="S389" s="345"/>
      <c r="T389" s="345"/>
      <c r="U389" s="345"/>
      <c r="V389" s="345"/>
    </row>
    <row r="390" spans="3:22">
      <c r="C390" s="345"/>
      <c r="D390" s="345"/>
      <c r="E390" s="345"/>
      <c r="F390" s="345"/>
      <c r="G390" s="345"/>
      <c r="H390" s="345"/>
      <c r="I390" s="345"/>
      <c r="J390" s="345"/>
      <c r="K390" s="345"/>
      <c r="L390" s="345"/>
      <c r="M390" s="345"/>
      <c r="N390" s="345"/>
      <c r="O390" s="345"/>
      <c r="P390" s="345"/>
      <c r="Q390" s="345"/>
      <c r="R390" s="345"/>
      <c r="S390" s="345"/>
      <c r="T390" s="345"/>
      <c r="U390" s="345"/>
      <c r="V390" s="345"/>
    </row>
    <row r="391" spans="3:22">
      <c r="C391" s="345"/>
      <c r="D391" s="345"/>
      <c r="E391" s="345"/>
      <c r="F391" s="345"/>
      <c r="G391" s="345"/>
      <c r="H391" s="345"/>
      <c r="I391" s="345"/>
      <c r="J391" s="345"/>
      <c r="K391" s="345"/>
      <c r="L391" s="345"/>
      <c r="M391" s="345"/>
      <c r="N391" s="345"/>
      <c r="O391" s="345"/>
      <c r="P391" s="345"/>
      <c r="Q391" s="345"/>
      <c r="R391" s="345"/>
      <c r="S391" s="345"/>
      <c r="T391" s="345"/>
      <c r="U391" s="345"/>
      <c r="V391" s="345"/>
    </row>
    <row r="392" spans="3:22">
      <c r="C392" s="345"/>
      <c r="D392" s="345"/>
      <c r="E392" s="345"/>
      <c r="F392" s="345"/>
      <c r="G392" s="345"/>
      <c r="H392" s="345"/>
      <c r="I392" s="345"/>
      <c r="J392" s="345"/>
      <c r="K392" s="345"/>
      <c r="L392" s="345"/>
      <c r="M392" s="345"/>
      <c r="N392" s="345"/>
      <c r="O392" s="345"/>
      <c r="P392" s="345"/>
      <c r="Q392" s="345"/>
      <c r="R392" s="345"/>
      <c r="S392" s="345"/>
      <c r="T392" s="345"/>
      <c r="U392" s="345"/>
      <c r="V392" s="345"/>
    </row>
    <row r="393" spans="3:22">
      <c r="C393" s="345"/>
      <c r="D393" s="345"/>
      <c r="E393" s="345"/>
      <c r="F393" s="345"/>
      <c r="G393" s="345"/>
      <c r="H393" s="345"/>
      <c r="I393" s="345"/>
      <c r="J393" s="345"/>
      <c r="K393" s="345"/>
      <c r="L393" s="345"/>
      <c r="M393" s="345"/>
      <c r="N393" s="345"/>
      <c r="O393" s="345"/>
      <c r="P393" s="345"/>
      <c r="Q393" s="345"/>
      <c r="R393" s="345"/>
      <c r="S393" s="345"/>
      <c r="T393" s="345"/>
      <c r="U393" s="345"/>
      <c r="V393" s="345"/>
    </row>
    <row r="394" spans="3:22">
      <c r="C394" s="345"/>
      <c r="D394" s="345"/>
      <c r="E394" s="345"/>
      <c r="F394" s="345"/>
      <c r="G394" s="345"/>
      <c r="H394" s="345"/>
      <c r="I394" s="345"/>
      <c r="J394" s="345"/>
      <c r="K394" s="345"/>
      <c r="L394" s="345"/>
      <c r="M394" s="345"/>
      <c r="N394" s="345"/>
      <c r="O394" s="345"/>
      <c r="P394" s="345"/>
      <c r="Q394" s="345"/>
      <c r="R394" s="345"/>
      <c r="S394" s="345"/>
      <c r="T394" s="345"/>
      <c r="U394" s="345"/>
      <c r="V394" s="345"/>
    </row>
    <row r="395" spans="3:22">
      <c r="C395" s="345"/>
      <c r="D395" s="345"/>
      <c r="E395" s="345"/>
      <c r="F395" s="345"/>
      <c r="G395" s="345"/>
      <c r="H395" s="345"/>
      <c r="I395" s="345"/>
      <c r="J395" s="345"/>
      <c r="K395" s="345"/>
      <c r="L395" s="345"/>
      <c r="M395" s="345"/>
      <c r="N395" s="345"/>
      <c r="O395" s="345"/>
      <c r="P395" s="345"/>
      <c r="Q395" s="345"/>
      <c r="R395" s="345"/>
      <c r="S395" s="345"/>
      <c r="T395" s="345"/>
      <c r="U395" s="345"/>
      <c r="V395" s="345"/>
    </row>
    <row r="396" spans="3:22">
      <c r="C396" s="345"/>
      <c r="D396" s="345"/>
      <c r="E396" s="345"/>
      <c r="F396" s="345"/>
      <c r="G396" s="345"/>
      <c r="H396" s="345"/>
      <c r="I396" s="345"/>
      <c r="J396" s="345"/>
      <c r="K396" s="345"/>
      <c r="L396" s="345"/>
      <c r="M396" s="345"/>
      <c r="N396" s="345"/>
      <c r="O396" s="345"/>
      <c r="P396" s="345"/>
      <c r="Q396" s="345"/>
      <c r="R396" s="345"/>
      <c r="S396" s="345"/>
      <c r="T396" s="345"/>
      <c r="U396" s="345"/>
      <c r="V396" s="345"/>
    </row>
    <row r="397" spans="3:22">
      <c r="C397" s="345"/>
      <c r="D397" s="345"/>
      <c r="E397" s="345"/>
      <c r="F397" s="345"/>
      <c r="G397" s="345"/>
      <c r="H397" s="345"/>
      <c r="I397" s="345"/>
      <c r="J397" s="345"/>
      <c r="K397" s="345"/>
      <c r="L397" s="345"/>
      <c r="M397" s="345"/>
      <c r="N397" s="345"/>
      <c r="O397" s="345"/>
      <c r="P397" s="345"/>
      <c r="Q397" s="345"/>
      <c r="R397" s="345"/>
      <c r="S397" s="345"/>
      <c r="T397" s="345"/>
      <c r="U397" s="345"/>
      <c r="V397" s="345"/>
    </row>
    <row r="398" spans="3:22">
      <c r="C398" s="345"/>
      <c r="D398" s="345"/>
      <c r="E398" s="345"/>
      <c r="F398" s="345"/>
      <c r="G398" s="345"/>
      <c r="H398" s="345"/>
      <c r="I398" s="345"/>
      <c r="J398" s="345"/>
      <c r="K398" s="345"/>
      <c r="L398" s="345"/>
      <c r="M398" s="345"/>
      <c r="N398" s="345"/>
      <c r="O398" s="345"/>
      <c r="P398" s="345"/>
      <c r="Q398" s="345"/>
      <c r="R398" s="345"/>
      <c r="S398" s="345"/>
      <c r="T398" s="345"/>
      <c r="U398" s="345"/>
      <c r="V398" s="345"/>
    </row>
    <row r="399" spans="3:22">
      <c r="C399" s="345"/>
      <c r="D399" s="345"/>
      <c r="E399" s="345"/>
      <c r="F399" s="345"/>
      <c r="G399" s="345"/>
      <c r="H399" s="345"/>
      <c r="I399" s="345"/>
      <c r="J399" s="345"/>
      <c r="K399" s="345"/>
      <c r="L399" s="345"/>
      <c r="M399" s="345"/>
      <c r="N399" s="345"/>
      <c r="O399" s="345"/>
      <c r="P399" s="345"/>
      <c r="Q399" s="345"/>
      <c r="R399" s="345"/>
      <c r="S399" s="345"/>
      <c r="T399" s="345"/>
      <c r="U399" s="345"/>
      <c r="V399" s="345"/>
    </row>
    <row r="400" spans="3:22">
      <c r="C400" s="345"/>
      <c r="D400" s="345"/>
      <c r="E400" s="345"/>
      <c r="F400" s="345"/>
      <c r="G400" s="345"/>
      <c r="H400" s="345"/>
      <c r="I400" s="345"/>
      <c r="J400" s="345"/>
      <c r="K400" s="345"/>
      <c r="L400" s="345"/>
      <c r="M400" s="345"/>
      <c r="N400" s="345"/>
      <c r="O400" s="345"/>
      <c r="P400" s="345"/>
      <c r="Q400" s="345"/>
      <c r="R400" s="345"/>
      <c r="S400" s="345"/>
      <c r="T400" s="345"/>
      <c r="U400" s="345"/>
      <c r="V400" s="345"/>
    </row>
    <row r="401" spans="3:22">
      <c r="C401" s="345"/>
      <c r="D401" s="345"/>
      <c r="E401" s="345"/>
      <c r="F401" s="345"/>
      <c r="G401" s="345"/>
      <c r="H401" s="345"/>
      <c r="I401" s="345"/>
      <c r="J401" s="345"/>
      <c r="K401" s="345"/>
      <c r="L401" s="345"/>
      <c r="M401" s="345"/>
      <c r="N401" s="345"/>
      <c r="O401" s="345"/>
      <c r="P401" s="345"/>
      <c r="Q401" s="345"/>
      <c r="R401" s="345"/>
      <c r="S401" s="345"/>
      <c r="T401" s="345"/>
      <c r="U401" s="345"/>
      <c r="V401" s="345"/>
    </row>
    <row r="402" spans="3:22">
      <c r="C402" s="345"/>
      <c r="D402" s="345"/>
      <c r="E402" s="345"/>
      <c r="F402" s="345"/>
      <c r="G402" s="345"/>
      <c r="H402" s="345"/>
      <c r="I402" s="345"/>
      <c r="J402" s="345"/>
      <c r="K402" s="345"/>
      <c r="L402" s="345"/>
      <c r="M402" s="345"/>
      <c r="N402" s="345"/>
      <c r="O402" s="345"/>
      <c r="P402" s="345"/>
      <c r="Q402" s="345"/>
      <c r="R402" s="345"/>
      <c r="S402" s="345"/>
      <c r="T402" s="345"/>
      <c r="U402" s="345"/>
      <c r="V402" s="345"/>
    </row>
    <row r="403" spans="3:22">
      <c r="C403" s="345"/>
      <c r="D403" s="345"/>
      <c r="E403" s="345"/>
      <c r="F403" s="345"/>
      <c r="G403" s="345"/>
      <c r="H403" s="345"/>
      <c r="I403" s="345"/>
      <c r="J403" s="345"/>
      <c r="K403" s="345"/>
      <c r="L403" s="345"/>
      <c r="M403" s="345"/>
      <c r="N403" s="345"/>
      <c r="O403" s="345"/>
      <c r="P403" s="345"/>
      <c r="Q403" s="345"/>
      <c r="R403" s="345"/>
      <c r="S403" s="345"/>
      <c r="T403" s="345"/>
      <c r="U403" s="345"/>
      <c r="V403" s="345"/>
    </row>
    <row r="404" spans="3:22">
      <c r="C404" s="345"/>
      <c r="D404" s="345"/>
      <c r="E404" s="345"/>
      <c r="F404" s="345"/>
      <c r="G404" s="345"/>
      <c r="H404" s="345"/>
      <c r="I404" s="345"/>
      <c r="J404" s="345"/>
      <c r="K404" s="345"/>
      <c r="L404" s="345"/>
      <c r="M404" s="345"/>
      <c r="N404" s="345"/>
      <c r="O404" s="345"/>
      <c r="P404" s="345"/>
      <c r="Q404" s="345"/>
      <c r="R404" s="345"/>
      <c r="S404" s="345"/>
      <c r="T404" s="345"/>
      <c r="U404" s="345"/>
      <c r="V404" s="345"/>
    </row>
    <row r="405" spans="3:22">
      <c r="C405" s="345"/>
      <c r="D405" s="345"/>
      <c r="E405" s="345"/>
      <c r="F405" s="345"/>
      <c r="G405" s="345"/>
      <c r="H405" s="345"/>
      <c r="I405" s="345"/>
      <c r="J405" s="345"/>
      <c r="K405" s="345"/>
      <c r="L405" s="345"/>
      <c r="M405" s="345"/>
      <c r="N405" s="345"/>
      <c r="O405" s="345"/>
      <c r="P405" s="345"/>
      <c r="Q405" s="345"/>
      <c r="R405" s="345"/>
      <c r="S405" s="345"/>
      <c r="T405" s="345"/>
      <c r="U405" s="345"/>
      <c r="V405" s="345"/>
    </row>
    <row r="406" spans="3:22">
      <c r="C406" s="345"/>
      <c r="D406" s="345"/>
      <c r="E406" s="345"/>
      <c r="F406" s="345"/>
      <c r="G406" s="345"/>
      <c r="H406" s="345"/>
      <c r="I406" s="345"/>
      <c r="J406" s="345"/>
      <c r="K406" s="345"/>
      <c r="L406" s="345"/>
      <c r="M406" s="345"/>
      <c r="N406" s="345"/>
      <c r="O406" s="345"/>
      <c r="P406" s="345"/>
      <c r="Q406" s="345"/>
      <c r="R406" s="345"/>
      <c r="S406" s="345"/>
      <c r="T406" s="345"/>
      <c r="U406" s="345"/>
      <c r="V406" s="345"/>
    </row>
    <row r="407" spans="3:22">
      <c r="C407" s="345"/>
      <c r="D407" s="345"/>
      <c r="E407" s="345"/>
      <c r="F407" s="345"/>
      <c r="G407" s="345"/>
      <c r="H407" s="345"/>
      <c r="I407" s="345"/>
      <c r="J407" s="345"/>
      <c r="K407" s="345"/>
      <c r="L407" s="345"/>
      <c r="M407" s="345"/>
      <c r="N407" s="345"/>
      <c r="O407" s="345"/>
      <c r="P407" s="345"/>
      <c r="Q407" s="345"/>
      <c r="R407" s="345"/>
      <c r="S407" s="345"/>
      <c r="T407" s="345"/>
      <c r="U407" s="345"/>
      <c r="V407" s="345"/>
    </row>
    <row r="408" spans="3:22">
      <c r="C408" s="345"/>
      <c r="D408" s="345"/>
      <c r="E408" s="345"/>
      <c r="F408" s="345"/>
      <c r="G408" s="345"/>
      <c r="H408" s="345"/>
      <c r="I408" s="345"/>
      <c r="J408" s="345"/>
      <c r="K408" s="345"/>
      <c r="L408" s="345"/>
      <c r="M408" s="345"/>
      <c r="N408" s="345"/>
      <c r="O408" s="345"/>
      <c r="P408" s="345"/>
      <c r="Q408" s="345"/>
      <c r="R408" s="345"/>
      <c r="S408" s="345"/>
      <c r="T408" s="345"/>
      <c r="U408" s="345"/>
      <c r="V408" s="345"/>
    </row>
    <row r="409" spans="3:22">
      <c r="C409" s="345"/>
      <c r="D409" s="345"/>
      <c r="E409" s="345"/>
      <c r="F409" s="345"/>
      <c r="G409" s="345"/>
      <c r="H409" s="345"/>
      <c r="I409" s="345"/>
      <c r="J409" s="345"/>
      <c r="K409" s="345"/>
      <c r="L409" s="345"/>
      <c r="M409" s="345"/>
      <c r="N409" s="345"/>
      <c r="O409" s="345"/>
      <c r="P409" s="345"/>
      <c r="Q409" s="345"/>
      <c r="R409" s="345"/>
      <c r="S409" s="345"/>
      <c r="T409" s="345"/>
      <c r="U409" s="345"/>
      <c r="V409" s="345"/>
    </row>
    <row r="410" spans="3:22">
      <c r="C410" s="345"/>
      <c r="D410" s="345"/>
      <c r="E410" s="345"/>
      <c r="F410" s="345"/>
      <c r="G410" s="345"/>
      <c r="H410" s="345"/>
      <c r="I410" s="345"/>
      <c r="J410" s="345"/>
      <c r="K410" s="345"/>
      <c r="L410" s="345"/>
      <c r="M410" s="345"/>
      <c r="N410" s="345"/>
      <c r="O410" s="345"/>
      <c r="P410" s="345"/>
      <c r="Q410" s="345"/>
      <c r="R410" s="345"/>
      <c r="S410" s="345"/>
      <c r="T410" s="345"/>
      <c r="U410" s="345"/>
      <c r="V410" s="345"/>
    </row>
    <row r="411" spans="3:22">
      <c r="C411" s="345"/>
      <c r="D411" s="345"/>
      <c r="E411" s="345"/>
      <c r="F411" s="345"/>
      <c r="G411" s="345"/>
      <c r="H411" s="345"/>
      <c r="I411" s="345"/>
      <c r="J411" s="345"/>
      <c r="K411" s="345"/>
      <c r="L411" s="345"/>
      <c r="M411" s="345"/>
      <c r="N411" s="345"/>
      <c r="O411" s="345"/>
      <c r="P411" s="345"/>
      <c r="Q411" s="345"/>
      <c r="R411" s="345"/>
      <c r="S411" s="345"/>
      <c r="T411" s="345"/>
      <c r="U411" s="345"/>
      <c r="V411" s="345"/>
    </row>
    <row r="412" spans="3:22">
      <c r="C412" s="345"/>
      <c r="D412" s="345"/>
      <c r="E412" s="345"/>
      <c r="F412" s="345"/>
      <c r="G412" s="345"/>
      <c r="H412" s="345"/>
      <c r="I412" s="345"/>
      <c r="J412" s="345"/>
      <c r="K412" s="345"/>
      <c r="L412" s="345"/>
      <c r="M412" s="345"/>
      <c r="N412" s="345"/>
      <c r="O412" s="345"/>
      <c r="P412" s="345"/>
      <c r="Q412" s="345"/>
      <c r="R412" s="345"/>
      <c r="S412" s="345"/>
      <c r="T412" s="345"/>
      <c r="U412" s="345"/>
      <c r="V412" s="345"/>
    </row>
    <row r="413" spans="3:22">
      <c r="C413" s="345"/>
      <c r="D413" s="345"/>
      <c r="E413" s="345"/>
      <c r="F413" s="345"/>
      <c r="G413" s="345"/>
      <c r="H413" s="345"/>
      <c r="I413" s="345"/>
      <c r="J413" s="345"/>
      <c r="K413" s="345"/>
      <c r="L413" s="345"/>
      <c r="M413" s="345"/>
      <c r="N413" s="345"/>
      <c r="O413" s="345"/>
      <c r="P413" s="345"/>
      <c r="Q413" s="345"/>
      <c r="R413" s="345"/>
      <c r="S413" s="345"/>
      <c r="T413" s="345"/>
      <c r="U413" s="345"/>
      <c r="V413" s="345"/>
    </row>
    <row r="414" spans="3:22">
      <c r="C414" s="345"/>
      <c r="D414" s="345"/>
      <c r="E414" s="345"/>
      <c r="F414" s="345"/>
      <c r="G414" s="345"/>
      <c r="H414" s="345"/>
      <c r="I414" s="345"/>
      <c r="J414" s="345"/>
      <c r="K414" s="345"/>
      <c r="L414" s="345"/>
      <c r="M414" s="345"/>
      <c r="N414" s="345"/>
      <c r="O414" s="345"/>
      <c r="P414" s="345"/>
      <c r="Q414" s="345"/>
      <c r="R414" s="345"/>
      <c r="S414" s="345"/>
      <c r="T414" s="345"/>
      <c r="U414" s="345"/>
      <c r="V414" s="345"/>
    </row>
    <row r="415" spans="3:22">
      <c r="C415" s="345"/>
      <c r="D415" s="345"/>
      <c r="E415" s="345"/>
      <c r="F415" s="345"/>
      <c r="G415" s="345"/>
      <c r="H415" s="345"/>
      <c r="I415" s="345"/>
      <c r="J415" s="345"/>
      <c r="K415" s="345"/>
      <c r="L415" s="345"/>
      <c r="M415" s="345"/>
      <c r="N415" s="345"/>
      <c r="O415" s="345"/>
      <c r="P415" s="345"/>
      <c r="Q415" s="345"/>
      <c r="R415" s="345"/>
      <c r="S415" s="345"/>
      <c r="T415" s="345"/>
      <c r="U415" s="345"/>
      <c r="V415" s="345"/>
    </row>
    <row r="416" spans="3:22">
      <c r="C416" s="345"/>
      <c r="D416" s="345"/>
      <c r="E416" s="345"/>
      <c r="F416" s="345"/>
      <c r="G416" s="345"/>
      <c r="H416" s="345"/>
      <c r="I416" s="345"/>
      <c r="J416" s="345"/>
      <c r="K416" s="345"/>
      <c r="L416" s="345"/>
      <c r="M416" s="345"/>
      <c r="N416" s="345"/>
      <c r="O416" s="345"/>
      <c r="P416" s="345"/>
      <c r="Q416" s="345"/>
      <c r="R416" s="345"/>
      <c r="S416" s="345"/>
      <c r="T416" s="345"/>
      <c r="U416" s="345"/>
      <c r="V416" s="345"/>
    </row>
    <row r="417" spans="3:22">
      <c r="C417" s="345"/>
      <c r="D417" s="345"/>
      <c r="E417" s="345"/>
      <c r="F417" s="345"/>
      <c r="G417" s="345"/>
      <c r="H417" s="345"/>
      <c r="I417" s="345"/>
      <c r="J417" s="345"/>
      <c r="K417" s="345"/>
      <c r="L417" s="345"/>
      <c r="M417" s="345"/>
      <c r="N417" s="345"/>
      <c r="O417" s="345"/>
      <c r="P417" s="345"/>
      <c r="Q417" s="345"/>
      <c r="R417" s="345"/>
      <c r="S417" s="345"/>
      <c r="T417" s="345"/>
      <c r="U417" s="345"/>
      <c r="V417" s="345"/>
    </row>
    <row r="418" spans="3:22">
      <c r="C418" s="345"/>
      <c r="D418" s="345"/>
      <c r="E418" s="345"/>
      <c r="F418" s="345"/>
      <c r="G418" s="345"/>
      <c r="H418" s="345"/>
      <c r="I418" s="345"/>
      <c r="J418" s="345"/>
      <c r="K418" s="345"/>
      <c r="L418" s="345"/>
      <c r="M418" s="345"/>
      <c r="N418" s="345"/>
      <c r="O418" s="345"/>
      <c r="P418" s="345"/>
      <c r="Q418" s="345"/>
      <c r="R418" s="345"/>
      <c r="S418" s="345"/>
      <c r="T418" s="345"/>
      <c r="U418" s="345"/>
      <c r="V418" s="345"/>
    </row>
    <row r="419" spans="3:22">
      <c r="C419" s="345"/>
      <c r="D419" s="345"/>
      <c r="E419" s="345"/>
      <c r="F419" s="345"/>
      <c r="G419" s="345"/>
      <c r="H419" s="345"/>
      <c r="I419" s="345"/>
      <c r="J419" s="345"/>
      <c r="K419" s="345"/>
      <c r="L419" s="345"/>
      <c r="M419" s="345"/>
      <c r="N419" s="345"/>
      <c r="O419" s="345"/>
      <c r="P419" s="345"/>
      <c r="Q419" s="345"/>
      <c r="R419" s="345"/>
      <c r="S419" s="345"/>
      <c r="T419" s="345"/>
      <c r="U419" s="345"/>
      <c r="V419" s="345"/>
    </row>
    <row r="420" spans="3:22">
      <c r="C420" s="345"/>
      <c r="D420" s="345"/>
      <c r="E420" s="345"/>
      <c r="F420" s="345"/>
      <c r="G420" s="345"/>
      <c r="H420" s="345"/>
      <c r="I420" s="345"/>
      <c r="J420" s="345"/>
      <c r="K420" s="345"/>
      <c r="L420" s="345"/>
      <c r="M420" s="345"/>
      <c r="N420" s="345"/>
      <c r="O420" s="345"/>
      <c r="P420" s="345"/>
      <c r="Q420" s="345"/>
      <c r="R420" s="345"/>
      <c r="S420" s="345"/>
      <c r="T420" s="345"/>
      <c r="U420" s="345"/>
      <c r="V420" s="345"/>
    </row>
    <row r="421" spans="3:22">
      <c r="C421" s="345"/>
      <c r="D421" s="345"/>
      <c r="E421" s="345"/>
      <c r="F421" s="345"/>
      <c r="G421" s="345"/>
      <c r="H421" s="345"/>
      <c r="I421" s="345"/>
      <c r="J421" s="345"/>
      <c r="K421" s="345"/>
      <c r="L421" s="345"/>
      <c r="M421" s="345"/>
      <c r="N421" s="345"/>
      <c r="O421" s="345"/>
      <c r="P421" s="345"/>
      <c r="Q421" s="345"/>
      <c r="R421" s="345"/>
      <c r="S421" s="345"/>
      <c r="T421" s="345"/>
      <c r="U421" s="345"/>
      <c r="V421" s="345"/>
    </row>
    <row r="422" spans="3:22">
      <c r="C422" s="345"/>
      <c r="D422" s="345"/>
      <c r="E422" s="345"/>
      <c r="F422" s="345"/>
      <c r="G422" s="345"/>
      <c r="H422" s="345"/>
      <c r="I422" s="345"/>
      <c r="J422" s="345"/>
      <c r="K422" s="345"/>
      <c r="L422" s="345"/>
      <c r="M422" s="345"/>
      <c r="N422" s="345"/>
      <c r="O422" s="345"/>
      <c r="P422" s="345"/>
      <c r="Q422" s="345"/>
      <c r="R422" s="345"/>
      <c r="S422" s="345"/>
      <c r="T422" s="345"/>
      <c r="U422" s="345"/>
      <c r="V422" s="345"/>
    </row>
    <row r="423" spans="3:22">
      <c r="C423" s="345"/>
      <c r="D423" s="345"/>
      <c r="E423" s="345"/>
      <c r="F423" s="345"/>
      <c r="G423" s="345"/>
      <c r="H423" s="345"/>
      <c r="I423" s="345"/>
      <c r="J423" s="345"/>
      <c r="K423" s="345"/>
      <c r="L423" s="345"/>
      <c r="M423" s="345"/>
      <c r="N423" s="345"/>
      <c r="O423" s="345"/>
      <c r="P423" s="345"/>
      <c r="Q423" s="345"/>
      <c r="R423" s="345"/>
      <c r="S423" s="345"/>
      <c r="T423" s="345"/>
      <c r="U423" s="345"/>
      <c r="V423" s="345"/>
    </row>
    <row r="424" spans="3:22">
      <c r="C424" s="345"/>
      <c r="D424" s="345"/>
      <c r="E424" s="345"/>
      <c r="F424" s="345"/>
      <c r="G424" s="345"/>
      <c r="H424" s="345"/>
      <c r="I424" s="345"/>
      <c r="J424" s="345"/>
      <c r="K424" s="345"/>
      <c r="L424" s="345"/>
      <c r="M424" s="345"/>
      <c r="N424" s="345"/>
      <c r="O424" s="345"/>
      <c r="P424" s="345"/>
      <c r="Q424" s="345"/>
      <c r="R424" s="345"/>
      <c r="S424" s="345"/>
      <c r="T424" s="345"/>
      <c r="U424" s="345"/>
      <c r="V424" s="345"/>
    </row>
    <row r="425" spans="3:22">
      <c r="C425" s="345"/>
      <c r="D425" s="345"/>
      <c r="E425" s="345"/>
      <c r="F425" s="345"/>
      <c r="G425" s="345"/>
      <c r="H425" s="345"/>
      <c r="I425" s="345"/>
      <c r="J425" s="345"/>
      <c r="K425" s="345"/>
      <c r="L425" s="345"/>
      <c r="M425" s="345"/>
      <c r="N425" s="345"/>
      <c r="O425" s="345"/>
      <c r="P425" s="345"/>
      <c r="Q425" s="345"/>
      <c r="R425" s="345"/>
      <c r="S425" s="345"/>
      <c r="T425" s="345"/>
      <c r="U425" s="345"/>
      <c r="V425" s="345"/>
    </row>
    <row r="426" spans="3:22">
      <c r="C426" s="345"/>
      <c r="D426" s="345"/>
      <c r="E426" s="345"/>
      <c r="F426" s="345"/>
      <c r="G426" s="345"/>
      <c r="H426" s="345"/>
      <c r="I426" s="345"/>
      <c r="J426" s="345"/>
      <c r="K426" s="345"/>
      <c r="L426" s="345"/>
      <c r="M426" s="345"/>
      <c r="N426" s="345"/>
      <c r="O426" s="345"/>
      <c r="P426" s="345"/>
      <c r="Q426" s="345"/>
      <c r="R426" s="345"/>
      <c r="S426" s="345"/>
      <c r="T426" s="345"/>
      <c r="U426" s="345"/>
      <c r="V426" s="345"/>
    </row>
    <row r="427" spans="3:22">
      <c r="C427" s="345"/>
      <c r="D427" s="345"/>
      <c r="E427" s="345"/>
      <c r="F427" s="345"/>
      <c r="G427" s="345"/>
      <c r="H427" s="345"/>
      <c r="I427" s="345"/>
      <c r="J427" s="345"/>
      <c r="K427" s="345"/>
      <c r="L427" s="345"/>
      <c r="M427" s="345"/>
      <c r="N427" s="345"/>
      <c r="O427" s="345"/>
      <c r="P427" s="345"/>
      <c r="Q427" s="345"/>
      <c r="R427" s="345"/>
      <c r="S427" s="345"/>
      <c r="T427" s="345"/>
      <c r="U427" s="345"/>
      <c r="V427" s="345"/>
    </row>
    <row r="428" spans="3:22">
      <c r="C428" s="345"/>
      <c r="D428" s="345"/>
      <c r="E428" s="345"/>
      <c r="F428" s="345"/>
      <c r="G428" s="345"/>
      <c r="H428" s="345"/>
      <c r="I428" s="345"/>
      <c r="J428" s="345"/>
      <c r="K428" s="345"/>
      <c r="L428" s="345"/>
      <c r="M428" s="345"/>
      <c r="N428" s="345"/>
      <c r="O428" s="345"/>
      <c r="P428" s="345"/>
      <c r="Q428" s="345"/>
      <c r="R428" s="345"/>
      <c r="S428" s="345"/>
      <c r="T428" s="345"/>
      <c r="U428" s="345"/>
      <c r="V428" s="345"/>
    </row>
    <row r="429" spans="3:22">
      <c r="C429" s="345"/>
      <c r="D429" s="345"/>
      <c r="E429" s="345"/>
      <c r="F429" s="345"/>
      <c r="G429" s="345"/>
      <c r="H429" s="345"/>
      <c r="I429" s="345"/>
      <c r="J429" s="345"/>
      <c r="K429" s="345"/>
      <c r="L429" s="345"/>
      <c r="M429" s="345"/>
      <c r="N429" s="345"/>
      <c r="O429" s="345"/>
      <c r="P429" s="345"/>
      <c r="Q429" s="345"/>
      <c r="R429" s="345"/>
      <c r="S429" s="345"/>
      <c r="T429" s="345"/>
      <c r="U429" s="345"/>
      <c r="V429" s="345"/>
    </row>
    <row r="430" spans="3:22">
      <c r="C430" s="345"/>
      <c r="D430" s="345"/>
      <c r="E430" s="345"/>
      <c r="F430" s="345"/>
      <c r="G430" s="345"/>
      <c r="H430" s="345"/>
      <c r="I430" s="345"/>
      <c r="J430" s="345"/>
      <c r="K430" s="345"/>
      <c r="L430" s="345"/>
      <c r="M430" s="345"/>
      <c r="N430" s="345"/>
      <c r="O430" s="345"/>
      <c r="P430" s="345"/>
      <c r="Q430" s="345"/>
      <c r="R430" s="345"/>
      <c r="S430" s="345"/>
      <c r="T430" s="345"/>
      <c r="U430" s="345"/>
      <c r="V430" s="345"/>
    </row>
    <row r="431" spans="3:22">
      <c r="C431" s="345"/>
      <c r="D431" s="345"/>
      <c r="E431" s="345"/>
      <c r="F431" s="345"/>
      <c r="G431" s="345"/>
      <c r="H431" s="345"/>
      <c r="I431" s="345"/>
      <c r="J431" s="345"/>
      <c r="K431" s="345"/>
      <c r="L431" s="345"/>
      <c r="M431" s="345"/>
      <c r="N431" s="345"/>
      <c r="O431" s="345"/>
      <c r="P431" s="345"/>
      <c r="Q431" s="345"/>
      <c r="R431" s="345"/>
      <c r="S431" s="345"/>
      <c r="T431" s="345"/>
      <c r="U431" s="345"/>
      <c r="V431" s="345"/>
    </row>
    <row r="432" spans="3:22">
      <c r="C432" s="345"/>
      <c r="D432" s="345"/>
      <c r="E432" s="345"/>
      <c r="F432" s="345"/>
      <c r="G432" s="345"/>
      <c r="H432" s="345"/>
      <c r="I432" s="345"/>
      <c r="J432" s="345"/>
      <c r="K432" s="345"/>
      <c r="L432" s="345"/>
      <c r="M432" s="345"/>
      <c r="N432" s="345"/>
      <c r="O432" s="345"/>
      <c r="P432" s="345"/>
      <c r="Q432" s="345"/>
      <c r="R432" s="345"/>
      <c r="S432" s="345"/>
      <c r="T432" s="345"/>
      <c r="U432" s="345"/>
      <c r="V432" s="345"/>
    </row>
    <row r="433" spans="3:22">
      <c r="C433" s="345"/>
      <c r="D433" s="345"/>
      <c r="E433" s="345"/>
      <c r="F433" s="345"/>
      <c r="G433" s="345"/>
      <c r="H433" s="345"/>
      <c r="I433" s="345"/>
      <c r="J433" s="345"/>
      <c r="K433" s="345"/>
      <c r="L433" s="345"/>
      <c r="M433" s="345"/>
      <c r="N433" s="345"/>
      <c r="O433" s="345"/>
      <c r="P433" s="345"/>
      <c r="Q433" s="345"/>
      <c r="R433" s="345"/>
      <c r="S433" s="345"/>
      <c r="T433" s="345"/>
      <c r="U433" s="345"/>
      <c r="V433" s="345"/>
    </row>
    <row r="434" spans="3:22">
      <c r="C434" s="345"/>
      <c r="D434" s="345"/>
      <c r="E434" s="345"/>
      <c r="F434" s="345"/>
      <c r="G434" s="345"/>
      <c r="H434" s="345"/>
      <c r="I434" s="345"/>
      <c r="J434" s="345"/>
      <c r="K434" s="345"/>
      <c r="L434" s="345"/>
      <c r="M434" s="345"/>
      <c r="N434" s="345"/>
      <c r="O434" s="345"/>
      <c r="P434" s="345"/>
      <c r="Q434" s="345"/>
      <c r="R434" s="345"/>
      <c r="S434" s="345"/>
      <c r="T434" s="345"/>
      <c r="U434" s="345"/>
      <c r="V434" s="345"/>
    </row>
    <row r="435" spans="3:22">
      <c r="C435" s="345"/>
      <c r="D435" s="345"/>
      <c r="E435" s="345"/>
      <c r="F435" s="345"/>
      <c r="G435" s="345"/>
      <c r="H435" s="345"/>
      <c r="I435" s="345"/>
      <c r="J435" s="345"/>
      <c r="K435" s="345"/>
      <c r="L435" s="345"/>
      <c r="M435" s="345"/>
      <c r="N435" s="345"/>
      <c r="O435" s="345"/>
      <c r="P435" s="345"/>
      <c r="Q435" s="345"/>
      <c r="R435" s="345"/>
      <c r="S435" s="345"/>
      <c r="T435" s="345"/>
      <c r="U435" s="345"/>
      <c r="V435" s="345"/>
    </row>
    <row r="436" spans="3:22">
      <c r="C436" s="345"/>
      <c r="D436" s="345"/>
      <c r="E436" s="345"/>
      <c r="F436" s="345"/>
      <c r="G436" s="345"/>
      <c r="H436" s="345"/>
      <c r="I436" s="345"/>
      <c r="J436" s="345"/>
      <c r="K436" s="345"/>
      <c r="L436" s="345"/>
      <c r="M436" s="345"/>
      <c r="N436" s="345"/>
      <c r="O436" s="345"/>
      <c r="P436" s="345"/>
      <c r="Q436" s="345"/>
      <c r="R436" s="345"/>
      <c r="S436" s="345"/>
      <c r="T436" s="345"/>
      <c r="U436" s="345"/>
      <c r="V436" s="345"/>
    </row>
    <row r="437" spans="3:22">
      <c r="C437" s="345"/>
      <c r="D437" s="345"/>
      <c r="E437" s="345"/>
      <c r="F437" s="345"/>
      <c r="G437" s="345"/>
      <c r="H437" s="345"/>
      <c r="I437" s="345"/>
      <c r="J437" s="345"/>
      <c r="K437" s="345"/>
      <c r="L437" s="345"/>
      <c r="M437" s="345"/>
      <c r="N437" s="345"/>
      <c r="O437" s="345"/>
      <c r="P437" s="345"/>
      <c r="Q437" s="345"/>
      <c r="R437" s="345"/>
      <c r="S437" s="345"/>
      <c r="T437" s="345"/>
      <c r="U437" s="345"/>
      <c r="V437" s="345"/>
    </row>
    <row r="438" spans="3:22">
      <c r="C438" s="345"/>
      <c r="D438" s="345"/>
      <c r="E438" s="345"/>
      <c r="F438" s="345"/>
      <c r="G438" s="345"/>
      <c r="H438" s="345"/>
      <c r="I438" s="345"/>
      <c r="J438" s="345"/>
      <c r="K438" s="345"/>
      <c r="L438" s="345"/>
      <c r="M438" s="345"/>
      <c r="N438" s="345"/>
      <c r="O438" s="345"/>
      <c r="P438" s="345"/>
      <c r="Q438" s="345"/>
      <c r="R438" s="345"/>
      <c r="S438" s="345"/>
      <c r="T438" s="345"/>
      <c r="U438" s="345"/>
      <c r="V438" s="345"/>
    </row>
    <row r="439" spans="3:22">
      <c r="C439" s="345"/>
      <c r="D439" s="345"/>
      <c r="E439" s="345"/>
      <c r="F439" s="345"/>
      <c r="G439" s="345"/>
      <c r="H439" s="345"/>
      <c r="I439" s="345"/>
      <c r="J439" s="345"/>
      <c r="K439" s="345"/>
      <c r="L439" s="345"/>
      <c r="M439" s="345"/>
      <c r="N439" s="345"/>
      <c r="O439" s="345"/>
      <c r="P439" s="345"/>
      <c r="Q439" s="345"/>
      <c r="R439" s="345"/>
      <c r="S439" s="345"/>
      <c r="T439" s="345"/>
      <c r="U439" s="345"/>
      <c r="V439" s="345"/>
    </row>
    <row r="440" spans="3:22">
      <c r="C440" s="345"/>
      <c r="D440" s="345"/>
      <c r="E440" s="345"/>
      <c r="F440" s="345"/>
      <c r="G440" s="345"/>
      <c r="H440" s="345"/>
      <c r="I440" s="345"/>
      <c r="J440" s="345"/>
      <c r="K440" s="345"/>
      <c r="L440" s="345"/>
      <c r="M440" s="345"/>
      <c r="N440" s="345"/>
      <c r="O440" s="345"/>
      <c r="P440" s="345"/>
      <c r="Q440" s="345"/>
      <c r="R440" s="345"/>
      <c r="S440" s="345"/>
      <c r="T440" s="345"/>
      <c r="U440" s="345"/>
      <c r="V440" s="345"/>
    </row>
    <row r="441" spans="3:22">
      <c r="C441" s="345"/>
      <c r="D441" s="345"/>
      <c r="E441" s="345"/>
      <c r="F441" s="345"/>
      <c r="G441" s="345"/>
      <c r="H441" s="345"/>
      <c r="I441" s="345"/>
      <c r="J441" s="345"/>
      <c r="K441" s="345"/>
      <c r="L441" s="345"/>
      <c r="M441" s="345"/>
      <c r="N441" s="345"/>
      <c r="O441" s="345"/>
      <c r="P441" s="345"/>
      <c r="Q441" s="345"/>
      <c r="R441" s="345"/>
      <c r="S441" s="345"/>
      <c r="T441" s="345"/>
      <c r="U441" s="345"/>
      <c r="V441" s="345"/>
    </row>
    <row r="442" spans="3:22">
      <c r="C442" s="345"/>
      <c r="D442" s="345"/>
      <c r="E442" s="345"/>
      <c r="F442" s="345"/>
      <c r="G442" s="345"/>
      <c r="H442" s="345"/>
      <c r="I442" s="345"/>
      <c r="J442" s="345"/>
      <c r="K442" s="345"/>
      <c r="L442" s="345"/>
      <c r="M442" s="345"/>
      <c r="N442" s="345"/>
      <c r="O442" s="345"/>
      <c r="P442" s="345"/>
      <c r="Q442" s="345"/>
      <c r="R442" s="345"/>
      <c r="S442" s="345"/>
      <c r="T442" s="345"/>
      <c r="U442" s="345"/>
      <c r="V442" s="345"/>
    </row>
    <row r="443" spans="3:22">
      <c r="C443" s="345"/>
      <c r="D443" s="345"/>
      <c r="E443" s="345"/>
      <c r="F443" s="345"/>
      <c r="G443" s="345"/>
      <c r="H443" s="345"/>
      <c r="I443" s="345"/>
      <c r="J443" s="345"/>
      <c r="K443" s="345"/>
      <c r="L443" s="345"/>
      <c r="M443" s="345"/>
      <c r="N443" s="345"/>
      <c r="O443" s="345"/>
      <c r="P443" s="345"/>
      <c r="Q443" s="345"/>
      <c r="R443" s="345"/>
      <c r="S443" s="345"/>
      <c r="T443" s="345"/>
      <c r="U443" s="345"/>
      <c r="V443" s="345"/>
    </row>
    <row r="444" spans="3:22">
      <c r="C444" s="345"/>
      <c r="D444" s="345"/>
      <c r="E444" s="345"/>
      <c r="F444" s="345"/>
      <c r="G444" s="345"/>
      <c r="H444" s="345"/>
      <c r="I444" s="345"/>
      <c r="J444" s="345"/>
      <c r="K444" s="345"/>
      <c r="L444" s="345"/>
      <c r="M444" s="345"/>
      <c r="N444" s="345"/>
      <c r="O444" s="345"/>
      <c r="P444" s="345"/>
      <c r="Q444" s="345"/>
      <c r="R444" s="345"/>
      <c r="S444" s="345"/>
      <c r="T444" s="345"/>
      <c r="U444" s="345"/>
      <c r="V444" s="345"/>
    </row>
    <row r="445" spans="3:22">
      <c r="C445" s="345"/>
      <c r="D445" s="345"/>
      <c r="E445" s="345"/>
      <c r="F445" s="345"/>
      <c r="G445" s="345"/>
      <c r="H445" s="345"/>
      <c r="I445" s="345"/>
      <c r="J445" s="345"/>
      <c r="K445" s="345"/>
      <c r="L445" s="345"/>
      <c r="M445" s="345"/>
      <c r="N445" s="345"/>
      <c r="O445" s="345"/>
      <c r="P445" s="345"/>
      <c r="Q445" s="345"/>
      <c r="R445" s="345"/>
      <c r="S445" s="345"/>
      <c r="T445" s="345"/>
      <c r="U445" s="345"/>
      <c r="V445" s="345"/>
    </row>
    <row r="446" spans="3:22">
      <c r="C446" s="345"/>
      <c r="D446" s="345"/>
      <c r="E446" s="345"/>
      <c r="F446" s="345"/>
      <c r="G446" s="345"/>
      <c r="H446" s="345"/>
      <c r="I446" s="345"/>
      <c r="J446" s="345"/>
      <c r="K446" s="345"/>
      <c r="L446" s="345"/>
      <c r="M446" s="345"/>
      <c r="N446" s="345"/>
      <c r="O446" s="345"/>
      <c r="P446" s="345"/>
      <c r="Q446" s="345"/>
      <c r="R446" s="345"/>
      <c r="S446" s="345"/>
      <c r="T446" s="345"/>
      <c r="U446" s="345"/>
      <c r="V446" s="345"/>
    </row>
    <row r="447" spans="3:22">
      <c r="C447" s="345"/>
      <c r="D447" s="345"/>
      <c r="E447" s="345"/>
      <c r="F447" s="345"/>
      <c r="G447" s="345"/>
      <c r="H447" s="345"/>
      <c r="I447" s="345"/>
      <c r="J447" s="345"/>
      <c r="K447" s="345"/>
      <c r="L447" s="345"/>
      <c r="M447" s="345"/>
      <c r="N447" s="345"/>
      <c r="O447" s="345"/>
      <c r="P447" s="345"/>
      <c r="Q447" s="345"/>
      <c r="R447" s="345"/>
      <c r="S447" s="345"/>
      <c r="T447" s="345"/>
      <c r="U447" s="345"/>
      <c r="V447" s="345"/>
    </row>
    <row r="448" spans="3:22">
      <c r="C448" s="345"/>
      <c r="D448" s="345"/>
      <c r="E448" s="345"/>
      <c r="F448" s="345"/>
      <c r="G448" s="345"/>
      <c r="H448" s="345"/>
      <c r="I448" s="345"/>
      <c r="J448" s="345"/>
      <c r="K448" s="345"/>
      <c r="L448" s="345"/>
      <c r="M448" s="345"/>
      <c r="N448" s="345"/>
      <c r="O448" s="345"/>
      <c r="P448" s="345"/>
      <c r="Q448" s="345"/>
      <c r="R448" s="345"/>
      <c r="S448" s="345"/>
      <c r="T448" s="345"/>
      <c r="U448" s="345"/>
      <c r="V448" s="345"/>
    </row>
    <row r="449" spans="3:22">
      <c r="C449" s="345"/>
      <c r="D449" s="345"/>
      <c r="E449" s="345"/>
      <c r="F449" s="345"/>
      <c r="G449" s="345"/>
      <c r="H449" s="345"/>
      <c r="I449" s="345"/>
      <c r="J449" s="345"/>
      <c r="K449" s="345"/>
      <c r="L449" s="345"/>
      <c r="M449" s="345"/>
      <c r="N449" s="345"/>
      <c r="O449" s="345"/>
      <c r="P449" s="345"/>
      <c r="Q449" s="345"/>
      <c r="R449" s="345"/>
      <c r="S449" s="345"/>
      <c r="T449" s="345"/>
      <c r="U449" s="345"/>
      <c r="V449" s="345"/>
    </row>
    <row r="450" spans="3:22">
      <c r="C450" s="345"/>
      <c r="D450" s="345"/>
      <c r="E450" s="345"/>
      <c r="F450" s="345"/>
      <c r="G450" s="345"/>
      <c r="H450" s="345"/>
      <c r="I450" s="345"/>
      <c r="J450" s="345"/>
      <c r="K450" s="345"/>
      <c r="L450" s="345"/>
      <c r="M450" s="345"/>
      <c r="N450" s="345"/>
      <c r="O450" s="345"/>
      <c r="P450" s="345"/>
      <c r="Q450" s="345"/>
      <c r="R450" s="345"/>
      <c r="S450" s="345"/>
      <c r="T450" s="345"/>
      <c r="U450" s="345"/>
      <c r="V450" s="345"/>
    </row>
    <row r="451" spans="3:22">
      <c r="C451" s="345"/>
      <c r="D451" s="345"/>
      <c r="E451" s="345"/>
      <c r="F451" s="345"/>
      <c r="G451" s="345"/>
      <c r="H451" s="345"/>
      <c r="I451" s="345"/>
      <c r="J451" s="345"/>
      <c r="K451" s="345"/>
      <c r="L451" s="345"/>
      <c r="M451" s="345"/>
      <c r="N451" s="345"/>
      <c r="O451" s="345"/>
      <c r="P451" s="345"/>
      <c r="Q451" s="345"/>
      <c r="R451" s="345"/>
      <c r="S451" s="345"/>
      <c r="T451" s="345"/>
      <c r="U451" s="345"/>
      <c r="V451" s="345"/>
    </row>
    <row r="452" spans="3:22">
      <c r="C452" s="345"/>
      <c r="D452" s="345"/>
      <c r="E452" s="345"/>
      <c r="F452" s="345"/>
      <c r="G452" s="345"/>
      <c r="H452" s="345"/>
      <c r="I452" s="345"/>
      <c r="J452" s="345"/>
      <c r="K452" s="345"/>
      <c r="L452" s="345"/>
      <c r="M452" s="345"/>
      <c r="N452" s="345"/>
      <c r="O452" s="345"/>
      <c r="P452" s="345"/>
      <c r="Q452" s="345"/>
      <c r="R452" s="345"/>
      <c r="S452" s="345"/>
      <c r="T452" s="345"/>
      <c r="U452" s="345"/>
      <c r="V452" s="345"/>
    </row>
    <row r="453" spans="3:22">
      <c r="C453" s="345"/>
      <c r="D453" s="345"/>
      <c r="E453" s="345"/>
      <c r="F453" s="345"/>
      <c r="G453" s="345"/>
      <c r="H453" s="345"/>
      <c r="I453" s="345"/>
      <c r="J453" s="345"/>
      <c r="K453" s="345"/>
      <c r="L453" s="345"/>
      <c r="M453" s="345"/>
      <c r="N453" s="345"/>
      <c r="O453" s="345"/>
      <c r="P453" s="345"/>
      <c r="Q453" s="345"/>
      <c r="R453" s="345"/>
      <c r="S453" s="345"/>
      <c r="T453" s="345"/>
      <c r="U453" s="345"/>
      <c r="V453" s="345"/>
    </row>
    <row r="454" spans="3:22">
      <c r="C454" s="345"/>
      <c r="D454" s="345"/>
      <c r="E454" s="345"/>
      <c r="F454" s="345"/>
      <c r="G454" s="345"/>
      <c r="H454" s="345"/>
      <c r="I454" s="345"/>
      <c r="J454" s="345"/>
      <c r="K454" s="345"/>
      <c r="L454" s="345"/>
      <c r="M454" s="345"/>
      <c r="N454" s="345"/>
      <c r="O454" s="345"/>
      <c r="P454" s="345"/>
      <c r="Q454" s="345"/>
      <c r="R454" s="345"/>
      <c r="S454" s="345"/>
      <c r="T454" s="345"/>
      <c r="U454" s="345"/>
      <c r="V454" s="345"/>
    </row>
    <row r="455" spans="3:22">
      <c r="C455" s="345"/>
      <c r="D455" s="345"/>
      <c r="E455" s="345"/>
      <c r="F455" s="345"/>
      <c r="G455" s="345"/>
      <c r="H455" s="345"/>
      <c r="I455" s="345"/>
      <c r="J455" s="345"/>
      <c r="K455" s="345"/>
      <c r="L455" s="345"/>
      <c r="M455" s="345"/>
      <c r="N455" s="345"/>
      <c r="O455" s="345"/>
      <c r="P455" s="345"/>
      <c r="Q455" s="345"/>
      <c r="R455" s="345"/>
      <c r="S455" s="345"/>
      <c r="T455" s="345"/>
      <c r="U455" s="345"/>
      <c r="V455" s="345"/>
    </row>
    <row r="456" spans="3:22">
      <c r="C456" s="345"/>
      <c r="D456" s="345"/>
      <c r="E456" s="345"/>
      <c r="F456" s="345"/>
      <c r="G456" s="345"/>
      <c r="H456" s="345"/>
      <c r="I456" s="345"/>
      <c r="J456" s="345"/>
      <c r="K456" s="345"/>
      <c r="L456" s="345"/>
      <c r="M456" s="345"/>
      <c r="N456" s="345"/>
      <c r="O456" s="345"/>
      <c r="P456" s="345"/>
      <c r="Q456" s="345"/>
      <c r="R456" s="345"/>
      <c r="S456" s="345"/>
      <c r="T456" s="345"/>
      <c r="U456" s="345"/>
      <c r="V456" s="345"/>
    </row>
    <row r="457" spans="3:22">
      <c r="C457" s="345"/>
      <c r="D457" s="345"/>
      <c r="E457" s="345"/>
      <c r="F457" s="345"/>
      <c r="G457" s="345"/>
      <c r="H457" s="345"/>
      <c r="I457" s="345"/>
      <c r="J457" s="345"/>
      <c r="K457" s="345"/>
      <c r="L457" s="345"/>
      <c r="M457" s="345"/>
      <c r="N457" s="345"/>
      <c r="O457" s="345"/>
      <c r="P457" s="345"/>
      <c r="Q457" s="345"/>
      <c r="R457" s="345"/>
      <c r="S457" s="345"/>
      <c r="T457" s="345"/>
      <c r="U457" s="345"/>
      <c r="V457" s="345"/>
    </row>
    <row r="458" spans="3:22">
      <c r="C458" s="345"/>
      <c r="D458" s="345"/>
      <c r="E458" s="345"/>
      <c r="F458" s="345"/>
      <c r="G458" s="345"/>
      <c r="H458" s="345"/>
      <c r="I458" s="345"/>
      <c r="J458" s="345"/>
      <c r="K458" s="345"/>
      <c r="L458" s="345"/>
      <c r="M458" s="345"/>
      <c r="N458" s="345"/>
      <c r="O458" s="345"/>
      <c r="P458" s="345"/>
      <c r="Q458" s="345"/>
      <c r="R458" s="345"/>
      <c r="S458" s="345"/>
      <c r="T458" s="345"/>
      <c r="U458" s="345"/>
      <c r="V458" s="345"/>
    </row>
    <row r="459" spans="3:22">
      <c r="C459" s="345"/>
      <c r="D459" s="345"/>
      <c r="E459" s="345"/>
      <c r="F459" s="345"/>
      <c r="G459" s="345"/>
      <c r="H459" s="345"/>
      <c r="I459" s="345"/>
      <c r="J459" s="345"/>
      <c r="K459" s="345"/>
      <c r="L459" s="345"/>
      <c r="M459" s="345"/>
      <c r="N459" s="345"/>
      <c r="O459" s="345"/>
      <c r="P459" s="345"/>
      <c r="Q459" s="345"/>
      <c r="R459" s="345"/>
      <c r="S459" s="345"/>
      <c r="T459" s="345"/>
      <c r="U459" s="345"/>
      <c r="V459" s="345"/>
    </row>
    <row r="460" spans="3:22">
      <c r="C460" s="345"/>
      <c r="D460" s="345"/>
      <c r="E460" s="345"/>
      <c r="F460" s="345"/>
      <c r="G460" s="345"/>
      <c r="H460" s="345"/>
      <c r="I460" s="345"/>
      <c r="J460" s="345"/>
      <c r="K460" s="345"/>
      <c r="L460" s="345"/>
      <c r="M460" s="345"/>
      <c r="N460" s="345"/>
      <c r="O460" s="345"/>
      <c r="P460" s="345"/>
      <c r="Q460" s="345"/>
      <c r="R460" s="345"/>
      <c r="S460" s="345"/>
      <c r="T460" s="345"/>
      <c r="U460" s="345"/>
      <c r="V460" s="345"/>
    </row>
    <row r="461" spans="3:22">
      <c r="C461" s="345"/>
      <c r="D461" s="345"/>
      <c r="E461" s="345"/>
      <c r="F461" s="345"/>
      <c r="G461" s="345"/>
      <c r="H461" s="345"/>
      <c r="I461" s="345"/>
      <c r="J461" s="345"/>
      <c r="K461" s="345"/>
      <c r="L461" s="345"/>
      <c r="M461" s="345"/>
      <c r="N461" s="345"/>
      <c r="O461" s="345"/>
      <c r="P461" s="345"/>
      <c r="Q461" s="345"/>
      <c r="R461" s="345"/>
      <c r="S461" s="345"/>
      <c r="T461" s="345"/>
      <c r="U461" s="345"/>
      <c r="V461" s="345"/>
    </row>
    <row r="462" spans="3:22">
      <c r="C462" s="345"/>
      <c r="D462" s="345"/>
      <c r="E462" s="345"/>
      <c r="F462" s="345"/>
      <c r="G462" s="345"/>
      <c r="H462" s="345"/>
      <c r="I462" s="345"/>
      <c r="J462" s="345"/>
      <c r="K462" s="345"/>
      <c r="L462" s="345"/>
      <c r="M462" s="345"/>
      <c r="N462" s="345"/>
      <c r="O462" s="345"/>
      <c r="P462" s="345"/>
      <c r="Q462" s="345"/>
      <c r="R462" s="345"/>
      <c r="S462" s="345"/>
      <c r="T462" s="345"/>
      <c r="U462" s="345"/>
      <c r="V462" s="345"/>
    </row>
    <row r="463" spans="3:22">
      <c r="C463" s="345"/>
      <c r="D463" s="345"/>
      <c r="E463" s="345"/>
      <c r="F463" s="345"/>
      <c r="G463" s="345"/>
      <c r="H463" s="345"/>
      <c r="I463" s="345"/>
      <c r="J463" s="345"/>
      <c r="K463" s="345"/>
      <c r="L463" s="345"/>
      <c r="M463" s="345"/>
      <c r="N463" s="345"/>
      <c r="O463" s="345"/>
      <c r="P463" s="345"/>
      <c r="Q463" s="345"/>
      <c r="R463" s="345"/>
      <c r="S463" s="345"/>
      <c r="T463" s="345"/>
      <c r="U463" s="345"/>
      <c r="V463" s="345"/>
    </row>
    <row r="464" spans="3:22">
      <c r="C464" s="345"/>
      <c r="D464" s="345"/>
      <c r="E464" s="345"/>
      <c r="F464" s="345"/>
      <c r="G464" s="345"/>
      <c r="H464" s="345"/>
      <c r="I464" s="345"/>
      <c r="J464" s="345"/>
      <c r="K464" s="345"/>
      <c r="L464" s="345"/>
      <c r="M464" s="345"/>
      <c r="N464" s="345"/>
      <c r="O464" s="345"/>
      <c r="P464" s="345"/>
      <c r="Q464" s="345"/>
      <c r="R464" s="345"/>
      <c r="S464" s="345"/>
      <c r="T464" s="345"/>
      <c r="U464" s="345"/>
      <c r="V464" s="345"/>
    </row>
    <row r="465" spans="3:22">
      <c r="C465" s="345"/>
      <c r="D465" s="345"/>
      <c r="E465" s="345"/>
      <c r="F465" s="345"/>
      <c r="G465" s="345"/>
      <c r="H465" s="345"/>
      <c r="I465" s="345"/>
      <c r="J465" s="345"/>
      <c r="K465" s="345"/>
      <c r="L465" s="345"/>
      <c r="M465" s="345"/>
      <c r="N465" s="345"/>
      <c r="O465" s="345"/>
      <c r="P465" s="345"/>
      <c r="Q465" s="345"/>
      <c r="R465" s="345"/>
      <c r="S465" s="345"/>
      <c r="T465" s="345"/>
      <c r="U465" s="345"/>
      <c r="V465" s="345"/>
    </row>
    <row r="466" spans="3:22">
      <c r="C466" s="345"/>
      <c r="D466" s="345"/>
      <c r="E466" s="345"/>
      <c r="F466" s="345"/>
      <c r="G466" s="345"/>
      <c r="H466" s="345"/>
      <c r="I466" s="345"/>
      <c r="J466" s="345"/>
      <c r="K466" s="345"/>
      <c r="L466" s="345"/>
      <c r="M466" s="345"/>
      <c r="N466" s="345"/>
      <c r="O466" s="345"/>
      <c r="P466" s="345"/>
      <c r="Q466" s="345"/>
      <c r="R466" s="345"/>
      <c r="S466" s="345"/>
      <c r="T466" s="345"/>
      <c r="U466" s="345"/>
      <c r="V466" s="345"/>
    </row>
    <row r="467" spans="3:22">
      <c r="C467" s="345"/>
      <c r="D467" s="345"/>
      <c r="E467" s="345"/>
      <c r="F467" s="345"/>
      <c r="G467" s="345"/>
      <c r="H467" s="345"/>
      <c r="I467" s="345"/>
      <c r="J467" s="345"/>
      <c r="K467" s="345"/>
      <c r="L467" s="345"/>
      <c r="M467" s="345"/>
      <c r="N467" s="345"/>
      <c r="O467" s="345"/>
      <c r="P467" s="345"/>
      <c r="Q467" s="345"/>
      <c r="R467" s="345"/>
      <c r="S467" s="345"/>
      <c r="T467" s="345"/>
      <c r="U467" s="345"/>
      <c r="V467" s="345"/>
    </row>
    <row r="468" spans="3:22">
      <c r="C468" s="345"/>
      <c r="D468" s="345"/>
      <c r="E468" s="345"/>
      <c r="F468" s="345"/>
      <c r="G468" s="345"/>
      <c r="H468" s="345"/>
      <c r="I468" s="345"/>
      <c r="J468" s="345"/>
      <c r="K468" s="345"/>
      <c r="L468" s="345"/>
      <c r="M468" s="345"/>
      <c r="N468" s="345"/>
      <c r="O468" s="345"/>
      <c r="P468" s="345"/>
      <c r="Q468" s="345"/>
      <c r="R468" s="345"/>
      <c r="S468" s="345"/>
      <c r="T468" s="345"/>
      <c r="U468" s="345"/>
      <c r="V468" s="345"/>
    </row>
    <row r="469" spans="3:22">
      <c r="C469" s="345"/>
      <c r="D469" s="345"/>
      <c r="E469" s="345"/>
      <c r="F469" s="345"/>
      <c r="G469" s="345"/>
      <c r="H469" s="345"/>
      <c r="I469" s="345"/>
      <c r="J469" s="345"/>
      <c r="K469" s="345"/>
      <c r="L469" s="345"/>
      <c r="M469" s="345"/>
      <c r="N469" s="345"/>
      <c r="O469" s="345"/>
      <c r="P469" s="345"/>
      <c r="Q469" s="345"/>
      <c r="R469" s="345"/>
      <c r="S469" s="345"/>
      <c r="T469" s="345"/>
      <c r="U469" s="345"/>
      <c r="V469" s="345"/>
    </row>
    <row r="470" spans="3:22">
      <c r="C470" s="345"/>
      <c r="D470" s="345"/>
      <c r="E470" s="345"/>
      <c r="F470" s="345"/>
      <c r="G470" s="345"/>
      <c r="H470" s="345"/>
      <c r="I470" s="345"/>
      <c r="J470" s="345"/>
      <c r="K470" s="345"/>
      <c r="L470" s="345"/>
      <c r="M470" s="345"/>
      <c r="N470" s="345"/>
      <c r="O470" s="345"/>
      <c r="P470" s="345"/>
      <c r="Q470" s="345"/>
      <c r="R470" s="345"/>
      <c r="S470" s="345"/>
      <c r="T470" s="345"/>
      <c r="U470" s="345"/>
      <c r="V470" s="345"/>
    </row>
    <row r="471" spans="3:22">
      <c r="C471" s="345"/>
      <c r="D471" s="345"/>
      <c r="E471" s="345"/>
      <c r="F471" s="345"/>
      <c r="G471" s="345"/>
      <c r="H471" s="345"/>
      <c r="I471" s="345"/>
      <c r="J471" s="345"/>
      <c r="K471" s="345"/>
      <c r="L471" s="345"/>
      <c r="M471" s="345"/>
      <c r="N471" s="345"/>
      <c r="O471" s="345"/>
      <c r="P471" s="345"/>
      <c r="Q471" s="345"/>
      <c r="R471" s="345"/>
      <c r="S471" s="345"/>
      <c r="T471" s="345"/>
      <c r="U471" s="345"/>
      <c r="V471" s="345"/>
    </row>
    <row r="472" spans="3:22">
      <c r="C472" s="345"/>
      <c r="D472" s="345"/>
      <c r="E472" s="345"/>
      <c r="F472" s="345"/>
      <c r="G472" s="345"/>
      <c r="H472" s="345"/>
      <c r="I472" s="345"/>
      <c r="J472" s="345"/>
      <c r="K472" s="345"/>
      <c r="L472" s="345"/>
      <c r="M472" s="345"/>
      <c r="N472" s="345"/>
      <c r="O472" s="345"/>
      <c r="P472" s="345"/>
      <c r="Q472" s="345"/>
      <c r="R472" s="345"/>
      <c r="S472" s="345"/>
      <c r="T472" s="345"/>
      <c r="U472" s="345"/>
      <c r="V472" s="345"/>
    </row>
    <row r="473" spans="3:22">
      <c r="C473" s="345"/>
      <c r="D473" s="345"/>
      <c r="E473" s="345"/>
      <c r="F473" s="345"/>
      <c r="G473" s="345"/>
      <c r="H473" s="345"/>
      <c r="I473" s="345"/>
      <c r="J473" s="345"/>
      <c r="K473" s="345"/>
      <c r="L473" s="345"/>
      <c r="M473" s="345"/>
      <c r="N473" s="345"/>
      <c r="O473" s="345"/>
      <c r="P473" s="345"/>
      <c r="Q473" s="345"/>
      <c r="R473" s="345"/>
      <c r="S473" s="345"/>
      <c r="T473" s="345"/>
      <c r="U473" s="345"/>
      <c r="V473" s="345"/>
    </row>
    <row r="474" spans="3:22">
      <c r="C474" s="345"/>
      <c r="D474" s="345"/>
      <c r="E474" s="345"/>
      <c r="F474" s="345"/>
      <c r="G474" s="345"/>
      <c r="H474" s="345"/>
      <c r="I474" s="345"/>
      <c r="J474" s="345"/>
      <c r="K474" s="345"/>
      <c r="L474" s="345"/>
      <c r="M474" s="345"/>
      <c r="N474" s="345"/>
      <c r="O474" s="345"/>
      <c r="P474" s="345"/>
      <c r="Q474" s="345"/>
      <c r="R474" s="345"/>
      <c r="S474" s="345"/>
      <c r="T474" s="345"/>
      <c r="U474" s="345"/>
      <c r="V474" s="345"/>
    </row>
    <row r="475" spans="3:22">
      <c r="C475" s="345"/>
      <c r="D475" s="345"/>
      <c r="E475" s="345"/>
      <c r="F475" s="345"/>
      <c r="G475" s="345"/>
      <c r="H475" s="345"/>
      <c r="I475" s="345"/>
      <c r="J475" s="345"/>
      <c r="K475" s="345"/>
      <c r="L475" s="345"/>
      <c r="M475" s="345"/>
      <c r="N475" s="345"/>
      <c r="O475" s="345"/>
      <c r="P475" s="345"/>
      <c r="Q475" s="345"/>
      <c r="R475" s="345"/>
      <c r="S475" s="345"/>
      <c r="T475" s="345"/>
      <c r="U475" s="345"/>
      <c r="V475" s="345"/>
    </row>
    <row r="476" spans="3:22">
      <c r="C476" s="345"/>
      <c r="D476" s="345"/>
      <c r="E476" s="345"/>
      <c r="F476" s="345"/>
      <c r="G476" s="345"/>
      <c r="H476" s="345"/>
      <c r="I476" s="345"/>
      <c r="J476" s="345"/>
      <c r="K476" s="345"/>
      <c r="L476" s="345"/>
      <c r="M476" s="345"/>
      <c r="N476" s="345"/>
      <c r="O476" s="345"/>
      <c r="P476" s="345"/>
      <c r="Q476" s="345"/>
      <c r="R476" s="345"/>
      <c r="S476" s="345"/>
      <c r="T476" s="345"/>
      <c r="U476" s="345"/>
      <c r="V476" s="345"/>
    </row>
    <row r="477" spans="3:22">
      <c r="C477" s="345"/>
      <c r="D477" s="345"/>
      <c r="E477" s="345"/>
      <c r="F477" s="345"/>
      <c r="G477" s="345"/>
      <c r="H477" s="345"/>
      <c r="I477" s="345"/>
      <c r="J477" s="345"/>
      <c r="K477" s="345"/>
      <c r="L477" s="345"/>
      <c r="M477" s="345"/>
      <c r="N477" s="345"/>
      <c r="O477" s="345"/>
      <c r="P477" s="345"/>
      <c r="Q477" s="345"/>
      <c r="R477" s="345"/>
      <c r="S477" s="345"/>
      <c r="T477" s="345"/>
      <c r="U477" s="345"/>
      <c r="V477" s="345"/>
    </row>
    <row r="478" spans="3:22">
      <c r="C478" s="345"/>
      <c r="D478" s="345"/>
      <c r="E478" s="345"/>
      <c r="F478" s="345"/>
      <c r="G478" s="345"/>
      <c r="H478" s="345"/>
      <c r="I478" s="345"/>
      <c r="J478" s="345"/>
      <c r="K478" s="345"/>
      <c r="L478" s="345"/>
      <c r="M478" s="345"/>
      <c r="N478" s="345"/>
      <c r="O478" s="345"/>
      <c r="P478" s="345"/>
      <c r="Q478" s="345"/>
      <c r="R478" s="345"/>
      <c r="S478" s="345"/>
      <c r="T478" s="345"/>
      <c r="U478" s="345"/>
      <c r="V478" s="345"/>
    </row>
    <row r="479" spans="3:22">
      <c r="C479" s="345"/>
      <c r="D479" s="345"/>
      <c r="E479" s="345"/>
      <c r="F479" s="345"/>
      <c r="G479" s="345"/>
      <c r="H479" s="345"/>
      <c r="I479" s="345"/>
      <c r="J479" s="345"/>
      <c r="K479" s="345"/>
      <c r="L479" s="345"/>
      <c r="M479" s="345"/>
      <c r="N479" s="345"/>
      <c r="O479" s="345"/>
      <c r="P479" s="345"/>
      <c r="Q479" s="345"/>
      <c r="R479" s="345"/>
      <c r="S479" s="345"/>
      <c r="T479" s="345"/>
      <c r="U479" s="345"/>
      <c r="V479" s="345"/>
    </row>
    <row r="480" spans="3:22">
      <c r="C480" s="345"/>
      <c r="D480" s="345"/>
      <c r="E480" s="345"/>
      <c r="F480" s="345"/>
      <c r="G480" s="345"/>
      <c r="H480" s="345"/>
      <c r="I480" s="345"/>
      <c r="J480" s="345"/>
      <c r="K480" s="345"/>
      <c r="L480" s="345"/>
      <c r="M480" s="345"/>
      <c r="N480" s="345"/>
      <c r="O480" s="345"/>
      <c r="P480" s="345"/>
      <c r="Q480" s="345"/>
      <c r="R480" s="345"/>
      <c r="S480" s="345"/>
      <c r="T480" s="345"/>
      <c r="U480" s="345"/>
      <c r="V480" s="345"/>
    </row>
    <row r="481" spans="3:22">
      <c r="C481" s="345"/>
      <c r="D481" s="345"/>
      <c r="E481" s="345"/>
      <c r="F481" s="345"/>
      <c r="G481" s="345"/>
      <c r="H481" s="345"/>
      <c r="I481" s="345"/>
      <c r="J481" s="345"/>
      <c r="K481" s="345"/>
      <c r="L481" s="345"/>
      <c r="M481" s="345"/>
      <c r="N481" s="345"/>
      <c r="O481" s="345"/>
      <c r="P481" s="345"/>
      <c r="Q481" s="345"/>
      <c r="R481" s="345"/>
      <c r="S481" s="345"/>
      <c r="T481" s="345"/>
      <c r="U481" s="345"/>
      <c r="V481" s="345"/>
    </row>
    <row r="482" spans="3:22">
      <c r="C482" s="345"/>
      <c r="D482" s="345"/>
      <c r="E482" s="345"/>
      <c r="F482" s="345"/>
      <c r="G482" s="345"/>
      <c r="H482" s="345"/>
      <c r="I482" s="345"/>
      <c r="J482" s="345"/>
      <c r="K482" s="345"/>
      <c r="L482" s="345"/>
      <c r="M482" s="345"/>
      <c r="N482" s="345"/>
      <c r="O482" s="345"/>
      <c r="P482" s="345"/>
      <c r="Q482" s="345"/>
      <c r="R482" s="345"/>
      <c r="S482" s="345"/>
      <c r="T482" s="345"/>
      <c r="U482" s="345"/>
      <c r="V482" s="345"/>
    </row>
    <row r="483" spans="3:22">
      <c r="C483" s="345"/>
      <c r="D483" s="345"/>
      <c r="E483" s="345"/>
      <c r="F483" s="345"/>
      <c r="G483" s="345"/>
      <c r="H483" s="345"/>
      <c r="I483" s="345"/>
      <c r="J483" s="345"/>
      <c r="K483" s="345"/>
      <c r="L483" s="345"/>
      <c r="M483" s="345"/>
      <c r="N483" s="345"/>
      <c r="O483" s="345"/>
      <c r="P483" s="345"/>
      <c r="Q483" s="345"/>
      <c r="R483" s="345"/>
      <c r="S483" s="345"/>
      <c r="T483" s="345"/>
      <c r="U483" s="345"/>
      <c r="V483" s="345"/>
    </row>
    <row r="484" spans="3:22">
      <c r="C484" s="345"/>
      <c r="D484" s="345"/>
      <c r="E484" s="345"/>
      <c r="F484" s="345"/>
      <c r="G484" s="345"/>
      <c r="H484" s="345"/>
      <c r="I484" s="345"/>
      <c r="J484" s="345"/>
      <c r="K484" s="345"/>
      <c r="L484" s="345"/>
      <c r="M484" s="345"/>
      <c r="N484" s="345"/>
      <c r="O484" s="345"/>
      <c r="P484" s="345"/>
      <c r="Q484" s="345"/>
      <c r="R484" s="345"/>
      <c r="S484" s="345"/>
      <c r="T484" s="345"/>
      <c r="U484" s="345"/>
      <c r="V484" s="345"/>
    </row>
    <row r="485" spans="3:22">
      <c r="C485" s="345"/>
      <c r="D485" s="345"/>
      <c r="E485" s="345"/>
      <c r="F485" s="345"/>
      <c r="G485" s="345"/>
      <c r="H485" s="345"/>
      <c r="I485" s="345"/>
      <c r="J485" s="345"/>
      <c r="K485" s="345"/>
      <c r="L485" s="345"/>
      <c r="M485" s="345"/>
      <c r="N485" s="345"/>
      <c r="O485" s="345"/>
      <c r="P485" s="345"/>
      <c r="Q485" s="345"/>
      <c r="R485" s="345"/>
      <c r="S485" s="345"/>
      <c r="T485" s="345"/>
      <c r="U485" s="345"/>
      <c r="V485" s="345"/>
    </row>
    <row r="486" spans="3:22">
      <c r="C486" s="345"/>
      <c r="D486" s="345"/>
      <c r="E486" s="345"/>
      <c r="F486" s="345"/>
      <c r="G486" s="345"/>
      <c r="H486" s="345"/>
      <c r="I486" s="345"/>
      <c r="J486" s="345"/>
      <c r="K486" s="345"/>
      <c r="L486" s="345"/>
      <c r="M486" s="345"/>
      <c r="N486" s="345"/>
      <c r="O486" s="345"/>
      <c r="P486" s="345"/>
      <c r="Q486" s="345"/>
      <c r="R486" s="345"/>
      <c r="S486" s="345"/>
      <c r="T486" s="345"/>
      <c r="U486" s="345"/>
      <c r="V486" s="345"/>
    </row>
    <row r="487" spans="3:22">
      <c r="C487" s="345"/>
      <c r="D487" s="345"/>
      <c r="E487" s="345"/>
      <c r="F487" s="345"/>
      <c r="G487" s="345"/>
      <c r="H487" s="345"/>
      <c r="I487" s="345"/>
      <c r="J487" s="345"/>
      <c r="K487" s="345"/>
      <c r="L487" s="345"/>
      <c r="M487" s="345"/>
      <c r="N487" s="345"/>
      <c r="O487" s="345"/>
      <c r="P487" s="345"/>
      <c r="Q487" s="345"/>
      <c r="R487" s="345"/>
      <c r="S487" s="345"/>
      <c r="T487" s="345"/>
      <c r="U487" s="345"/>
      <c r="V487" s="345"/>
    </row>
    <row r="488" spans="3:22">
      <c r="C488" s="345"/>
      <c r="D488" s="345"/>
      <c r="E488" s="345"/>
      <c r="F488" s="345"/>
      <c r="G488" s="345"/>
      <c r="H488" s="345"/>
      <c r="I488" s="345"/>
      <c r="J488" s="345"/>
      <c r="K488" s="345"/>
      <c r="L488" s="345"/>
      <c r="M488" s="345"/>
      <c r="N488" s="345"/>
      <c r="O488" s="345"/>
      <c r="P488" s="345"/>
      <c r="Q488" s="345"/>
      <c r="R488" s="345"/>
      <c r="S488" s="345"/>
      <c r="T488" s="345"/>
      <c r="U488" s="345"/>
      <c r="V488" s="345"/>
    </row>
    <row r="489" spans="3:22">
      <c r="C489" s="345"/>
      <c r="D489" s="345"/>
      <c r="E489" s="345"/>
      <c r="F489" s="345"/>
      <c r="G489" s="345"/>
      <c r="H489" s="345"/>
      <c r="I489" s="345"/>
      <c r="J489" s="345"/>
      <c r="K489" s="345"/>
      <c r="L489" s="345"/>
      <c r="M489" s="345"/>
      <c r="N489" s="345"/>
      <c r="O489" s="345"/>
      <c r="P489" s="345"/>
      <c r="Q489" s="345"/>
      <c r="R489" s="345"/>
      <c r="S489" s="345"/>
      <c r="T489" s="345"/>
      <c r="U489" s="345"/>
      <c r="V489" s="345"/>
    </row>
    <row r="490" spans="3:22">
      <c r="C490" s="345"/>
      <c r="D490" s="345"/>
      <c r="E490" s="345"/>
      <c r="F490" s="345"/>
      <c r="G490" s="345"/>
      <c r="H490" s="345"/>
      <c r="I490" s="345"/>
      <c r="J490" s="345"/>
      <c r="K490" s="345"/>
      <c r="L490" s="345"/>
      <c r="M490" s="345"/>
      <c r="N490" s="345"/>
      <c r="O490" s="345"/>
      <c r="P490" s="345"/>
      <c r="Q490" s="345"/>
      <c r="R490" s="345"/>
      <c r="S490" s="345"/>
      <c r="T490" s="345"/>
      <c r="U490" s="345"/>
      <c r="V490" s="345"/>
    </row>
    <row r="491" spans="3:22">
      <c r="C491" s="345"/>
      <c r="D491" s="345"/>
      <c r="E491" s="345"/>
      <c r="F491" s="345"/>
      <c r="G491" s="345"/>
      <c r="H491" s="345"/>
      <c r="I491" s="345"/>
      <c r="J491" s="345"/>
      <c r="K491" s="345"/>
      <c r="L491" s="345"/>
      <c r="M491" s="345"/>
      <c r="N491" s="345"/>
      <c r="O491" s="345"/>
      <c r="P491" s="345"/>
      <c r="Q491" s="345"/>
      <c r="R491" s="345"/>
      <c r="S491" s="345"/>
      <c r="T491" s="345"/>
      <c r="U491" s="345"/>
      <c r="V491" s="345"/>
    </row>
    <row r="492" spans="3:22">
      <c r="C492" s="345"/>
      <c r="D492" s="345"/>
      <c r="E492" s="345"/>
      <c r="F492" s="345"/>
      <c r="G492" s="345"/>
      <c r="H492" s="345"/>
      <c r="I492" s="345"/>
      <c r="J492" s="345"/>
      <c r="K492" s="345"/>
      <c r="L492" s="345"/>
      <c r="M492" s="345"/>
      <c r="N492" s="345"/>
      <c r="O492" s="345"/>
      <c r="P492" s="345"/>
      <c r="Q492" s="345"/>
      <c r="R492" s="345"/>
      <c r="S492" s="345"/>
      <c r="T492" s="345"/>
      <c r="U492" s="345"/>
      <c r="V492" s="345"/>
    </row>
    <row r="493" spans="3:22">
      <c r="C493" s="345"/>
      <c r="D493" s="345"/>
      <c r="E493" s="345"/>
      <c r="F493" s="345"/>
      <c r="G493" s="345"/>
      <c r="H493" s="345"/>
      <c r="I493" s="345"/>
      <c r="J493" s="345"/>
      <c r="K493" s="345"/>
      <c r="L493" s="345"/>
      <c r="M493" s="345"/>
      <c r="N493" s="345"/>
      <c r="O493" s="345"/>
      <c r="P493" s="345"/>
      <c r="Q493" s="345"/>
      <c r="R493" s="345"/>
      <c r="S493" s="345"/>
      <c r="T493" s="345"/>
      <c r="U493" s="345"/>
      <c r="V493" s="345"/>
    </row>
    <row r="494" spans="3:22">
      <c r="C494" s="345"/>
      <c r="D494" s="345"/>
      <c r="E494" s="345"/>
      <c r="F494" s="345"/>
      <c r="G494" s="345"/>
      <c r="H494" s="345"/>
      <c r="I494" s="345"/>
      <c r="J494" s="345"/>
      <c r="K494" s="345"/>
      <c r="L494" s="345"/>
      <c r="M494" s="345"/>
      <c r="N494" s="345"/>
      <c r="O494" s="345"/>
      <c r="P494" s="345"/>
      <c r="Q494" s="345"/>
      <c r="R494" s="345"/>
      <c r="S494" s="345"/>
      <c r="T494" s="345"/>
      <c r="U494" s="345"/>
      <c r="V494" s="345"/>
    </row>
    <row r="495" spans="3:22">
      <c r="C495" s="345"/>
      <c r="D495" s="345"/>
      <c r="E495" s="345"/>
      <c r="F495" s="345"/>
      <c r="G495" s="345"/>
      <c r="H495" s="345"/>
      <c r="I495" s="345"/>
      <c r="J495" s="345"/>
      <c r="K495" s="345"/>
      <c r="L495" s="345"/>
      <c r="M495" s="345"/>
      <c r="N495" s="345"/>
      <c r="O495" s="345"/>
      <c r="P495" s="345"/>
      <c r="Q495" s="345"/>
      <c r="R495" s="345"/>
      <c r="S495" s="345"/>
      <c r="T495" s="345"/>
      <c r="U495" s="345"/>
      <c r="V495" s="345"/>
    </row>
    <row r="496" spans="3:22">
      <c r="C496" s="345"/>
      <c r="D496" s="345"/>
      <c r="E496" s="345"/>
      <c r="F496" s="345"/>
      <c r="G496" s="345"/>
      <c r="H496" s="345"/>
      <c r="I496" s="345"/>
      <c r="J496" s="345"/>
      <c r="K496" s="345"/>
      <c r="L496" s="345"/>
      <c r="M496" s="345"/>
      <c r="N496" s="345"/>
      <c r="O496" s="345"/>
      <c r="P496" s="345"/>
      <c r="Q496" s="345"/>
      <c r="R496" s="345"/>
      <c r="S496" s="345"/>
      <c r="T496" s="345"/>
      <c r="U496" s="345"/>
      <c r="V496" s="345"/>
    </row>
    <row r="497" spans="3:22">
      <c r="C497" s="345"/>
      <c r="D497" s="345"/>
      <c r="E497" s="345"/>
      <c r="F497" s="345"/>
      <c r="G497" s="345"/>
      <c r="H497" s="345"/>
      <c r="I497" s="345"/>
      <c r="J497" s="345"/>
      <c r="K497" s="345"/>
      <c r="L497" s="345"/>
      <c r="M497" s="345"/>
      <c r="N497" s="345"/>
      <c r="O497" s="345"/>
      <c r="P497" s="345"/>
      <c r="Q497" s="345"/>
      <c r="R497" s="345"/>
      <c r="S497" s="345"/>
      <c r="T497" s="345"/>
      <c r="U497" s="345"/>
      <c r="V497" s="345"/>
    </row>
    <row r="498" spans="3:22">
      <c r="C498" s="345"/>
      <c r="D498" s="345"/>
      <c r="E498" s="345"/>
      <c r="F498" s="345"/>
      <c r="G498" s="345"/>
      <c r="H498" s="345"/>
      <c r="I498" s="345"/>
      <c r="J498" s="345"/>
      <c r="K498" s="345"/>
      <c r="L498" s="345"/>
      <c r="M498" s="345"/>
      <c r="N498" s="345"/>
      <c r="O498" s="345"/>
      <c r="P498" s="345"/>
      <c r="Q498" s="345"/>
      <c r="R498" s="345"/>
      <c r="S498" s="345"/>
      <c r="T498" s="345"/>
      <c r="U498" s="345"/>
      <c r="V498" s="345"/>
    </row>
    <row r="499" spans="3:22">
      <c r="C499" s="345"/>
      <c r="D499" s="345"/>
      <c r="E499" s="345"/>
      <c r="F499" s="345"/>
      <c r="G499" s="345"/>
      <c r="H499" s="345"/>
      <c r="I499" s="345"/>
      <c r="J499" s="345"/>
      <c r="K499" s="345"/>
      <c r="L499" s="345"/>
      <c r="M499" s="345"/>
      <c r="N499" s="345"/>
      <c r="O499" s="345"/>
      <c r="P499" s="345"/>
      <c r="Q499" s="345"/>
      <c r="R499" s="345"/>
      <c r="S499" s="345"/>
      <c r="T499" s="345"/>
      <c r="U499" s="345"/>
      <c r="V499" s="345"/>
    </row>
    <row r="500" spans="3:22">
      <c r="C500" s="345"/>
      <c r="D500" s="345"/>
      <c r="E500" s="345"/>
      <c r="F500" s="345"/>
      <c r="G500" s="345"/>
      <c r="H500" s="345"/>
      <c r="I500" s="345"/>
      <c r="J500" s="345"/>
      <c r="K500" s="345"/>
      <c r="L500" s="345"/>
      <c r="M500" s="345"/>
      <c r="N500" s="345"/>
      <c r="O500" s="345"/>
      <c r="P500" s="345"/>
      <c r="Q500" s="345"/>
      <c r="R500" s="345"/>
      <c r="S500" s="345"/>
      <c r="T500" s="345"/>
      <c r="U500" s="345"/>
      <c r="V500" s="345"/>
    </row>
    <row r="501" spans="3:22">
      <c r="C501" s="345"/>
      <c r="D501" s="345"/>
      <c r="E501" s="345"/>
      <c r="F501" s="345"/>
      <c r="G501" s="345"/>
      <c r="H501" s="345"/>
      <c r="I501" s="345"/>
      <c r="J501" s="345"/>
      <c r="K501" s="345"/>
      <c r="L501" s="345"/>
      <c r="M501" s="345"/>
      <c r="N501" s="345"/>
      <c r="O501" s="345"/>
      <c r="P501" s="345"/>
      <c r="Q501" s="345"/>
      <c r="R501" s="345"/>
      <c r="S501" s="345"/>
      <c r="T501" s="345"/>
      <c r="U501" s="345"/>
      <c r="V501" s="345"/>
    </row>
    <row r="502" spans="3:22">
      <c r="C502" s="345"/>
      <c r="D502" s="345"/>
      <c r="E502" s="345"/>
      <c r="F502" s="345"/>
      <c r="G502" s="345"/>
      <c r="H502" s="345"/>
      <c r="I502" s="345"/>
      <c r="J502" s="345"/>
      <c r="K502" s="345"/>
      <c r="L502" s="345"/>
      <c r="M502" s="345"/>
      <c r="N502" s="345"/>
      <c r="O502" s="345"/>
      <c r="P502" s="345"/>
      <c r="Q502" s="345"/>
      <c r="R502" s="345"/>
      <c r="S502" s="345"/>
      <c r="T502" s="345"/>
      <c r="U502" s="345"/>
      <c r="V502" s="345"/>
    </row>
    <row r="503" spans="3:22">
      <c r="C503" s="345"/>
      <c r="D503" s="345"/>
      <c r="E503" s="345"/>
      <c r="F503" s="345"/>
      <c r="G503" s="345"/>
      <c r="H503" s="345"/>
      <c r="I503" s="345"/>
      <c r="J503" s="345"/>
      <c r="K503" s="345"/>
      <c r="L503" s="345"/>
      <c r="M503" s="345"/>
      <c r="N503" s="345"/>
      <c r="O503" s="345"/>
      <c r="P503" s="345"/>
      <c r="Q503" s="345"/>
      <c r="R503" s="345"/>
      <c r="S503" s="345"/>
      <c r="T503" s="345"/>
      <c r="U503" s="345"/>
      <c r="V503" s="345"/>
    </row>
    <row r="504" spans="3:22">
      <c r="C504" s="345"/>
      <c r="D504" s="345"/>
      <c r="E504" s="345"/>
      <c r="F504" s="345"/>
      <c r="G504" s="345"/>
      <c r="H504" s="345"/>
      <c r="I504" s="345"/>
      <c r="J504" s="345"/>
      <c r="K504" s="345"/>
      <c r="L504" s="345"/>
      <c r="M504" s="345"/>
      <c r="N504" s="345"/>
      <c r="O504" s="345"/>
      <c r="P504" s="345"/>
      <c r="Q504" s="345"/>
      <c r="R504" s="345"/>
      <c r="S504" s="345"/>
      <c r="T504" s="345"/>
      <c r="U504" s="345"/>
      <c r="V504" s="345"/>
    </row>
    <row r="505" spans="3:22">
      <c r="C505" s="345"/>
      <c r="D505" s="345"/>
      <c r="E505" s="345"/>
      <c r="F505" s="345"/>
      <c r="G505" s="345"/>
      <c r="H505" s="345"/>
      <c r="I505" s="345"/>
      <c r="J505" s="345"/>
      <c r="K505" s="345"/>
      <c r="L505" s="345"/>
      <c r="M505" s="345"/>
      <c r="N505" s="345"/>
      <c r="O505" s="345"/>
      <c r="P505" s="345"/>
      <c r="Q505" s="345"/>
      <c r="R505" s="345"/>
      <c r="S505" s="345"/>
      <c r="T505" s="345"/>
      <c r="U505" s="345"/>
      <c r="V505" s="345"/>
    </row>
    <row r="506" spans="3:22">
      <c r="C506" s="345"/>
      <c r="D506" s="345"/>
      <c r="E506" s="345"/>
      <c r="F506" s="345"/>
      <c r="G506" s="345"/>
      <c r="H506" s="345"/>
      <c r="I506" s="345"/>
      <c r="J506" s="345"/>
      <c r="K506" s="345"/>
      <c r="L506" s="345"/>
      <c r="M506" s="345"/>
      <c r="N506" s="345"/>
      <c r="O506" s="345"/>
      <c r="P506" s="345"/>
      <c r="Q506" s="345"/>
      <c r="R506" s="345"/>
      <c r="S506" s="345"/>
      <c r="T506" s="345"/>
      <c r="U506" s="345"/>
      <c r="V506" s="345"/>
    </row>
    <row r="507" spans="3:22">
      <c r="C507" s="345"/>
      <c r="D507" s="345"/>
      <c r="E507" s="345"/>
      <c r="F507" s="345"/>
      <c r="G507" s="345"/>
      <c r="H507" s="345"/>
      <c r="I507" s="345"/>
      <c r="J507" s="345"/>
      <c r="K507" s="345"/>
      <c r="L507" s="345"/>
      <c r="M507" s="345"/>
      <c r="N507" s="345"/>
      <c r="O507" s="345"/>
      <c r="P507" s="345"/>
      <c r="Q507" s="345"/>
      <c r="R507" s="345"/>
      <c r="S507" s="345"/>
      <c r="T507" s="345"/>
      <c r="U507" s="345"/>
      <c r="V507" s="345"/>
    </row>
    <row r="508" spans="3:22">
      <c r="C508" s="345"/>
      <c r="D508" s="345"/>
      <c r="E508" s="345"/>
      <c r="F508" s="345"/>
      <c r="G508" s="345"/>
      <c r="H508" s="345"/>
      <c r="I508" s="345"/>
      <c r="J508" s="345"/>
      <c r="K508" s="345"/>
      <c r="L508" s="345"/>
      <c r="M508" s="345"/>
      <c r="N508" s="345"/>
      <c r="O508" s="345"/>
      <c r="P508" s="345"/>
      <c r="Q508" s="345"/>
      <c r="R508" s="345"/>
      <c r="S508" s="345"/>
      <c r="T508" s="345"/>
      <c r="U508" s="345"/>
      <c r="V508" s="345"/>
    </row>
    <row r="509" spans="3:22">
      <c r="C509" s="345"/>
      <c r="D509" s="345"/>
      <c r="E509" s="345"/>
      <c r="F509" s="345"/>
      <c r="G509" s="345"/>
      <c r="H509" s="345"/>
      <c r="I509" s="345"/>
      <c r="J509" s="345"/>
      <c r="K509" s="345"/>
      <c r="L509" s="345"/>
      <c r="M509" s="345"/>
      <c r="N509" s="345"/>
      <c r="O509" s="345"/>
      <c r="P509" s="345"/>
      <c r="Q509" s="345"/>
      <c r="R509" s="345"/>
      <c r="S509" s="345"/>
      <c r="T509" s="345"/>
      <c r="U509" s="345"/>
      <c r="V509" s="345"/>
    </row>
    <row r="510" spans="3:22">
      <c r="C510" s="345"/>
      <c r="D510" s="345"/>
      <c r="E510" s="345"/>
      <c r="F510" s="345"/>
      <c r="G510" s="345"/>
      <c r="H510" s="345"/>
      <c r="I510" s="345"/>
      <c r="J510" s="345"/>
      <c r="K510" s="345"/>
      <c r="L510" s="345"/>
      <c r="M510" s="345"/>
      <c r="N510" s="345"/>
      <c r="O510" s="345"/>
      <c r="P510" s="345"/>
      <c r="Q510" s="345"/>
      <c r="R510" s="345"/>
      <c r="S510" s="345"/>
      <c r="T510" s="345"/>
      <c r="U510" s="345"/>
      <c r="V510" s="345"/>
    </row>
    <row r="511" spans="3:22">
      <c r="C511" s="345"/>
      <c r="D511" s="345"/>
      <c r="E511" s="345"/>
      <c r="F511" s="345"/>
      <c r="G511" s="345"/>
      <c r="H511" s="345"/>
      <c r="I511" s="345"/>
      <c r="J511" s="345"/>
      <c r="K511" s="345"/>
      <c r="L511" s="345"/>
      <c r="M511" s="345"/>
      <c r="N511" s="345"/>
      <c r="O511" s="345"/>
      <c r="P511" s="345"/>
      <c r="Q511" s="345"/>
      <c r="R511" s="345"/>
      <c r="S511" s="345"/>
      <c r="T511" s="345"/>
      <c r="U511" s="345"/>
      <c r="V511" s="345"/>
    </row>
    <row r="512" spans="3:22">
      <c r="C512" s="345"/>
      <c r="D512" s="345"/>
      <c r="E512" s="345"/>
      <c r="F512" s="345"/>
      <c r="G512" s="345"/>
      <c r="H512" s="345"/>
      <c r="I512" s="345"/>
      <c r="J512" s="345"/>
      <c r="K512" s="345"/>
      <c r="L512" s="345"/>
      <c r="M512" s="345"/>
      <c r="N512" s="345"/>
      <c r="O512" s="345"/>
      <c r="P512" s="345"/>
      <c r="Q512" s="345"/>
      <c r="R512" s="345"/>
      <c r="S512" s="345"/>
      <c r="T512" s="345"/>
      <c r="U512" s="345"/>
      <c r="V512" s="345"/>
    </row>
    <row r="513" spans="3:22">
      <c r="C513" s="345"/>
      <c r="D513" s="345"/>
      <c r="E513" s="345"/>
      <c r="F513" s="345"/>
      <c r="G513" s="345"/>
      <c r="H513" s="345"/>
      <c r="I513" s="345"/>
      <c r="J513" s="345"/>
      <c r="K513" s="345"/>
      <c r="L513" s="345"/>
      <c r="M513" s="345"/>
      <c r="N513" s="345"/>
      <c r="O513" s="345"/>
      <c r="P513" s="345"/>
      <c r="Q513" s="345"/>
      <c r="R513" s="345"/>
      <c r="S513" s="345"/>
      <c r="T513" s="345"/>
      <c r="U513" s="345"/>
      <c r="V513" s="345"/>
    </row>
    <row r="514" spans="3:22">
      <c r="C514" s="345"/>
      <c r="D514" s="345"/>
      <c r="E514" s="345"/>
      <c r="F514" s="345"/>
      <c r="G514" s="345"/>
      <c r="H514" s="345"/>
      <c r="I514" s="345"/>
      <c r="J514" s="345"/>
      <c r="K514" s="345"/>
      <c r="L514" s="345"/>
      <c r="M514" s="345"/>
      <c r="N514" s="345"/>
      <c r="O514" s="345"/>
      <c r="P514" s="345"/>
      <c r="Q514" s="345"/>
      <c r="R514" s="345"/>
      <c r="S514" s="345"/>
      <c r="T514" s="345"/>
      <c r="U514" s="345"/>
      <c r="V514" s="345"/>
    </row>
    <row r="515" spans="3:22">
      <c r="C515" s="345"/>
      <c r="D515" s="345"/>
      <c r="E515" s="345"/>
      <c r="F515" s="345"/>
      <c r="G515" s="345"/>
      <c r="H515" s="345"/>
      <c r="I515" s="345"/>
      <c r="J515" s="345"/>
      <c r="K515" s="345"/>
      <c r="L515" s="345"/>
      <c r="M515" s="345"/>
      <c r="N515" s="345"/>
      <c r="O515" s="345"/>
      <c r="P515" s="345"/>
      <c r="Q515" s="345"/>
      <c r="R515" s="345"/>
      <c r="S515" s="345"/>
      <c r="T515" s="345"/>
      <c r="U515" s="345"/>
      <c r="V515" s="345"/>
    </row>
    <row r="516" spans="3:22">
      <c r="C516" s="345"/>
      <c r="D516" s="345"/>
      <c r="E516" s="345"/>
      <c r="F516" s="345"/>
      <c r="G516" s="345"/>
      <c r="H516" s="345"/>
      <c r="I516" s="345"/>
      <c r="J516" s="345"/>
      <c r="K516" s="345"/>
      <c r="L516" s="345"/>
      <c r="M516" s="345"/>
      <c r="N516" s="345"/>
      <c r="O516" s="345"/>
      <c r="P516" s="345"/>
      <c r="Q516" s="345"/>
      <c r="R516" s="345"/>
      <c r="S516" s="345"/>
      <c r="T516" s="345"/>
      <c r="U516" s="345"/>
      <c r="V516" s="345"/>
    </row>
    <row r="517" spans="3:22">
      <c r="C517" s="345"/>
      <c r="D517" s="345"/>
      <c r="E517" s="345"/>
      <c r="F517" s="345"/>
      <c r="G517" s="345"/>
      <c r="H517" s="345"/>
      <c r="I517" s="345"/>
      <c r="J517" s="345"/>
      <c r="K517" s="345"/>
      <c r="L517" s="345"/>
      <c r="M517" s="345"/>
      <c r="N517" s="345"/>
      <c r="O517" s="345"/>
      <c r="P517" s="345"/>
      <c r="Q517" s="345"/>
      <c r="R517" s="345"/>
      <c r="S517" s="345"/>
      <c r="T517" s="345"/>
      <c r="U517" s="345"/>
      <c r="V517" s="345"/>
    </row>
    <row r="518" spans="3:22">
      <c r="C518" s="345"/>
      <c r="D518" s="345"/>
      <c r="E518" s="345"/>
      <c r="F518" s="345"/>
      <c r="G518" s="345"/>
      <c r="H518" s="345"/>
      <c r="I518" s="345"/>
      <c r="J518" s="345"/>
      <c r="K518" s="345"/>
      <c r="L518" s="345"/>
      <c r="M518" s="345"/>
      <c r="N518" s="345"/>
      <c r="O518" s="345"/>
      <c r="P518" s="345"/>
      <c r="Q518" s="345"/>
      <c r="R518" s="345"/>
      <c r="S518" s="345"/>
      <c r="T518" s="345"/>
      <c r="U518" s="345"/>
      <c r="V518" s="345"/>
    </row>
    <row r="519" spans="3:22">
      <c r="C519" s="345"/>
      <c r="D519" s="345"/>
      <c r="E519" s="345"/>
      <c r="F519" s="345"/>
      <c r="G519" s="345"/>
      <c r="H519" s="345"/>
      <c r="I519" s="345"/>
      <c r="J519" s="345"/>
      <c r="K519" s="345"/>
      <c r="L519" s="345"/>
      <c r="M519" s="345"/>
      <c r="N519" s="345"/>
      <c r="O519" s="345"/>
      <c r="P519" s="345"/>
      <c r="Q519" s="345"/>
      <c r="R519" s="345"/>
      <c r="S519" s="345"/>
      <c r="T519" s="345"/>
      <c r="U519" s="345"/>
      <c r="V519" s="345"/>
    </row>
    <row r="520" spans="3:22">
      <c r="C520" s="345"/>
      <c r="D520" s="345"/>
      <c r="E520" s="345"/>
      <c r="F520" s="345"/>
      <c r="G520" s="345"/>
      <c r="H520" s="345"/>
      <c r="I520" s="345"/>
      <c r="J520" s="345"/>
      <c r="K520" s="345"/>
      <c r="L520" s="345"/>
      <c r="M520" s="345"/>
      <c r="N520" s="345"/>
      <c r="O520" s="345"/>
      <c r="P520" s="345"/>
      <c r="Q520" s="345"/>
      <c r="R520" s="345"/>
      <c r="S520" s="345"/>
      <c r="T520" s="345"/>
      <c r="U520" s="345"/>
      <c r="V520" s="345"/>
    </row>
    <row r="521" spans="3:22">
      <c r="C521" s="345"/>
      <c r="D521" s="345"/>
      <c r="E521" s="345"/>
      <c r="F521" s="345"/>
      <c r="G521" s="345"/>
      <c r="H521" s="345"/>
      <c r="I521" s="345"/>
      <c r="J521" s="345"/>
      <c r="K521" s="345"/>
      <c r="L521" s="345"/>
      <c r="M521" s="345"/>
      <c r="N521" s="345"/>
      <c r="O521" s="345"/>
      <c r="P521" s="345"/>
      <c r="Q521" s="345"/>
      <c r="R521" s="345"/>
      <c r="S521" s="345"/>
      <c r="T521" s="345"/>
      <c r="U521" s="345"/>
      <c r="V521" s="345"/>
    </row>
    <row r="522" spans="3:22">
      <c r="C522" s="345"/>
      <c r="D522" s="345"/>
      <c r="E522" s="345"/>
      <c r="F522" s="345"/>
      <c r="G522" s="345"/>
      <c r="H522" s="345"/>
      <c r="I522" s="345"/>
      <c r="J522" s="345"/>
      <c r="K522" s="345"/>
      <c r="L522" s="345"/>
      <c r="M522" s="345"/>
      <c r="N522" s="345"/>
      <c r="O522" s="345"/>
      <c r="P522" s="345"/>
      <c r="Q522" s="345"/>
      <c r="R522" s="345"/>
      <c r="S522" s="345"/>
      <c r="T522" s="345"/>
      <c r="U522" s="345"/>
      <c r="V522" s="345"/>
    </row>
    <row r="523" spans="3:22">
      <c r="C523" s="345"/>
      <c r="D523" s="345"/>
      <c r="E523" s="345"/>
      <c r="F523" s="345"/>
      <c r="G523" s="345"/>
      <c r="H523" s="345"/>
      <c r="I523" s="345"/>
      <c r="J523" s="345"/>
      <c r="K523" s="345"/>
      <c r="L523" s="345"/>
      <c r="M523" s="345"/>
      <c r="N523" s="345"/>
      <c r="O523" s="345"/>
      <c r="P523" s="345"/>
      <c r="Q523" s="345"/>
      <c r="R523" s="345"/>
      <c r="S523" s="345"/>
      <c r="T523" s="345"/>
      <c r="U523" s="345"/>
      <c r="V523" s="345"/>
    </row>
    <row r="524" spans="3:22">
      <c r="C524" s="345"/>
      <c r="D524" s="345"/>
      <c r="E524" s="345"/>
      <c r="F524" s="345"/>
      <c r="G524" s="345"/>
      <c r="H524" s="345"/>
      <c r="I524" s="345"/>
      <c r="J524" s="345"/>
      <c r="K524" s="345"/>
      <c r="L524" s="345"/>
      <c r="M524" s="345"/>
      <c r="N524" s="345"/>
      <c r="O524" s="345"/>
      <c r="P524" s="345"/>
      <c r="Q524" s="345"/>
      <c r="R524" s="345"/>
      <c r="S524" s="345"/>
      <c r="T524" s="345"/>
      <c r="U524" s="345"/>
      <c r="V524" s="345"/>
    </row>
    <row r="525" spans="3:22">
      <c r="C525" s="345"/>
      <c r="D525" s="345"/>
      <c r="E525" s="345"/>
      <c r="F525" s="345"/>
      <c r="G525" s="345"/>
      <c r="H525" s="345"/>
      <c r="I525" s="345"/>
      <c r="J525" s="345"/>
      <c r="K525" s="345"/>
      <c r="L525" s="345"/>
      <c r="M525" s="345"/>
      <c r="N525" s="345"/>
      <c r="O525" s="345"/>
      <c r="P525" s="345"/>
      <c r="Q525" s="345"/>
      <c r="R525" s="345"/>
      <c r="S525" s="345"/>
      <c r="T525" s="345"/>
      <c r="U525" s="345"/>
      <c r="V525" s="345"/>
    </row>
    <row r="526" spans="3:22">
      <c r="C526" s="345"/>
      <c r="D526" s="345"/>
      <c r="E526" s="345"/>
      <c r="F526" s="345"/>
      <c r="G526" s="345"/>
      <c r="H526" s="345"/>
      <c r="I526" s="345"/>
      <c r="J526" s="345"/>
      <c r="K526" s="345"/>
      <c r="L526" s="345"/>
      <c r="M526" s="345"/>
      <c r="N526" s="345"/>
      <c r="O526" s="345"/>
      <c r="P526" s="345"/>
      <c r="Q526" s="345"/>
      <c r="R526" s="345"/>
      <c r="S526" s="345"/>
      <c r="T526" s="345"/>
      <c r="U526" s="345"/>
      <c r="V526" s="345"/>
    </row>
    <row r="527" spans="3:22">
      <c r="C527" s="345"/>
      <c r="D527" s="345"/>
      <c r="E527" s="345"/>
      <c r="F527" s="345"/>
      <c r="G527" s="345"/>
      <c r="H527" s="345"/>
      <c r="I527" s="345"/>
      <c r="J527" s="345"/>
      <c r="K527" s="345"/>
      <c r="L527" s="345"/>
      <c r="M527" s="345"/>
      <c r="N527" s="345"/>
      <c r="O527" s="345"/>
      <c r="P527" s="345"/>
      <c r="Q527" s="345"/>
      <c r="R527" s="345"/>
      <c r="S527" s="345"/>
      <c r="T527" s="345"/>
      <c r="U527" s="345"/>
      <c r="V527" s="345"/>
    </row>
    <row r="528" spans="3:22">
      <c r="C528" s="345"/>
      <c r="D528" s="345"/>
      <c r="E528" s="345"/>
      <c r="F528" s="345"/>
      <c r="G528" s="345"/>
      <c r="H528" s="345"/>
      <c r="I528" s="345"/>
      <c r="J528" s="345"/>
      <c r="K528" s="345"/>
      <c r="L528" s="345"/>
      <c r="M528" s="345"/>
      <c r="N528" s="345"/>
      <c r="O528" s="345"/>
      <c r="P528" s="345"/>
      <c r="Q528" s="345"/>
      <c r="R528" s="345"/>
      <c r="S528" s="345"/>
      <c r="T528" s="345"/>
      <c r="U528" s="345"/>
      <c r="V528" s="345"/>
    </row>
    <row r="529" spans="3:22">
      <c r="C529" s="345"/>
      <c r="D529" s="345"/>
      <c r="E529" s="345"/>
      <c r="F529" s="345"/>
      <c r="G529" s="345"/>
      <c r="H529" s="345"/>
      <c r="I529" s="345"/>
      <c r="J529" s="345"/>
      <c r="K529" s="345"/>
      <c r="L529" s="345"/>
      <c r="M529" s="345"/>
      <c r="N529" s="345"/>
      <c r="O529" s="345"/>
      <c r="P529" s="345"/>
      <c r="Q529" s="345"/>
      <c r="R529" s="345"/>
      <c r="S529" s="345"/>
      <c r="T529" s="345"/>
      <c r="U529" s="345"/>
      <c r="V529" s="345"/>
    </row>
    <row r="530" spans="3:22">
      <c r="C530" s="345"/>
      <c r="D530" s="345"/>
      <c r="E530" s="345"/>
      <c r="F530" s="345"/>
      <c r="G530" s="345"/>
      <c r="H530" s="345"/>
      <c r="I530" s="345"/>
      <c r="J530" s="345"/>
      <c r="K530" s="345"/>
      <c r="L530" s="345"/>
      <c r="M530" s="345"/>
      <c r="N530" s="345"/>
      <c r="O530" s="345"/>
      <c r="P530" s="345"/>
      <c r="Q530" s="345"/>
      <c r="R530" s="345"/>
      <c r="S530" s="345"/>
      <c r="T530" s="345"/>
      <c r="U530" s="345"/>
      <c r="V530" s="345"/>
    </row>
    <row r="531" spans="3:22">
      <c r="C531" s="345"/>
      <c r="D531" s="345"/>
      <c r="E531" s="345"/>
      <c r="F531" s="345"/>
      <c r="G531" s="345"/>
      <c r="H531" s="345"/>
      <c r="I531" s="345"/>
      <c r="J531" s="345"/>
      <c r="K531" s="345"/>
      <c r="L531" s="345"/>
      <c r="M531" s="345"/>
      <c r="N531" s="345"/>
      <c r="O531" s="345"/>
      <c r="P531" s="345"/>
      <c r="Q531" s="345"/>
      <c r="R531" s="345"/>
      <c r="S531" s="345"/>
      <c r="T531" s="345"/>
      <c r="U531" s="345"/>
      <c r="V531" s="345"/>
    </row>
    <row r="532" spans="3:22">
      <c r="C532" s="345"/>
      <c r="D532" s="345"/>
      <c r="E532" s="345"/>
      <c r="F532" s="345"/>
      <c r="G532" s="345"/>
      <c r="H532" s="345"/>
      <c r="I532" s="345"/>
      <c r="J532" s="345"/>
      <c r="K532" s="345"/>
      <c r="L532" s="345"/>
      <c r="M532" s="345"/>
      <c r="N532" s="345"/>
      <c r="O532" s="345"/>
      <c r="P532" s="345"/>
      <c r="Q532" s="345"/>
      <c r="R532" s="345"/>
      <c r="S532" s="345"/>
      <c r="T532" s="345"/>
      <c r="U532" s="345"/>
      <c r="V532" s="345"/>
    </row>
    <row r="533" spans="3:22">
      <c r="C533" s="345"/>
      <c r="D533" s="345"/>
      <c r="E533" s="345"/>
      <c r="F533" s="345"/>
      <c r="G533" s="345"/>
      <c r="H533" s="345"/>
      <c r="I533" s="345"/>
      <c r="J533" s="345"/>
      <c r="K533" s="345"/>
      <c r="L533" s="345"/>
      <c r="M533" s="345"/>
      <c r="N533" s="345"/>
      <c r="O533" s="345"/>
      <c r="P533" s="345"/>
      <c r="Q533" s="345"/>
      <c r="R533" s="345"/>
      <c r="S533" s="345"/>
      <c r="T533" s="345"/>
      <c r="U533" s="345"/>
      <c r="V533" s="345"/>
    </row>
    <row r="534" spans="3:22">
      <c r="C534" s="345"/>
      <c r="D534" s="345"/>
      <c r="E534" s="345"/>
      <c r="F534" s="345"/>
      <c r="G534" s="345"/>
      <c r="H534" s="345"/>
      <c r="I534" s="345"/>
      <c r="J534" s="345"/>
      <c r="K534" s="345"/>
      <c r="L534" s="345"/>
      <c r="M534" s="345"/>
      <c r="N534" s="345"/>
      <c r="O534" s="345"/>
      <c r="P534" s="345"/>
      <c r="Q534" s="345"/>
      <c r="R534" s="345"/>
      <c r="S534" s="345"/>
      <c r="T534" s="345"/>
      <c r="U534" s="345"/>
      <c r="V534" s="345"/>
    </row>
    <row r="535" spans="3:22">
      <c r="C535" s="345"/>
      <c r="D535" s="345"/>
      <c r="E535" s="345"/>
      <c r="F535" s="345"/>
      <c r="G535" s="345"/>
      <c r="H535" s="345"/>
      <c r="I535" s="345"/>
      <c r="J535" s="345"/>
      <c r="K535" s="345"/>
      <c r="L535" s="345"/>
      <c r="M535" s="345"/>
      <c r="N535" s="345"/>
      <c r="O535" s="345"/>
      <c r="P535" s="345"/>
      <c r="Q535" s="345"/>
      <c r="R535" s="345"/>
      <c r="S535" s="345"/>
      <c r="T535" s="345"/>
      <c r="U535" s="345"/>
      <c r="V535" s="345"/>
    </row>
    <row r="536" spans="3:22">
      <c r="C536" s="345"/>
      <c r="D536" s="345"/>
      <c r="E536" s="345"/>
      <c r="F536" s="345"/>
      <c r="G536" s="345"/>
      <c r="H536" s="345"/>
      <c r="I536" s="345"/>
      <c r="J536" s="345"/>
      <c r="K536" s="345"/>
      <c r="L536" s="345"/>
      <c r="M536" s="345"/>
      <c r="N536" s="345"/>
      <c r="O536" s="345"/>
      <c r="P536" s="345"/>
      <c r="Q536" s="345"/>
      <c r="R536" s="345"/>
      <c r="S536" s="345"/>
      <c r="T536" s="345"/>
      <c r="U536" s="345"/>
      <c r="V536" s="345"/>
    </row>
    <row r="537" spans="3:22">
      <c r="C537" s="345"/>
      <c r="D537" s="345"/>
      <c r="E537" s="345"/>
      <c r="F537" s="345"/>
      <c r="G537" s="345"/>
      <c r="H537" s="345"/>
      <c r="I537" s="345"/>
      <c r="J537" s="345"/>
      <c r="K537" s="345"/>
      <c r="L537" s="345"/>
      <c r="M537" s="345"/>
      <c r="N537" s="345"/>
      <c r="O537" s="345"/>
      <c r="P537" s="345"/>
      <c r="Q537" s="345"/>
      <c r="R537" s="345"/>
      <c r="S537" s="345"/>
      <c r="T537" s="345"/>
      <c r="U537" s="345"/>
      <c r="V537" s="345"/>
    </row>
    <row r="538" spans="3:22">
      <c r="C538" s="345"/>
      <c r="D538" s="345"/>
      <c r="E538" s="345"/>
      <c r="F538" s="345"/>
      <c r="G538" s="345"/>
      <c r="H538" s="345"/>
      <c r="I538" s="345"/>
      <c r="J538" s="345"/>
      <c r="K538" s="345"/>
      <c r="L538" s="345"/>
      <c r="M538" s="345"/>
      <c r="N538" s="345"/>
      <c r="O538" s="345"/>
      <c r="P538" s="345"/>
      <c r="Q538" s="345"/>
      <c r="R538" s="345"/>
      <c r="S538" s="345"/>
      <c r="T538" s="345"/>
      <c r="U538" s="345"/>
      <c r="V538" s="345"/>
    </row>
    <row r="539" spans="3:22">
      <c r="C539" s="345"/>
      <c r="D539" s="345"/>
      <c r="E539" s="345"/>
      <c r="F539" s="345"/>
      <c r="G539" s="345"/>
      <c r="H539" s="345"/>
      <c r="I539" s="345"/>
      <c r="J539" s="345"/>
      <c r="K539" s="345"/>
      <c r="L539" s="345"/>
      <c r="M539" s="345"/>
      <c r="N539" s="345"/>
      <c r="O539" s="345"/>
      <c r="P539" s="345"/>
      <c r="Q539" s="345"/>
      <c r="R539" s="345"/>
      <c r="S539" s="345"/>
      <c r="T539" s="345"/>
      <c r="U539" s="345"/>
      <c r="V539" s="345"/>
    </row>
    <row r="540" spans="3:22">
      <c r="C540" s="345"/>
      <c r="D540" s="345"/>
      <c r="E540" s="345"/>
      <c r="F540" s="345"/>
      <c r="G540" s="345"/>
      <c r="H540" s="345"/>
      <c r="I540" s="345"/>
      <c r="J540" s="345"/>
      <c r="K540" s="345"/>
      <c r="L540" s="345"/>
      <c r="M540" s="345"/>
      <c r="N540" s="345"/>
      <c r="O540" s="345"/>
      <c r="P540" s="345"/>
      <c r="Q540" s="345"/>
      <c r="R540" s="345"/>
      <c r="S540" s="345"/>
      <c r="T540" s="345"/>
      <c r="U540" s="345"/>
      <c r="V540" s="345"/>
    </row>
    <row r="541" spans="3:22">
      <c r="C541" s="345"/>
      <c r="D541" s="345"/>
      <c r="E541" s="345"/>
      <c r="F541" s="345"/>
      <c r="G541" s="345"/>
      <c r="H541" s="345"/>
      <c r="I541" s="345"/>
      <c r="J541" s="345"/>
      <c r="K541" s="345"/>
      <c r="L541" s="345"/>
      <c r="M541" s="345"/>
      <c r="N541" s="345"/>
      <c r="O541" s="345"/>
      <c r="P541" s="345"/>
      <c r="Q541" s="345"/>
      <c r="R541" s="345"/>
      <c r="S541" s="345"/>
      <c r="T541" s="345"/>
      <c r="U541" s="345"/>
      <c r="V541" s="345"/>
    </row>
    <row r="542" spans="3:22">
      <c r="C542" s="345"/>
      <c r="D542" s="345"/>
      <c r="E542" s="345"/>
      <c r="F542" s="345"/>
      <c r="G542" s="345"/>
      <c r="H542" s="345"/>
      <c r="I542" s="345"/>
      <c r="J542" s="345"/>
      <c r="K542" s="345"/>
      <c r="L542" s="345"/>
      <c r="M542" s="345"/>
      <c r="N542" s="345"/>
      <c r="O542" s="345"/>
      <c r="P542" s="345"/>
      <c r="Q542" s="345"/>
      <c r="R542" s="345"/>
      <c r="S542" s="345"/>
      <c r="T542" s="345"/>
      <c r="U542" s="345"/>
      <c r="V542" s="345"/>
    </row>
    <row r="543" spans="3:22">
      <c r="C543" s="345"/>
      <c r="D543" s="345"/>
      <c r="E543" s="345"/>
      <c r="F543" s="345"/>
      <c r="G543" s="345"/>
      <c r="H543" s="345"/>
      <c r="I543" s="345"/>
      <c r="J543" s="345"/>
      <c r="K543" s="345"/>
      <c r="L543" s="345"/>
      <c r="M543" s="345"/>
      <c r="N543" s="345"/>
      <c r="O543" s="345"/>
      <c r="P543" s="345"/>
      <c r="Q543" s="345"/>
      <c r="R543" s="345"/>
      <c r="S543" s="345"/>
      <c r="T543" s="345"/>
      <c r="U543" s="345"/>
      <c r="V543" s="345"/>
    </row>
    <row r="544" spans="3:22">
      <c r="C544" s="345"/>
      <c r="D544" s="345"/>
      <c r="E544" s="345"/>
      <c r="F544" s="345"/>
      <c r="G544" s="345"/>
      <c r="H544" s="345"/>
      <c r="I544" s="345"/>
      <c r="J544" s="345"/>
      <c r="K544" s="345"/>
      <c r="L544" s="345"/>
      <c r="M544" s="345"/>
      <c r="N544" s="345"/>
      <c r="O544" s="345"/>
      <c r="P544" s="345"/>
      <c r="Q544" s="345"/>
      <c r="R544" s="345"/>
      <c r="S544" s="345"/>
      <c r="T544" s="345"/>
      <c r="U544" s="345"/>
      <c r="V544" s="345"/>
    </row>
    <row r="545" spans="3:22">
      <c r="C545" s="345"/>
      <c r="D545" s="345"/>
      <c r="E545" s="345"/>
      <c r="F545" s="345"/>
      <c r="G545" s="345"/>
      <c r="H545" s="345"/>
      <c r="I545" s="345"/>
      <c r="J545" s="345"/>
      <c r="K545" s="345"/>
      <c r="L545" s="345"/>
      <c r="M545" s="345"/>
      <c r="N545" s="345"/>
      <c r="O545" s="345"/>
      <c r="P545" s="345"/>
      <c r="Q545" s="345"/>
      <c r="R545" s="345"/>
      <c r="S545" s="345"/>
      <c r="T545" s="345"/>
      <c r="U545" s="345"/>
      <c r="V545" s="345"/>
    </row>
    <row r="546" spans="3:22">
      <c r="C546" s="345"/>
      <c r="D546" s="345"/>
      <c r="E546" s="345"/>
      <c r="F546" s="345"/>
      <c r="G546" s="345"/>
      <c r="H546" s="345"/>
      <c r="I546" s="345"/>
      <c r="J546" s="345"/>
      <c r="K546" s="345"/>
      <c r="L546" s="345"/>
      <c r="M546" s="345"/>
      <c r="N546" s="345"/>
      <c r="O546" s="345"/>
      <c r="P546" s="345"/>
      <c r="Q546" s="345"/>
      <c r="R546" s="345"/>
      <c r="S546" s="345"/>
      <c r="T546" s="345"/>
      <c r="U546" s="345"/>
      <c r="V546" s="345"/>
    </row>
    <row r="547" spans="3:22">
      <c r="C547" s="345"/>
      <c r="D547" s="345"/>
      <c r="E547" s="345"/>
      <c r="F547" s="345"/>
      <c r="G547" s="345"/>
      <c r="H547" s="345"/>
      <c r="I547" s="345"/>
      <c r="J547" s="345"/>
      <c r="K547" s="345"/>
      <c r="L547" s="345"/>
      <c r="M547" s="345"/>
      <c r="N547" s="345"/>
      <c r="O547" s="345"/>
      <c r="P547" s="345"/>
      <c r="Q547" s="345"/>
      <c r="R547" s="345"/>
      <c r="S547" s="345"/>
      <c r="T547" s="345"/>
      <c r="U547" s="345"/>
      <c r="V547" s="345"/>
    </row>
    <row r="548" spans="3:22">
      <c r="C548" s="345"/>
      <c r="D548" s="345"/>
      <c r="E548" s="345"/>
      <c r="F548" s="345"/>
      <c r="G548" s="345"/>
      <c r="H548" s="345"/>
      <c r="I548" s="345"/>
      <c r="J548" s="345"/>
      <c r="K548" s="345"/>
      <c r="L548" s="345"/>
      <c r="M548" s="345"/>
      <c r="N548" s="345"/>
      <c r="O548" s="345"/>
      <c r="P548" s="345"/>
      <c r="Q548" s="345"/>
      <c r="R548" s="345"/>
      <c r="S548" s="345"/>
      <c r="T548" s="345"/>
      <c r="U548" s="345"/>
      <c r="V548" s="345"/>
    </row>
    <row r="549" spans="3:22">
      <c r="C549" s="345"/>
      <c r="D549" s="345"/>
      <c r="E549" s="345"/>
      <c r="F549" s="345"/>
      <c r="G549" s="345"/>
      <c r="H549" s="345"/>
      <c r="I549" s="345"/>
      <c r="J549" s="345"/>
      <c r="K549" s="345"/>
      <c r="L549" s="345"/>
      <c r="M549" s="345"/>
      <c r="N549" s="345"/>
      <c r="O549" s="345"/>
      <c r="P549" s="345"/>
      <c r="Q549" s="345"/>
      <c r="R549" s="345"/>
      <c r="S549" s="345"/>
      <c r="T549" s="345"/>
      <c r="U549" s="345"/>
      <c r="V549" s="345"/>
    </row>
    <row r="550" spans="3:22">
      <c r="C550" s="345"/>
      <c r="D550" s="345"/>
      <c r="E550" s="345"/>
      <c r="F550" s="345"/>
      <c r="G550" s="345"/>
      <c r="H550" s="345"/>
      <c r="I550" s="345"/>
      <c r="J550" s="345"/>
      <c r="K550" s="345"/>
      <c r="L550" s="345"/>
      <c r="M550" s="345"/>
      <c r="N550" s="345"/>
      <c r="O550" s="345"/>
      <c r="P550" s="345"/>
      <c r="Q550" s="345"/>
      <c r="R550" s="345"/>
      <c r="S550" s="345"/>
      <c r="T550" s="345"/>
      <c r="U550" s="345"/>
      <c r="V550" s="345"/>
    </row>
    <row r="551" spans="3:22">
      <c r="C551" s="345"/>
      <c r="D551" s="345"/>
      <c r="E551" s="345"/>
      <c r="F551" s="345"/>
      <c r="G551" s="345"/>
      <c r="H551" s="345"/>
      <c r="I551" s="345"/>
      <c r="J551" s="345"/>
      <c r="K551" s="345"/>
      <c r="L551" s="345"/>
      <c r="M551" s="345"/>
      <c r="N551" s="345"/>
      <c r="O551" s="345"/>
      <c r="P551" s="345"/>
      <c r="Q551" s="345"/>
      <c r="R551" s="345"/>
      <c r="S551" s="345"/>
      <c r="T551" s="345"/>
      <c r="U551" s="345"/>
      <c r="V551" s="345"/>
    </row>
    <row r="552" spans="3:22">
      <c r="C552" s="345"/>
      <c r="D552" s="345"/>
      <c r="E552" s="345"/>
      <c r="F552" s="345"/>
      <c r="G552" s="345"/>
      <c r="H552" s="345"/>
      <c r="I552" s="345"/>
      <c r="J552" s="345"/>
      <c r="K552" s="345"/>
      <c r="L552" s="345"/>
      <c r="M552" s="345"/>
      <c r="N552" s="345"/>
      <c r="O552" s="345"/>
      <c r="P552" s="345"/>
      <c r="Q552" s="345"/>
      <c r="R552" s="345"/>
      <c r="S552" s="345"/>
      <c r="T552" s="345"/>
      <c r="U552" s="345"/>
      <c r="V552" s="345"/>
    </row>
    <row r="553" spans="3:22">
      <c r="C553" s="345"/>
      <c r="D553" s="345"/>
      <c r="E553" s="345"/>
      <c r="F553" s="345"/>
      <c r="G553" s="345"/>
      <c r="H553" s="345"/>
      <c r="I553" s="345"/>
      <c r="J553" s="345"/>
      <c r="K553" s="345"/>
      <c r="L553" s="345"/>
      <c r="M553" s="345"/>
      <c r="N553" s="345"/>
      <c r="O553" s="345"/>
      <c r="P553" s="345"/>
      <c r="Q553" s="345"/>
      <c r="R553" s="345"/>
      <c r="S553" s="345"/>
      <c r="T553" s="345"/>
      <c r="U553" s="345"/>
      <c r="V553" s="345"/>
    </row>
    <row r="554" spans="3:22">
      <c r="C554" s="345"/>
      <c r="D554" s="345"/>
      <c r="E554" s="345"/>
      <c r="F554" s="345"/>
      <c r="G554" s="345"/>
      <c r="H554" s="345"/>
      <c r="I554" s="345"/>
      <c r="J554" s="345"/>
      <c r="K554" s="345"/>
      <c r="L554" s="345"/>
      <c r="M554" s="345"/>
      <c r="N554" s="345"/>
      <c r="O554" s="345"/>
      <c r="P554" s="345"/>
      <c r="Q554" s="345"/>
      <c r="R554" s="345"/>
      <c r="S554" s="345"/>
      <c r="T554" s="345"/>
      <c r="U554" s="345"/>
      <c r="V554" s="345"/>
    </row>
    <row r="555" spans="3:22">
      <c r="C555" s="345"/>
      <c r="D555" s="345"/>
      <c r="E555" s="345"/>
      <c r="F555" s="345"/>
      <c r="G555" s="345"/>
      <c r="H555" s="345"/>
      <c r="I555" s="345"/>
      <c r="J555" s="345"/>
      <c r="K555" s="345"/>
      <c r="L555" s="345"/>
      <c r="M555" s="345"/>
      <c r="N555" s="345"/>
      <c r="O555" s="345"/>
      <c r="P555" s="345"/>
      <c r="Q555" s="345"/>
      <c r="R555" s="345"/>
      <c r="S555" s="345"/>
      <c r="T555" s="345"/>
      <c r="U555" s="345"/>
      <c r="V555" s="345"/>
    </row>
    <row r="556" spans="3:22">
      <c r="C556" s="345"/>
      <c r="D556" s="345"/>
      <c r="E556" s="345"/>
      <c r="F556" s="345"/>
      <c r="G556" s="345"/>
      <c r="H556" s="345"/>
      <c r="I556" s="345"/>
      <c r="J556" s="345"/>
      <c r="K556" s="345"/>
      <c r="L556" s="345"/>
      <c r="M556" s="345"/>
      <c r="N556" s="345"/>
      <c r="O556" s="345"/>
      <c r="P556" s="345"/>
      <c r="Q556" s="345"/>
      <c r="R556" s="345"/>
      <c r="S556" s="345"/>
      <c r="T556" s="345"/>
      <c r="U556" s="345"/>
      <c r="V556" s="345"/>
    </row>
    <row r="557" spans="3:22">
      <c r="C557" s="345"/>
      <c r="D557" s="345"/>
      <c r="E557" s="345"/>
      <c r="F557" s="345"/>
      <c r="G557" s="345"/>
      <c r="H557" s="345"/>
      <c r="I557" s="345"/>
      <c r="J557" s="345"/>
      <c r="K557" s="345"/>
      <c r="L557" s="345"/>
      <c r="M557" s="345"/>
      <c r="N557" s="345"/>
      <c r="O557" s="345"/>
      <c r="P557" s="345"/>
      <c r="Q557" s="345"/>
      <c r="R557" s="345"/>
      <c r="S557" s="345"/>
      <c r="T557" s="345"/>
      <c r="U557" s="345"/>
      <c r="V557" s="345"/>
    </row>
    <row r="558" spans="3:22">
      <c r="C558" s="345"/>
      <c r="D558" s="345"/>
      <c r="E558" s="345"/>
      <c r="F558" s="345"/>
      <c r="G558" s="345"/>
      <c r="H558" s="345"/>
      <c r="I558" s="345"/>
      <c r="J558" s="345"/>
      <c r="K558" s="345"/>
      <c r="L558" s="345"/>
      <c r="M558" s="345"/>
      <c r="N558" s="345"/>
      <c r="O558" s="345"/>
      <c r="P558" s="345"/>
      <c r="Q558" s="345"/>
      <c r="R558" s="345"/>
      <c r="S558" s="345"/>
      <c r="T558" s="345"/>
      <c r="U558" s="345"/>
      <c r="V558" s="345"/>
    </row>
    <row r="559" spans="3:22">
      <c r="C559" s="345"/>
      <c r="D559" s="345"/>
      <c r="E559" s="345"/>
      <c r="F559" s="345"/>
      <c r="G559" s="345"/>
      <c r="H559" s="345"/>
      <c r="I559" s="345"/>
      <c r="J559" s="345"/>
      <c r="K559" s="345"/>
      <c r="L559" s="345"/>
      <c r="M559" s="345"/>
      <c r="N559" s="345"/>
      <c r="O559" s="345"/>
      <c r="P559" s="345"/>
      <c r="Q559" s="345"/>
      <c r="R559" s="345"/>
      <c r="S559" s="345"/>
      <c r="T559" s="345"/>
      <c r="U559" s="345"/>
      <c r="V559" s="345"/>
    </row>
    <row r="560" spans="3:22">
      <c r="C560" s="345"/>
      <c r="D560" s="345"/>
      <c r="E560" s="345"/>
      <c r="F560" s="345"/>
      <c r="G560" s="345"/>
      <c r="H560" s="345"/>
      <c r="I560" s="345"/>
      <c r="J560" s="345"/>
      <c r="K560" s="345"/>
      <c r="L560" s="345"/>
      <c r="M560" s="345"/>
      <c r="N560" s="345"/>
      <c r="O560" s="345"/>
      <c r="P560" s="345"/>
      <c r="Q560" s="345"/>
      <c r="R560" s="345"/>
      <c r="S560" s="345"/>
      <c r="T560" s="345"/>
      <c r="U560" s="345"/>
      <c r="V560" s="345"/>
    </row>
    <row r="561" spans="3:22">
      <c r="C561" s="345"/>
      <c r="D561" s="345"/>
      <c r="E561" s="345"/>
      <c r="F561" s="345"/>
      <c r="G561" s="345"/>
      <c r="H561" s="345"/>
      <c r="I561" s="345"/>
      <c r="J561" s="345"/>
      <c r="K561" s="345"/>
      <c r="L561" s="345"/>
      <c r="M561" s="345"/>
      <c r="N561" s="345"/>
      <c r="O561" s="345"/>
      <c r="P561" s="345"/>
      <c r="Q561" s="345"/>
      <c r="R561" s="345"/>
      <c r="S561" s="345"/>
      <c r="T561" s="345"/>
      <c r="U561" s="345"/>
      <c r="V561" s="345"/>
    </row>
    <row r="562" spans="3:22">
      <c r="C562" s="345"/>
      <c r="D562" s="345"/>
      <c r="E562" s="345"/>
      <c r="F562" s="345"/>
      <c r="G562" s="345"/>
      <c r="H562" s="345"/>
      <c r="I562" s="345"/>
      <c r="J562" s="345"/>
      <c r="K562" s="345"/>
      <c r="L562" s="345"/>
      <c r="M562" s="345"/>
      <c r="N562" s="345"/>
      <c r="O562" s="345"/>
      <c r="P562" s="345"/>
      <c r="Q562" s="345"/>
      <c r="R562" s="345"/>
      <c r="S562" s="345"/>
      <c r="T562" s="345"/>
      <c r="U562" s="345"/>
      <c r="V562" s="345"/>
    </row>
    <row r="563" spans="3:22">
      <c r="C563" s="345"/>
      <c r="D563" s="345"/>
      <c r="E563" s="345"/>
      <c r="F563" s="345"/>
      <c r="G563" s="345"/>
      <c r="H563" s="345"/>
      <c r="I563" s="345"/>
      <c r="J563" s="345"/>
      <c r="K563" s="345"/>
      <c r="L563" s="345"/>
      <c r="M563" s="345"/>
      <c r="N563" s="345"/>
      <c r="O563" s="345"/>
      <c r="P563" s="345"/>
      <c r="Q563" s="345"/>
      <c r="R563" s="345"/>
      <c r="S563" s="345"/>
      <c r="T563" s="345"/>
      <c r="U563" s="345"/>
      <c r="V563" s="345"/>
    </row>
    <row r="564" spans="3:22">
      <c r="C564" s="345"/>
      <c r="D564" s="345"/>
      <c r="E564" s="345"/>
      <c r="F564" s="345"/>
      <c r="G564" s="345"/>
      <c r="H564" s="345"/>
      <c r="I564" s="345"/>
      <c r="J564" s="345"/>
      <c r="K564" s="345"/>
      <c r="L564" s="345"/>
      <c r="M564" s="345"/>
      <c r="N564" s="345"/>
      <c r="O564" s="345"/>
      <c r="P564" s="345"/>
      <c r="Q564" s="345"/>
      <c r="R564" s="345"/>
      <c r="S564" s="345"/>
      <c r="T564" s="345"/>
      <c r="U564" s="345"/>
      <c r="V564" s="345"/>
    </row>
    <row r="565" spans="3:22">
      <c r="C565" s="345"/>
      <c r="D565" s="345"/>
      <c r="E565" s="345"/>
      <c r="F565" s="345"/>
      <c r="G565" s="345"/>
      <c r="H565" s="345"/>
      <c r="I565" s="345"/>
      <c r="J565" s="345"/>
      <c r="K565" s="345"/>
      <c r="L565" s="345"/>
      <c r="M565" s="345"/>
      <c r="N565" s="345"/>
      <c r="O565" s="345"/>
      <c r="P565" s="345"/>
      <c r="Q565" s="345"/>
      <c r="R565" s="345"/>
      <c r="S565" s="345"/>
      <c r="T565" s="345"/>
      <c r="U565" s="345"/>
      <c r="V565" s="345"/>
    </row>
    <row r="566" spans="3:22">
      <c r="C566" s="345"/>
      <c r="D566" s="345"/>
      <c r="E566" s="345"/>
      <c r="F566" s="345"/>
      <c r="G566" s="345"/>
      <c r="H566" s="345"/>
      <c r="I566" s="345"/>
      <c r="J566" s="345"/>
      <c r="K566" s="345"/>
      <c r="L566" s="345"/>
      <c r="M566" s="345"/>
      <c r="N566" s="345"/>
      <c r="O566" s="345"/>
      <c r="P566" s="345"/>
      <c r="Q566" s="345"/>
      <c r="R566" s="345"/>
      <c r="S566" s="345"/>
      <c r="T566" s="345"/>
      <c r="U566" s="345"/>
      <c r="V566" s="345"/>
    </row>
    <row r="567" spans="3:22">
      <c r="C567" s="345"/>
      <c r="D567" s="345"/>
      <c r="E567" s="345"/>
      <c r="F567" s="345"/>
      <c r="G567" s="345"/>
      <c r="H567" s="345"/>
      <c r="I567" s="345"/>
      <c r="J567" s="345"/>
      <c r="K567" s="345"/>
      <c r="L567" s="345"/>
      <c r="M567" s="345"/>
      <c r="N567" s="345"/>
      <c r="O567" s="345"/>
      <c r="P567" s="345"/>
      <c r="Q567" s="345"/>
      <c r="R567" s="345"/>
      <c r="S567" s="345"/>
      <c r="T567" s="345"/>
      <c r="U567" s="345"/>
      <c r="V567" s="345"/>
    </row>
    <row r="568" spans="3:22">
      <c r="C568" s="345"/>
      <c r="D568" s="345"/>
      <c r="E568" s="345"/>
      <c r="F568" s="345"/>
      <c r="G568" s="345"/>
      <c r="H568" s="345"/>
      <c r="I568" s="345"/>
      <c r="J568" s="345"/>
      <c r="K568" s="345"/>
      <c r="L568" s="345"/>
      <c r="M568" s="345"/>
      <c r="N568" s="345"/>
      <c r="O568" s="345"/>
      <c r="P568" s="345"/>
      <c r="Q568" s="345"/>
      <c r="R568" s="345"/>
      <c r="S568" s="345"/>
      <c r="T568" s="345"/>
      <c r="U568" s="345"/>
      <c r="V568" s="345"/>
    </row>
    <row r="569" spans="3:22">
      <c r="C569" s="345"/>
      <c r="D569" s="345"/>
      <c r="E569" s="345"/>
      <c r="F569" s="345"/>
      <c r="G569" s="345"/>
      <c r="H569" s="345"/>
      <c r="I569" s="345"/>
      <c r="J569" s="345"/>
      <c r="K569" s="345"/>
      <c r="L569" s="345"/>
      <c r="M569" s="345"/>
      <c r="N569" s="345"/>
      <c r="O569" s="345"/>
      <c r="P569" s="345"/>
      <c r="Q569" s="345"/>
      <c r="R569" s="345"/>
      <c r="S569" s="345"/>
      <c r="T569" s="345"/>
      <c r="U569" s="345"/>
      <c r="V569" s="345"/>
    </row>
    <row r="570" spans="3:22">
      <c r="C570" s="345"/>
      <c r="D570" s="345"/>
      <c r="E570" s="345"/>
      <c r="F570" s="345"/>
      <c r="G570" s="345"/>
      <c r="H570" s="345"/>
      <c r="I570" s="345"/>
      <c r="J570" s="345"/>
      <c r="K570" s="345"/>
      <c r="L570" s="345"/>
      <c r="M570" s="345"/>
      <c r="N570" s="345"/>
      <c r="O570" s="345"/>
      <c r="P570" s="345"/>
      <c r="Q570" s="345"/>
      <c r="R570" s="345"/>
      <c r="S570" s="345"/>
      <c r="T570" s="345"/>
      <c r="U570" s="345"/>
      <c r="V570" s="345"/>
    </row>
    <row r="571" spans="3:22">
      <c r="C571" s="345"/>
      <c r="D571" s="345"/>
      <c r="E571" s="345"/>
      <c r="F571" s="345"/>
      <c r="G571" s="345"/>
      <c r="H571" s="345"/>
      <c r="I571" s="345"/>
      <c r="J571" s="345"/>
      <c r="K571" s="345"/>
      <c r="L571" s="345"/>
      <c r="M571" s="345"/>
      <c r="N571" s="345"/>
      <c r="O571" s="345"/>
      <c r="P571" s="345"/>
      <c r="Q571" s="345"/>
      <c r="R571" s="345"/>
      <c r="S571" s="345"/>
      <c r="T571" s="345"/>
      <c r="U571" s="345"/>
      <c r="V571" s="345"/>
    </row>
    <row r="572" spans="3:22">
      <c r="C572" s="345"/>
      <c r="D572" s="345"/>
      <c r="E572" s="345"/>
      <c r="F572" s="345"/>
      <c r="G572" s="345"/>
      <c r="H572" s="345"/>
      <c r="I572" s="345"/>
      <c r="J572" s="345"/>
      <c r="K572" s="345"/>
      <c r="L572" s="345"/>
      <c r="M572" s="345"/>
      <c r="N572" s="345"/>
      <c r="O572" s="345"/>
      <c r="P572" s="345"/>
      <c r="Q572" s="345"/>
      <c r="R572" s="345"/>
      <c r="S572" s="345"/>
      <c r="T572" s="345"/>
      <c r="U572" s="345"/>
      <c r="V572" s="345"/>
    </row>
    <row r="573" spans="3:22">
      <c r="C573" s="345"/>
      <c r="D573" s="345"/>
      <c r="E573" s="345"/>
      <c r="F573" s="345"/>
      <c r="G573" s="345"/>
      <c r="H573" s="345"/>
      <c r="I573" s="345"/>
      <c r="J573" s="345"/>
      <c r="K573" s="345"/>
      <c r="L573" s="345"/>
      <c r="M573" s="345"/>
      <c r="N573" s="345"/>
      <c r="O573" s="345"/>
      <c r="P573" s="345"/>
      <c r="Q573" s="345"/>
      <c r="R573" s="345"/>
      <c r="S573" s="345"/>
      <c r="T573" s="345"/>
      <c r="U573" s="345"/>
      <c r="V573" s="345"/>
    </row>
    <row r="574" spans="3:22">
      <c r="C574" s="345"/>
      <c r="D574" s="345"/>
      <c r="E574" s="345"/>
      <c r="F574" s="345"/>
      <c r="G574" s="345"/>
      <c r="H574" s="345"/>
      <c r="I574" s="345"/>
      <c r="J574" s="345"/>
      <c r="K574" s="345"/>
      <c r="L574" s="345"/>
      <c r="M574" s="345"/>
      <c r="N574" s="345"/>
      <c r="O574" s="345"/>
      <c r="P574" s="345"/>
      <c r="Q574" s="345"/>
      <c r="R574" s="345"/>
      <c r="S574" s="345"/>
      <c r="T574" s="345"/>
      <c r="U574" s="345"/>
      <c r="V574" s="345"/>
    </row>
    <row r="575" spans="3:22">
      <c r="C575" s="345"/>
      <c r="D575" s="345"/>
      <c r="E575" s="345"/>
      <c r="F575" s="345"/>
      <c r="G575" s="345"/>
      <c r="H575" s="345"/>
      <c r="I575" s="345"/>
      <c r="J575" s="345"/>
      <c r="K575" s="345"/>
      <c r="L575" s="345"/>
      <c r="M575" s="345"/>
      <c r="N575" s="345"/>
      <c r="O575" s="345"/>
      <c r="P575" s="345"/>
      <c r="Q575" s="345"/>
      <c r="R575" s="345"/>
      <c r="S575" s="345"/>
      <c r="T575" s="345"/>
      <c r="U575" s="345"/>
      <c r="V575" s="345"/>
    </row>
    <row r="576" spans="3:22">
      <c r="C576" s="345"/>
      <c r="D576" s="345"/>
      <c r="E576" s="345"/>
      <c r="F576" s="345"/>
      <c r="G576" s="345"/>
      <c r="H576" s="345"/>
      <c r="I576" s="345"/>
      <c r="J576" s="345"/>
      <c r="K576" s="345"/>
      <c r="L576" s="345"/>
      <c r="M576" s="345"/>
      <c r="N576" s="345"/>
      <c r="O576" s="345"/>
      <c r="P576" s="345"/>
      <c r="Q576" s="345"/>
      <c r="R576" s="345"/>
      <c r="S576" s="345"/>
      <c r="T576" s="345"/>
      <c r="U576" s="345"/>
      <c r="V576" s="345"/>
    </row>
    <row r="577" spans="3:22">
      <c r="C577" s="345"/>
      <c r="D577" s="345"/>
      <c r="E577" s="345"/>
      <c r="F577" s="345"/>
      <c r="G577" s="345"/>
      <c r="H577" s="345"/>
      <c r="I577" s="345"/>
      <c r="J577" s="345"/>
      <c r="K577" s="345"/>
      <c r="L577" s="345"/>
      <c r="M577" s="345"/>
      <c r="N577" s="345"/>
      <c r="O577" s="345"/>
      <c r="P577" s="345"/>
      <c r="Q577" s="345"/>
      <c r="R577" s="345"/>
      <c r="S577" s="345"/>
      <c r="T577" s="345"/>
      <c r="U577" s="345"/>
      <c r="V577" s="345"/>
    </row>
    <row r="578" spans="3:22">
      <c r="C578" s="345"/>
      <c r="D578" s="345"/>
      <c r="E578" s="345"/>
      <c r="F578" s="345"/>
      <c r="G578" s="345"/>
      <c r="H578" s="345"/>
      <c r="I578" s="345"/>
      <c r="J578" s="345"/>
      <c r="K578" s="345"/>
      <c r="L578" s="345"/>
      <c r="M578" s="345"/>
      <c r="N578" s="345"/>
      <c r="O578" s="345"/>
      <c r="P578" s="345"/>
      <c r="Q578" s="345"/>
      <c r="R578" s="345"/>
      <c r="S578" s="345"/>
      <c r="T578" s="345"/>
      <c r="U578" s="345"/>
      <c r="V578" s="345"/>
    </row>
    <row r="579" spans="3:22">
      <c r="C579" s="345"/>
      <c r="D579" s="345"/>
      <c r="E579" s="345"/>
      <c r="F579" s="345"/>
      <c r="G579" s="345"/>
      <c r="H579" s="345"/>
      <c r="I579" s="345"/>
      <c r="J579" s="345"/>
      <c r="K579" s="345"/>
      <c r="L579" s="345"/>
      <c r="M579" s="345"/>
      <c r="N579" s="345"/>
      <c r="O579" s="345"/>
      <c r="P579" s="345"/>
      <c r="Q579" s="345"/>
      <c r="R579" s="345"/>
      <c r="S579" s="345"/>
      <c r="T579" s="345"/>
      <c r="U579" s="345"/>
      <c r="V579" s="345"/>
    </row>
    <row r="580" spans="3:22">
      <c r="C580" s="345"/>
      <c r="D580" s="345"/>
      <c r="E580" s="345"/>
      <c r="F580" s="345"/>
      <c r="G580" s="345"/>
      <c r="H580" s="345"/>
      <c r="I580" s="345"/>
      <c r="J580" s="345"/>
      <c r="K580" s="345"/>
      <c r="L580" s="345"/>
      <c r="M580" s="345"/>
      <c r="N580" s="345"/>
      <c r="O580" s="345"/>
      <c r="P580" s="345"/>
      <c r="Q580" s="345"/>
      <c r="R580" s="345"/>
      <c r="S580" s="345"/>
      <c r="T580" s="345"/>
      <c r="U580" s="345"/>
      <c r="V580" s="345"/>
    </row>
    <row r="581" spans="3:22">
      <c r="C581" s="345"/>
      <c r="D581" s="345"/>
      <c r="E581" s="345"/>
      <c r="F581" s="345"/>
      <c r="G581" s="345"/>
      <c r="H581" s="345"/>
      <c r="I581" s="345"/>
      <c r="J581" s="345"/>
      <c r="K581" s="345"/>
      <c r="L581" s="345"/>
      <c r="M581" s="345"/>
      <c r="N581" s="345"/>
      <c r="O581" s="345"/>
      <c r="P581" s="345"/>
      <c r="Q581" s="345"/>
      <c r="R581" s="345"/>
      <c r="S581" s="345"/>
      <c r="T581" s="345"/>
      <c r="U581" s="345"/>
      <c r="V581" s="345"/>
    </row>
    <row r="582" spans="3:22">
      <c r="C582" s="345"/>
      <c r="D582" s="345"/>
      <c r="E582" s="345"/>
      <c r="F582" s="345"/>
      <c r="G582" s="345"/>
      <c r="H582" s="345"/>
      <c r="I582" s="345"/>
      <c r="J582" s="345"/>
      <c r="K582" s="345"/>
      <c r="L582" s="345"/>
      <c r="M582" s="345"/>
      <c r="N582" s="345"/>
      <c r="O582" s="345"/>
      <c r="P582" s="345"/>
      <c r="Q582" s="345"/>
      <c r="R582" s="345"/>
      <c r="S582" s="345"/>
      <c r="T582" s="345"/>
      <c r="U582" s="345"/>
      <c r="V582" s="345"/>
    </row>
    <row r="583" spans="3:22">
      <c r="C583" s="345"/>
      <c r="D583" s="345"/>
      <c r="E583" s="345"/>
      <c r="F583" s="345"/>
      <c r="G583" s="345"/>
      <c r="H583" s="345"/>
      <c r="I583" s="345"/>
      <c r="J583" s="345"/>
      <c r="K583" s="345"/>
      <c r="L583" s="345"/>
      <c r="M583" s="345"/>
      <c r="N583" s="345"/>
      <c r="O583" s="345"/>
      <c r="P583" s="345"/>
      <c r="Q583" s="345"/>
      <c r="R583" s="345"/>
      <c r="S583" s="345"/>
      <c r="T583" s="345"/>
      <c r="U583" s="345"/>
      <c r="V583" s="345"/>
    </row>
    <row r="584" spans="3:22">
      <c r="C584" s="345"/>
      <c r="D584" s="345"/>
      <c r="E584" s="345"/>
      <c r="F584" s="345"/>
      <c r="G584" s="345"/>
      <c r="H584" s="345"/>
      <c r="I584" s="345"/>
      <c r="J584" s="345"/>
      <c r="K584" s="345"/>
      <c r="L584" s="345"/>
      <c r="M584" s="345"/>
      <c r="N584" s="345"/>
      <c r="O584" s="345"/>
      <c r="P584" s="345"/>
      <c r="Q584" s="345"/>
      <c r="R584" s="345"/>
      <c r="S584" s="345"/>
      <c r="T584" s="345"/>
      <c r="U584" s="345"/>
      <c r="V584" s="345"/>
    </row>
    <row r="585" spans="3:22">
      <c r="C585" s="345"/>
      <c r="D585" s="345"/>
      <c r="E585" s="345"/>
      <c r="F585" s="345"/>
      <c r="G585" s="345"/>
      <c r="H585" s="345"/>
      <c r="I585" s="345"/>
      <c r="J585" s="345"/>
      <c r="K585" s="345"/>
      <c r="L585" s="345"/>
      <c r="M585" s="345"/>
      <c r="N585" s="345"/>
      <c r="O585" s="345"/>
      <c r="P585" s="345"/>
      <c r="Q585" s="345"/>
      <c r="R585" s="345"/>
      <c r="S585" s="345"/>
      <c r="T585" s="345"/>
      <c r="U585" s="345"/>
      <c r="V585" s="345"/>
    </row>
    <row r="586" spans="3:22">
      <c r="C586" s="345"/>
      <c r="D586" s="345"/>
      <c r="E586" s="345"/>
      <c r="F586" s="345"/>
      <c r="G586" s="345"/>
      <c r="H586" s="345"/>
      <c r="I586" s="345"/>
      <c r="J586" s="345"/>
      <c r="K586" s="345"/>
      <c r="L586" s="345"/>
      <c r="M586" s="345"/>
      <c r="N586" s="345"/>
      <c r="O586" s="345"/>
      <c r="P586" s="345"/>
      <c r="Q586" s="345"/>
      <c r="R586" s="345"/>
      <c r="S586" s="345"/>
      <c r="T586" s="345"/>
      <c r="U586" s="345"/>
      <c r="V586" s="345"/>
    </row>
    <row r="587" spans="3:22">
      <c r="C587" s="345"/>
      <c r="D587" s="345"/>
      <c r="E587" s="345"/>
      <c r="F587" s="345"/>
      <c r="G587" s="345"/>
      <c r="H587" s="345"/>
      <c r="I587" s="345"/>
      <c r="J587" s="345"/>
      <c r="K587" s="345"/>
      <c r="L587" s="345"/>
      <c r="M587" s="345"/>
      <c r="N587" s="345"/>
      <c r="O587" s="345"/>
      <c r="P587" s="345"/>
      <c r="Q587" s="345"/>
      <c r="R587" s="345"/>
      <c r="S587" s="345"/>
      <c r="T587" s="345"/>
      <c r="U587" s="345"/>
      <c r="V587" s="345"/>
    </row>
    <row r="588" spans="3:22">
      <c r="C588" s="345"/>
      <c r="D588" s="345"/>
      <c r="E588" s="345"/>
      <c r="F588" s="345"/>
      <c r="G588" s="345"/>
      <c r="H588" s="345"/>
      <c r="I588" s="345"/>
      <c r="J588" s="345"/>
      <c r="K588" s="345"/>
      <c r="L588" s="345"/>
      <c r="M588" s="345"/>
      <c r="N588" s="345"/>
      <c r="O588" s="345"/>
      <c r="P588" s="345"/>
      <c r="Q588" s="345"/>
      <c r="R588" s="345"/>
      <c r="S588" s="345"/>
      <c r="T588" s="345"/>
      <c r="U588" s="345"/>
      <c r="V588" s="345"/>
    </row>
    <row r="589" spans="3:22">
      <c r="C589" s="345"/>
      <c r="D589" s="345"/>
      <c r="E589" s="345"/>
      <c r="F589" s="345"/>
      <c r="G589" s="345"/>
      <c r="H589" s="345"/>
      <c r="I589" s="345"/>
      <c r="J589" s="345"/>
      <c r="K589" s="345"/>
      <c r="L589" s="345"/>
      <c r="M589" s="345"/>
      <c r="N589" s="345"/>
      <c r="O589" s="345"/>
      <c r="P589" s="345"/>
      <c r="Q589" s="345"/>
      <c r="R589" s="345"/>
      <c r="S589" s="345"/>
      <c r="T589" s="345"/>
      <c r="U589" s="345"/>
      <c r="V589" s="345"/>
    </row>
    <row r="590" spans="3:22">
      <c r="C590" s="345"/>
      <c r="D590" s="345"/>
      <c r="E590" s="345"/>
      <c r="F590" s="345"/>
      <c r="G590" s="345"/>
      <c r="H590" s="345"/>
      <c r="I590" s="345"/>
      <c r="J590" s="345"/>
      <c r="K590" s="345"/>
      <c r="L590" s="345"/>
      <c r="M590" s="345"/>
      <c r="N590" s="345"/>
      <c r="O590" s="345"/>
      <c r="P590" s="345"/>
      <c r="Q590" s="345"/>
      <c r="R590" s="345"/>
      <c r="S590" s="345"/>
      <c r="T590" s="345"/>
      <c r="U590" s="345"/>
      <c r="V590" s="345"/>
    </row>
    <row r="591" spans="3:22">
      <c r="C591" s="345"/>
      <c r="D591" s="345"/>
      <c r="E591" s="345"/>
      <c r="F591" s="345"/>
      <c r="G591" s="345"/>
      <c r="H591" s="345"/>
      <c r="I591" s="345"/>
      <c r="J591" s="345"/>
      <c r="K591" s="345"/>
      <c r="L591" s="345"/>
      <c r="M591" s="345"/>
      <c r="N591" s="345"/>
      <c r="O591" s="345"/>
      <c r="P591" s="345"/>
      <c r="Q591" s="345"/>
      <c r="R591" s="345"/>
      <c r="S591" s="345"/>
      <c r="T591" s="345"/>
      <c r="U591" s="345"/>
      <c r="V591" s="345"/>
    </row>
    <row r="592" spans="3:22">
      <c r="C592" s="345"/>
      <c r="D592" s="345"/>
      <c r="E592" s="345"/>
      <c r="F592" s="345"/>
      <c r="G592" s="345"/>
      <c r="H592" s="345"/>
      <c r="I592" s="345"/>
      <c r="J592" s="345"/>
      <c r="K592" s="345"/>
      <c r="L592" s="345"/>
      <c r="M592" s="345"/>
      <c r="N592" s="345"/>
      <c r="O592" s="345"/>
      <c r="P592" s="345"/>
      <c r="Q592" s="345"/>
      <c r="R592" s="345"/>
      <c r="S592" s="345"/>
      <c r="T592" s="345"/>
      <c r="U592" s="345"/>
      <c r="V592" s="345"/>
    </row>
    <row r="593" spans="3:22">
      <c r="C593" s="345"/>
      <c r="D593" s="345"/>
      <c r="E593" s="345"/>
      <c r="F593" s="345"/>
      <c r="G593" s="345"/>
      <c r="H593" s="345"/>
      <c r="I593" s="345"/>
      <c r="J593" s="345"/>
      <c r="K593" s="345"/>
      <c r="L593" s="345"/>
      <c r="M593" s="345"/>
      <c r="N593" s="345"/>
      <c r="O593" s="345"/>
      <c r="P593" s="345"/>
      <c r="Q593" s="345"/>
      <c r="R593" s="345"/>
      <c r="S593" s="345"/>
      <c r="T593" s="345"/>
      <c r="U593" s="345"/>
      <c r="V593" s="345"/>
    </row>
    <row r="594" spans="3:22">
      <c r="C594" s="345"/>
      <c r="D594" s="345"/>
      <c r="E594" s="345"/>
      <c r="F594" s="345"/>
      <c r="G594" s="345"/>
      <c r="H594" s="345"/>
      <c r="I594" s="345"/>
      <c r="J594" s="345"/>
      <c r="K594" s="345"/>
      <c r="L594" s="345"/>
      <c r="M594" s="345"/>
      <c r="N594" s="345"/>
      <c r="O594" s="345"/>
      <c r="P594" s="345"/>
      <c r="Q594" s="345"/>
      <c r="R594" s="345"/>
      <c r="S594" s="345"/>
      <c r="T594" s="345"/>
      <c r="U594" s="345"/>
      <c r="V594" s="345"/>
    </row>
    <row r="595" spans="3:22">
      <c r="C595" s="345"/>
      <c r="D595" s="345"/>
      <c r="E595" s="345"/>
      <c r="F595" s="345"/>
      <c r="G595" s="345"/>
      <c r="H595" s="345"/>
      <c r="I595" s="345"/>
      <c r="J595" s="345"/>
      <c r="K595" s="345"/>
      <c r="L595" s="345"/>
      <c r="M595" s="345"/>
      <c r="N595" s="345"/>
      <c r="O595" s="345"/>
      <c r="P595" s="345"/>
      <c r="Q595" s="345"/>
      <c r="R595" s="345"/>
      <c r="S595" s="345"/>
      <c r="T595" s="345"/>
      <c r="U595" s="345"/>
      <c r="V595" s="345"/>
    </row>
    <row r="596" spans="3:22">
      <c r="C596" s="345"/>
      <c r="D596" s="345"/>
      <c r="E596" s="345"/>
      <c r="F596" s="345"/>
      <c r="G596" s="345"/>
      <c r="H596" s="345"/>
      <c r="I596" s="345"/>
      <c r="J596" s="345"/>
      <c r="K596" s="345"/>
      <c r="L596" s="345"/>
      <c r="M596" s="345"/>
      <c r="N596" s="345"/>
      <c r="O596" s="345"/>
      <c r="P596" s="345"/>
      <c r="Q596" s="345"/>
      <c r="R596" s="345"/>
      <c r="S596" s="345"/>
      <c r="T596" s="345"/>
      <c r="U596" s="345"/>
      <c r="V596" s="345"/>
    </row>
    <row r="597" spans="3:22">
      <c r="C597" s="345"/>
      <c r="D597" s="345"/>
      <c r="E597" s="345"/>
      <c r="F597" s="345"/>
      <c r="G597" s="345"/>
      <c r="H597" s="345"/>
      <c r="I597" s="345"/>
      <c r="J597" s="345"/>
      <c r="K597" s="345"/>
      <c r="L597" s="345"/>
      <c r="M597" s="345"/>
      <c r="N597" s="345"/>
      <c r="O597" s="345"/>
      <c r="P597" s="345"/>
      <c r="Q597" s="345"/>
      <c r="R597" s="345"/>
      <c r="S597" s="345"/>
      <c r="T597" s="345"/>
      <c r="U597" s="345"/>
      <c r="V597" s="345"/>
    </row>
    <row r="598" spans="3:22">
      <c r="C598" s="345"/>
      <c r="D598" s="345"/>
      <c r="E598" s="345"/>
      <c r="F598" s="345"/>
      <c r="G598" s="345"/>
      <c r="H598" s="345"/>
      <c r="I598" s="345"/>
      <c r="J598" s="345"/>
      <c r="K598" s="345"/>
      <c r="L598" s="345"/>
      <c r="M598" s="345"/>
      <c r="N598" s="345"/>
      <c r="O598" s="345"/>
      <c r="P598" s="345"/>
      <c r="Q598" s="345"/>
      <c r="R598" s="345"/>
      <c r="S598" s="345"/>
      <c r="T598" s="345"/>
      <c r="U598" s="345"/>
      <c r="V598" s="345"/>
    </row>
    <row r="599" spans="3:22">
      <c r="C599" s="345"/>
      <c r="D599" s="345"/>
      <c r="E599" s="345"/>
      <c r="F599" s="345"/>
      <c r="G599" s="345"/>
      <c r="H599" s="345"/>
      <c r="I599" s="345"/>
      <c r="J599" s="345"/>
      <c r="K599" s="345"/>
      <c r="L599" s="345"/>
      <c r="M599" s="345"/>
      <c r="N599" s="345"/>
      <c r="O599" s="345"/>
      <c r="P599" s="345"/>
      <c r="Q599" s="345"/>
      <c r="R599" s="345"/>
      <c r="S599" s="345"/>
      <c r="T599" s="345"/>
      <c r="U599" s="345"/>
      <c r="V599" s="345"/>
    </row>
    <row r="600" spans="3:22">
      <c r="C600" s="345"/>
      <c r="D600" s="345"/>
      <c r="E600" s="345"/>
      <c r="F600" s="345"/>
      <c r="G600" s="345"/>
      <c r="H600" s="345"/>
      <c r="I600" s="345"/>
      <c r="J600" s="345"/>
      <c r="K600" s="345"/>
      <c r="L600" s="345"/>
      <c r="M600" s="345"/>
      <c r="N600" s="345"/>
      <c r="O600" s="345"/>
      <c r="P600" s="345"/>
      <c r="Q600" s="345"/>
      <c r="R600" s="345"/>
      <c r="S600" s="345"/>
      <c r="T600" s="345"/>
      <c r="U600" s="345"/>
      <c r="V600" s="345"/>
    </row>
    <row r="601" spans="3:22">
      <c r="C601" s="345"/>
      <c r="D601" s="345"/>
      <c r="E601" s="345"/>
      <c r="F601" s="345"/>
      <c r="G601" s="345"/>
      <c r="H601" s="345"/>
      <c r="I601" s="345"/>
      <c r="J601" s="345"/>
      <c r="K601" s="345"/>
      <c r="L601" s="345"/>
      <c r="M601" s="345"/>
      <c r="N601" s="345"/>
      <c r="O601" s="345"/>
      <c r="P601" s="345"/>
      <c r="Q601" s="345"/>
      <c r="R601" s="345"/>
      <c r="S601" s="345"/>
      <c r="T601" s="345"/>
      <c r="U601" s="345"/>
      <c r="V601" s="345"/>
    </row>
    <row r="602" spans="3:22">
      <c r="C602" s="345"/>
      <c r="D602" s="345"/>
      <c r="E602" s="345"/>
      <c r="F602" s="345"/>
      <c r="G602" s="345"/>
      <c r="H602" s="345"/>
      <c r="I602" s="345"/>
      <c r="J602" s="345"/>
      <c r="K602" s="345"/>
      <c r="L602" s="345"/>
      <c r="M602" s="345"/>
      <c r="N602" s="345"/>
      <c r="O602" s="345"/>
      <c r="P602" s="345"/>
      <c r="Q602" s="345"/>
      <c r="R602" s="345"/>
      <c r="S602" s="345"/>
      <c r="T602" s="345"/>
      <c r="U602" s="345"/>
      <c r="V602" s="345"/>
    </row>
    <row r="603" spans="3:22">
      <c r="C603" s="345"/>
      <c r="D603" s="345"/>
      <c r="E603" s="345"/>
      <c r="F603" s="345"/>
      <c r="G603" s="345"/>
      <c r="H603" s="345"/>
      <c r="I603" s="345"/>
      <c r="J603" s="345"/>
      <c r="K603" s="345"/>
      <c r="L603" s="345"/>
      <c r="M603" s="345"/>
      <c r="N603" s="345"/>
      <c r="O603" s="345"/>
      <c r="P603" s="345"/>
      <c r="Q603" s="345"/>
      <c r="R603" s="345"/>
      <c r="S603" s="345"/>
      <c r="T603" s="345"/>
      <c r="U603" s="345"/>
      <c r="V603" s="345"/>
    </row>
    <row r="604" spans="3:22">
      <c r="C604" s="345"/>
      <c r="D604" s="345"/>
      <c r="E604" s="345"/>
      <c r="F604" s="345"/>
      <c r="G604" s="345"/>
      <c r="H604" s="345"/>
      <c r="I604" s="345"/>
      <c r="J604" s="345"/>
      <c r="K604" s="345"/>
      <c r="L604" s="345"/>
      <c r="M604" s="345"/>
      <c r="N604" s="345"/>
      <c r="O604" s="345"/>
      <c r="P604" s="345"/>
      <c r="Q604" s="345"/>
      <c r="R604" s="345"/>
      <c r="S604" s="345"/>
      <c r="T604" s="345"/>
      <c r="U604" s="345"/>
      <c r="V604" s="345"/>
    </row>
    <row r="605" spans="3:22">
      <c r="C605" s="345"/>
      <c r="D605" s="345"/>
      <c r="E605" s="345"/>
      <c r="F605" s="345"/>
      <c r="G605" s="345"/>
      <c r="H605" s="345"/>
      <c r="I605" s="345"/>
      <c r="J605" s="345"/>
      <c r="K605" s="345"/>
      <c r="L605" s="345"/>
      <c r="M605" s="345"/>
      <c r="N605" s="345"/>
      <c r="O605" s="345"/>
      <c r="P605" s="345"/>
      <c r="Q605" s="345"/>
      <c r="R605" s="345"/>
      <c r="S605" s="345"/>
      <c r="T605" s="345"/>
      <c r="U605" s="345"/>
      <c r="V605" s="345"/>
    </row>
    <row r="606" spans="3:22">
      <c r="C606" s="345"/>
      <c r="D606" s="345"/>
      <c r="E606" s="345"/>
      <c r="F606" s="345"/>
      <c r="G606" s="345"/>
      <c r="H606" s="345"/>
      <c r="I606" s="345"/>
      <c r="J606" s="345"/>
      <c r="K606" s="345"/>
      <c r="L606" s="345"/>
      <c r="M606" s="345"/>
      <c r="N606" s="345"/>
      <c r="O606" s="345"/>
      <c r="P606" s="345"/>
      <c r="Q606" s="345"/>
      <c r="R606" s="345"/>
      <c r="S606" s="345"/>
      <c r="T606" s="345"/>
      <c r="U606" s="345"/>
      <c r="V606" s="345"/>
    </row>
    <row r="607" spans="3:22">
      <c r="C607" s="345"/>
      <c r="D607" s="345"/>
      <c r="E607" s="345"/>
      <c r="F607" s="345"/>
      <c r="G607" s="345"/>
      <c r="H607" s="345"/>
      <c r="I607" s="345"/>
      <c r="J607" s="345"/>
      <c r="K607" s="345"/>
      <c r="L607" s="345"/>
      <c r="M607" s="345"/>
      <c r="N607" s="345"/>
      <c r="O607" s="345"/>
      <c r="P607" s="345"/>
      <c r="Q607" s="345"/>
      <c r="R607" s="345"/>
      <c r="S607" s="345"/>
      <c r="T607" s="345"/>
      <c r="U607" s="345"/>
      <c r="V607" s="345"/>
    </row>
    <row r="608" spans="3:22">
      <c r="C608" s="345"/>
      <c r="D608" s="345"/>
      <c r="E608" s="345"/>
      <c r="F608" s="345"/>
      <c r="G608" s="345"/>
      <c r="H608" s="345"/>
      <c r="I608" s="345"/>
      <c r="J608" s="345"/>
      <c r="K608" s="345"/>
      <c r="L608" s="345"/>
      <c r="M608" s="345"/>
      <c r="N608" s="345"/>
      <c r="O608" s="345"/>
      <c r="P608" s="345"/>
      <c r="Q608" s="345"/>
      <c r="R608" s="345"/>
      <c r="S608" s="345"/>
      <c r="T608" s="345"/>
      <c r="U608" s="345"/>
      <c r="V608" s="345"/>
    </row>
    <row r="609" spans="3:22">
      <c r="C609" s="345"/>
      <c r="D609" s="345"/>
      <c r="E609" s="345"/>
      <c r="F609" s="345"/>
      <c r="G609" s="345"/>
      <c r="H609" s="345"/>
      <c r="I609" s="345"/>
      <c r="J609" s="345"/>
      <c r="K609" s="345"/>
      <c r="L609" s="345"/>
      <c r="M609" s="345"/>
      <c r="N609" s="345"/>
      <c r="O609" s="345"/>
      <c r="P609" s="345"/>
      <c r="Q609" s="345"/>
      <c r="R609" s="345"/>
      <c r="S609" s="345"/>
      <c r="T609" s="345"/>
      <c r="U609" s="345"/>
      <c r="V609" s="345"/>
    </row>
    <row r="610" spans="3:22">
      <c r="C610" s="345"/>
      <c r="D610" s="345"/>
      <c r="E610" s="345"/>
      <c r="F610" s="345"/>
      <c r="G610" s="345"/>
      <c r="H610" s="345"/>
      <c r="I610" s="345"/>
      <c r="J610" s="345"/>
      <c r="K610" s="345"/>
      <c r="L610" s="345"/>
      <c r="M610" s="345"/>
      <c r="N610" s="345"/>
      <c r="O610" s="345"/>
      <c r="P610" s="345"/>
      <c r="Q610" s="345"/>
      <c r="R610" s="345"/>
      <c r="S610" s="345"/>
      <c r="T610" s="345"/>
      <c r="U610" s="345"/>
      <c r="V610" s="345"/>
    </row>
    <row r="611" spans="3:22">
      <c r="C611" s="345"/>
      <c r="D611" s="345"/>
      <c r="E611" s="345"/>
      <c r="F611" s="345"/>
      <c r="G611" s="345"/>
      <c r="H611" s="345"/>
      <c r="I611" s="345"/>
      <c r="J611" s="345"/>
      <c r="K611" s="345"/>
      <c r="L611" s="345"/>
      <c r="M611" s="345"/>
      <c r="N611" s="345"/>
      <c r="O611" s="345"/>
      <c r="P611" s="345"/>
      <c r="Q611" s="345"/>
      <c r="R611" s="345"/>
      <c r="S611" s="345"/>
      <c r="T611" s="345"/>
      <c r="U611" s="345"/>
      <c r="V611" s="345"/>
    </row>
    <row r="612" spans="3:22">
      <c r="C612" s="345"/>
      <c r="D612" s="345"/>
      <c r="E612" s="345"/>
      <c r="F612" s="345"/>
      <c r="G612" s="345"/>
      <c r="H612" s="345"/>
      <c r="I612" s="345"/>
      <c r="J612" s="345"/>
      <c r="K612" s="345"/>
      <c r="L612" s="345"/>
      <c r="M612" s="345"/>
      <c r="N612" s="345"/>
      <c r="O612" s="345"/>
      <c r="P612" s="345"/>
      <c r="Q612" s="345"/>
      <c r="R612" s="345"/>
      <c r="S612" s="345"/>
      <c r="T612" s="345"/>
      <c r="U612" s="345"/>
      <c r="V612" s="345"/>
    </row>
    <row r="613" spans="3:22">
      <c r="C613" s="345"/>
      <c r="D613" s="345"/>
      <c r="E613" s="345"/>
      <c r="F613" s="345"/>
      <c r="G613" s="345"/>
      <c r="H613" s="345"/>
      <c r="I613" s="345"/>
      <c r="J613" s="345"/>
      <c r="K613" s="345"/>
      <c r="L613" s="345"/>
      <c r="M613" s="345"/>
      <c r="N613" s="345"/>
      <c r="O613" s="345"/>
      <c r="P613" s="345"/>
      <c r="Q613" s="345"/>
      <c r="R613" s="345"/>
      <c r="S613" s="345"/>
      <c r="T613" s="345"/>
      <c r="U613" s="345"/>
      <c r="V613" s="345"/>
    </row>
    <row r="614" spans="3:22">
      <c r="C614" s="345"/>
      <c r="D614" s="345"/>
      <c r="E614" s="345"/>
      <c r="F614" s="345"/>
      <c r="G614" s="345"/>
      <c r="H614" s="345"/>
      <c r="I614" s="345"/>
      <c r="J614" s="345"/>
      <c r="K614" s="345"/>
      <c r="L614" s="345"/>
      <c r="M614" s="345"/>
      <c r="N614" s="345"/>
      <c r="O614" s="345"/>
      <c r="P614" s="345"/>
      <c r="Q614" s="345"/>
      <c r="R614" s="345"/>
      <c r="S614" s="345"/>
      <c r="T614" s="345"/>
      <c r="U614" s="345"/>
      <c r="V614" s="345"/>
    </row>
    <row r="615" spans="3:22">
      <c r="C615" s="345"/>
      <c r="D615" s="345"/>
      <c r="E615" s="345"/>
      <c r="F615" s="345"/>
      <c r="G615" s="345"/>
      <c r="H615" s="345"/>
      <c r="I615" s="345"/>
      <c r="J615" s="345"/>
      <c r="K615" s="345"/>
      <c r="L615" s="345"/>
      <c r="M615" s="345"/>
      <c r="N615" s="345"/>
      <c r="O615" s="345"/>
      <c r="P615" s="345"/>
      <c r="Q615" s="345"/>
      <c r="R615" s="345"/>
      <c r="S615" s="345"/>
      <c r="T615" s="345"/>
      <c r="U615" s="345"/>
      <c r="V615" s="345"/>
    </row>
    <row r="616" spans="3:22">
      <c r="C616" s="345"/>
      <c r="D616" s="345"/>
      <c r="E616" s="345"/>
      <c r="F616" s="345"/>
      <c r="G616" s="345"/>
      <c r="H616" s="345"/>
      <c r="I616" s="345"/>
      <c r="J616" s="345"/>
      <c r="K616" s="345"/>
      <c r="L616" s="345"/>
      <c r="M616" s="345"/>
      <c r="N616" s="345"/>
      <c r="O616" s="345"/>
      <c r="P616" s="345"/>
      <c r="Q616" s="345"/>
      <c r="R616" s="345"/>
      <c r="S616" s="345"/>
      <c r="T616" s="345"/>
      <c r="U616" s="345"/>
      <c r="V616" s="345"/>
    </row>
    <row r="617" spans="3:22">
      <c r="C617" s="345"/>
      <c r="D617" s="345"/>
      <c r="E617" s="345"/>
      <c r="F617" s="345"/>
      <c r="G617" s="345"/>
      <c r="H617" s="345"/>
      <c r="I617" s="345"/>
      <c r="J617" s="345"/>
      <c r="K617" s="345"/>
      <c r="L617" s="345"/>
      <c r="M617" s="345"/>
      <c r="N617" s="345"/>
      <c r="O617" s="345"/>
      <c r="P617" s="345"/>
      <c r="Q617" s="345"/>
      <c r="R617" s="345"/>
      <c r="S617" s="345"/>
      <c r="T617" s="345"/>
      <c r="U617" s="345"/>
      <c r="V617" s="345"/>
    </row>
    <row r="618" spans="3:22">
      <c r="C618" s="345"/>
      <c r="D618" s="345"/>
      <c r="E618" s="345"/>
      <c r="F618" s="345"/>
      <c r="G618" s="345"/>
      <c r="H618" s="345"/>
      <c r="I618" s="345"/>
      <c r="J618" s="345"/>
      <c r="K618" s="345"/>
      <c r="L618" s="345"/>
      <c r="M618" s="345"/>
      <c r="N618" s="345"/>
      <c r="O618" s="345"/>
      <c r="P618" s="345"/>
      <c r="Q618" s="345"/>
      <c r="R618" s="345"/>
      <c r="S618" s="345"/>
      <c r="T618" s="345"/>
      <c r="U618" s="345"/>
      <c r="V618" s="345"/>
    </row>
    <row r="619" spans="3:22">
      <c r="C619" s="345"/>
      <c r="D619" s="345"/>
      <c r="E619" s="345"/>
      <c r="F619" s="345"/>
      <c r="G619" s="345"/>
      <c r="H619" s="345"/>
      <c r="I619" s="345"/>
      <c r="J619" s="345"/>
      <c r="K619" s="345"/>
      <c r="L619" s="345"/>
      <c r="M619" s="345"/>
      <c r="N619" s="345"/>
      <c r="O619" s="345"/>
      <c r="P619" s="345"/>
      <c r="Q619" s="345"/>
      <c r="R619" s="345"/>
      <c r="S619" s="345"/>
      <c r="T619" s="345"/>
      <c r="U619" s="345"/>
      <c r="V619" s="345"/>
    </row>
    <row r="620" spans="3:22">
      <c r="C620" s="345"/>
      <c r="D620" s="345"/>
      <c r="E620" s="345"/>
      <c r="F620" s="345"/>
      <c r="G620" s="345"/>
      <c r="H620" s="345"/>
      <c r="I620" s="345"/>
      <c r="J620" s="345"/>
      <c r="K620" s="345"/>
      <c r="L620" s="345"/>
      <c r="M620" s="345"/>
      <c r="N620" s="345"/>
      <c r="O620" s="345"/>
      <c r="P620" s="345"/>
      <c r="Q620" s="345"/>
      <c r="R620" s="345"/>
      <c r="S620" s="345"/>
      <c r="T620" s="345"/>
      <c r="U620" s="345"/>
      <c r="V620" s="345"/>
    </row>
    <row r="621" spans="3:22">
      <c r="C621" s="345"/>
      <c r="D621" s="345"/>
      <c r="E621" s="345"/>
      <c r="F621" s="345"/>
      <c r="G621" s="345"/>
      <c r="H621" s="345"/>
      <c r="I621" s="345"/>
      <c r="J621" s="345"/>
      <c r="K621" s="345"/>
      <c r="L621" s="345"/>
      <c r="M621" s="345"/>
      <c r="N621" s="345"/>
      <c r="O621" s="345"/>
      <c r="P621" s="345"/>
      <c r="Q621" s="345"/>
      <c r="R621" s="345"/>
      <c r="S621" s="345"/>
      <c r="T621" s="345"/>
      <c r="U621" s="345"/>
      <c r="V621" s="345"/>
    </row>
    <row r="622" spans="3:22">
      <c r="C622" s="345"/>
      <c r="D622" s="345"/>
      <c r="E622" s="345"/>
      <c r="F622" s="345"/>
      <c r="G622" s="345"/>
      <c r="H622" s="345"/>
      <c r="I622" s="345"/>
      <c r="J622" s="345"/>
      <c r="K622" s="345"/>
      <c r="L622" s="345"/>
      <c r="M622" s="345"/>
      <c r="N622" s="345"/>
      <c r="O622" s="345"/>
      <c r="P622" s="345"/>
      <c r="Q622" s="345"/>
      <c r="R622" s="345"/>
      <c r="S622" s="345"/>
      <c r="T622" s="345"/>
      <c r="U622" s="345"/>
      <c r="V622" s="345"/>
    </row>
    <row r="623" spans="3:22">
      <c r="C623" s="345"/>
      <c r="D623" s="345"/>
      <c r="E623" s="345"/>
      <c r="F623" s="345"/>
      <c r="G623" s="345"/>
      <c r="H623" s="345"/>
      <c r="I623" s="345"/>
      <c r="J623" s="345"/>
      <c r="K623" s="345"/>
      <c r="L623" s="345"/>
      <c r="M623" s="345"/>
      <c r="N623" s="345"/>
      <c r="O623" s="345"/>
      <c r="P623" s="345"/>
      <c r="Q623" s="345"/>
      <c r="R623" s="345"/>
      <c r="S623" s="345"/>
      <c r="T623" s="345"/>
      <c r="U623" s="345"/>
      <c r="V623" s="345"/>
    </row>
    <row r="624" spans="3:22">
      <c r="C624" s="345"/>
      <c r="D624" s="345"/>
      <c r="E624" s="345"/>
      <c r="F624" s="345"/>
      <c r="G624" s="345"/>
      <c r="H624" s="345"/>
      <c r="I624" s="345"/>
      <c r="J624" s="345"/>
      <c r="K624" s="345"/>
      <c r="L624" s="345"/>
      <c r="M624" s="345"/>
      <c r="N624" s="345"/>
      <c r="O624" s="345"/>
      <c r="P624" s="345"/>
      <c r="Q624" s="345"/>
      <c r="R624" s="345"/>
      <c r="S624" s="345"/>
      <c r="T624" s="345"/>
      <c r="U624" s="345"/>
      <c r="V624" s="345"/>
    </row>
    <row r="625" spans="3:22">
      <c r="C625" s="345"/>
      <c r="D625" s="345"/>
      <c r="E625" s="345"/>
      <c r="F625" s="345"/>
      <c r="G625" s="345"/>
      <c r="H625" s="345"/>
      <c r="I625" s="345"/>
      <c r="J625" s="345"/>
      <c r="K625" s="345"/>
      <c r="L625" s="345"/>
      <c r="M625" s="345"/>
      <c r="N625" s="345"/>
      <c r="O625" s="345"/>
      <c r="P625" s="345"/>
      <c r="Q625" s="345"/>
      <c r="R625" s="345"/>
      <c r="S625" s="345"/>
      <c r="T625" s="345"/>
      <c r="U625" s="345"/>
      <c r="V625" s="345"/>
    </row>
    <row r="626" spans="3:22">
      <c r="C626" s="345"/>
      <c r="D626" s="345"/>
      <c r="E626" s="345"/>
      <c r="F626" s="345"/>
      <c r="G626" s="345"/>
      <c r="H626" s="345"/>
      <c r="I626" s="345"/>
      <c r="J626" s="345"/>
      <c r="K626" s="345"/>
      <c r="L626" s="345"/>
      <c r="M626" s="345"/>
      <c r="N626" s="345"/>
      <c r="O626" s="345"/>
      <c r="P626" s="345"/>
      <c r="Q626" s="345"/>
      <c r="R626" s="345"/>
      <c r="S626" s="345"/>
      <c r="T626" s="345"/>
      <c r="U626" s="345"/>
      <c r="V626" s="345"/>
    </row>
    <row r="627" spans="3:22">
      <c r="C627" s="345"/>
      <c r="D627" s="345"/>
      <c r="E627" s="345"/>
      <c r="F627" s="345"/>
      <c r="G627" s="345"/>
      <c r="H627" s="345"/>
      <c r="I627" s="345"/>
      <c r="J627" s="345"/>
      <c r="K627" s="345"/>
      <c r="L627" s="345"/>
      <c r="M627" s="345"/>
      <c r="N627" s="345"/>
      <c r="O627" s="345"/>
      <c r="P627" s="345"/>
      <c r="Q627" s="345"/>
      <c r="R627" s="345"/>
      <c r="S627" s="345"/>
      <c r="T627" s="345"/>
      <c r="U627" s="345"/>
      <c r="V627" s="345"/>
    </row>
    <row r="628" spans="3:22">
      <c r="C628" s="345"/>
      <c r="D628" s="345"/>
      <c r="E628" s="345"/>
      <c r="F628" s="345"/>
      <c r="G628" s="345"/>
      <c r="H628" s="345"/>
      <c r="I628" s="345"/>
      <c r="J628" s="345"/>
      <c r="K628" s="345"/>
      <c r="L628" s="345"/>
      <c r="M628" s="345"/>
      <c r="N628" s="345"/>
      <c r="O628" s="345"/>
      <c r="P628" s="345"/>
      <c r="Q628" s="345"/>
      <c r="R628" s="345"/>
      <c r="S628" s="345"/>
      <c r="T628" s="345"/>
      <c r="U628" s="345"/>
      <c r="V628" s="345"/>
    </row>
    <row r="629" spans="3:22">
      <c r="C629" s="345"/>
      <c r="D629" s="345"/>
      <c r="E629" s="345"/>
      <c r="F629" s="345"/>
      <c r="G629" s="345"/>
      <c r="H629" s="345"/>
      <c r="I629" s="345"/>
      <c r="J629" s="345"/>
      <c r="K629" s="345"/>
      <c r="L629" s="345"/>
      <c r="M629" s="345"/>
      <c r="N629" s="345"/>
      <c r="O629" s="345"/>
      <c r="P629" s="345"/>
      <c r="Q629" s="345"/>
      <c r="R629" s="345"/>
      <c r="S629" s="345"/>
      <c r="T629" s="345"/>
      <c r="U629" s="345"/>
      <c r="V629" s="345"/>
    </row>
    <row r="630" spans="3:22">
      <c r="C630" s="345"/>
      <c r="D630" s="345"/>
      <c r="E630" s="345"/>
      <c r="F630" s="345"/>
      <c r="G630" s="345"/>
      <c r="H630" s="345"/>
      <c r="I630" s="345"/>
      <c r="J630" s="345"/>
      <c r="K630" s="345"/>
      <c r="L630" s="345"/>
      <c r="M630" s="345"/>
      <c r="N630" s="345"/>
      <c r="O630" s="345"/>
      <c r="P630" s="345"/>
      <c r="Q630" s="345"/>
      <c r="R630" s="345"/>
      <c r="S630" s="345"/>
      <c r="T630" s="345"/>
      <c r="U630" s="345"/>
      <c r="V630" s="345"/>
    </row>
    <row r="631" spans="3:22">
      <c r="C631" s="345"/>
      <c r="D631" s="345"/>
      <c r="E631" s="345"/>
      <c r="F631" s="345"/>
      <c r="G631" s="345"/>
      <c r="H631" s="345"/>
      <c r="I631" s="345"/>
      <c r="J631" s="345"/>
      <c r="K631" s="345"/>
      <c r="L631" s="345"/>
      <c r="M631" s="345"/>
      <c r="N631" s="345"/>
      <c r="O631" s="345"/>
      <c r="P631" s="345"/>
      <c r="Q631" s="345"/>
      <c r="R631" s="345"/>
      <c r="S631" s="345"/>
      <c r="T631" s="345"/>
      <c r="U631" s="345"/>
      <c r="V631" s="345"/>
    </row>
    <row r="632" spans="3:22">
      <c r="C632" s="345"/>
      <c r="D632" s="345"/>
      <c r="E632" s="345"/>
      <c r="F632" s="345"/>
      <c r="G632" s="345"/>
      <c r="H632" s="345"/>
      <c r="I632" s="345"/>
      <c r="J632" s="345"/>
      <c r="K632" s="345"/>
      <c r="L632" s="345"/>
      <c r="M632" s="345"/>
      <c r="N632" s="345"/>
      <c r="O632" s="345"/>
      <c r="P632" s="345"/>
      <c r="Q632" s="345"/>
      <c r="R632" s="345"/>
      <c r="S632" s="345"/>
      <c r="T632" s="345"/>
      <c r="U632" s="345"/>
      <c r="V632" s="345"/>
    </row>
    <row r="633" spans="3:22">
      <c r="C633" s="345"/>
      <c r="D633" s="345"/>
      <c r="E633" s="345"/>
      <c r="F633" s="345"/>
      <c r="G633" s="345"/>
      <c r="H633" s="345"/>
      <c r="I633" s="345"/>
      <c r="J633" s="345"/>
      <c r="K633" s="345"/>
      <c r="L633" s="345"/>
      <c r="M633" s="345"/>
      <c r="N633" s="345"/>
      <c r="O633" s="345"/>
      <c r="P633" s="345"/>
      <c r="Q633" s="345"/>
      <c r="R633" s="345"/>
      <c r="S633" s="345"/>
      <c r="T633" s="345"/>
      <c r="U633" s="345"/>
      <c r="V633" s="345"/>
    </row>
    <row r="634" spans="3:22">
      <c r="C634" s="345"/>
      <c r="D634" s="345"/>
      <c r="E634" s="345"/>
      <c r="F634" s="345"/>
      <c r="G634" s="345"/>
      <c r="H634" s="345"/>
      <c r="I634" s="345"/>
      <c r="J634" s="345"/>
      <c r="K634" s="345"/>
      <c r="L634" s="345"/>
      <c r="M634" s="345"/>
      <c r="N634" s="345"/>
      <c r="O634" s="345"/>
      <c r="P634" s="345"/>
      <c r="Q634" s="345"/>
      <c r="R634" s="345"/>
      <c r="S634" s="345"/>
      <c r="T634" s="345"/>
      <c r="U634" s="345"/>
      <c r="V634" s="345"/>
    </row>
    <row r="635" spans="3:22">
      <c r="C635" s="345"/>
      <c r="D635" s="345"/>
      <c r="E635" s="345"/>
      <c r="F635" s="345"/>
      <c r="G635" s="345"/>
      <c r="H635" s="345"/>
      <c r="I635" s="345"/>
      <c r="J635" s="345"/>
      <c r="K635" s="345"/>
      <c r="L635" s="345"/>
      <c r="M635" s="345"/>
      <c r="N635" s="345"/>
      <c r="O635" s="345"/>
      <c r="P635" s="345"/>
      <c r="Q635" s="345"/>
      <c r="R635" s="345"/>
      <c r="S635" s="345"/>
      <c r="T635" s="345"/>
      <c r="U635" s="345"/>
      <c r="V635" s="345"/>
    </row>
    <row r="636" spans="3:22">
      <c r="C636" s="345"/>
      <c r="D636" s="345"/>
      <c r="E636" s="345"/>
      <c r="F636" s="345"/>
      <c r="G636" s="345"/>
      <c r="H636" s="345"/>
      <c r="I636" s="345"/>
      <c r="J636" s="345"/>
      <c r="K636" s="345"/>
      <c r="L636" s="345"/>
      <c r="M636" s="345"/>
      <c r="N636" s="345"/>
      <c r="O636" s="345"/>
      <c r="P636" s="345"/>
      <c r="Q636" s="345"/>
      <c r="R636" s="345"/>
      <c r="S636" s="345"/>
      <c r="T636" s="345"/>
      <c r="U636" s="345"/>
      <c r="V636" s="345"/>
    </row>
    <row r="637" spans="3:22">
      <c r="C637" s="345"/>
      <c r="D637" s="345"/>
      <c r="E637" s="345"/>
      <c r="F637" s="345"/>
      <c r="G637" s="345"/>
      <c r="H637" s="345"/>
      <c r="I637" s="345"/>
      <c r="J637" s="345"/>
      <c r="K637" s="345"/>
      <c r="L637" s="345"/>
      <c r="M637" s="345"/>
      <c r="N637" s="345"/>
      <c r="O637" s="345"/>
      <c r="P637" s="345"/>
      <c r="Q637" s="345"/>
      <c r="R637" s="345"/>
      <c r="S637" s="345"/>
      <c r="T637" s="345"/>
      <c r="U637" s="345"/>
      <c r="V637" s="345"/>
    </row>
    <row r="638" spans="3:22">
      <c r="C638" s="345"/>
      <c r="D638" s="345"/>
      <c r="E638" s="345"/>
      <c r="F638" s="345"/>
      <c r="G638" s="345"/>
      <c r="H638" s="345"/>
      <c r="I638" s="345"/>
      <c r="J638" s="345"/>
      <c r="K638" s="345"/>
      <c r="L638" s="345"/>
      <c r="M638" s="345"/>
      <c r="N638" s="345"/>
      <c r="O638" s="345"/>
      <c r="P638" s="345"/>
      <c r="Q638" s="345"/>
      <c r="R638" s="345"/>
      <c r="S638" s="345"/>
      <c r="T638" s="345"/>
      <c r="U638" s="345"/>
      <c r="V638" s="345"/>
    </row>
    <row r="639" spans="3:22">
      <c r="C639" s="345"/>
      <c r="D639" s="345"/>
      <c r="E639" s="345"/>
      <c r="F639" s="345"/>
      <c r="G639" s="345"/>
      <c r="H639" s="345"/>
      <c r="I639" s="345"/>
      <c r="J639" s="345"/>
      <c r="K639" s="345"/>
      <c r="L639" s="345"/>
      <c r="M639" s="345"/>
      <c r="N639" s="345"/>
      <c r="O639" s="345"/>
      <c r="P639" s="345"/>
      <c r="Q639" s="345"/>
      <c r="R639" s="345"/>
      <c r="S639" s="345"/>
      <c r="T639" s="345"/>
      <c r="U639" s="345"/>
      <c r="V639" s="345"/>
    </row>
    <row r="640" spans="3:22">
      <c r="C640" s="345"/>
      <c r="D640" s="345"/>
      <c r="E640" s="345"/>
      <c r="F640" s="345"/>
      <c r="G640" s="345"/>
      <c r="H640" s="345"/>
      <c r="I640" s="345"/>
      <c r="J640" s="345"/>
      <c r="K640" s="345"/>
      <c r="L640" s="345"/>
      <c r="M640" s="345"/>
      <c r="N640" s="345"/>
      <c r="O640" s="345"/>
      <c r="P640" s="345"/>
      <c r="Q640" s="345"/>
      <c r="R640" s="345"/>
      <c r="S640" s="345"/>
      <c r="T640" s="345"/>
      <c r="U640" s="345"/>
      <c r="V640" s="345"/>
    </row>
    <row r="641" spans="3:22">
      <c r="C641" s="345"/>
      <c r="D641" s="345"/>
      <c r="E641" s="345"/>
      <c r="F641" s="345"/>
      <c r="G641" s="345"/>
      <c r="H641" s="345"/>
      <c r="I641" s="345"/>
      <c r="J641" s="345"/>
      <c r="K641" s="345"/>
      <c r="L641" s="345"/>
      <c r="M641" s="345"/>
      <c r="N641" s="345"/>
      <c r="O641" s="345"/>
      <c r="P641" s="345"/>
      <c r="Q641" s="345"/>
      <c r="R641" s="345"/>
      <c r="S641" s="345"/>
      <c r="T641" s="345"/>
      <c r="U641" s="345"/>
      <c r="V641" s="345"/>
    </row>
    <row r="642" spans="3:22">
      <c r="C642" s="345"/>
      <c r="D642" s="345"/>
      <c r="E642" s="345"/>
      <c r="F642" s="345"/>
      <c r="G642" s="345"/>
      <c r="H642" s="345"/>
      <c r="I642" s="345"/>
      <c r="J642" s="345"/>
      <c r="K642" s="345"/>
      <c r="L642" s="345"/>
      <c r="M642" s="345"/>
      <c r="N642" s="345"/>
      <c r="O642" s="345"/>
      <c r="P642" s="345"/>
      <c r="Q642" s="345"/>
      <c r="R642" s="345"/>
      <c r="S642" s="345"/>
      <c r="T642" s="345"/>
      <c r="U642" s="345"/>
      <c r="V642" s="345"/>
    </row>
    <row r="643" spans="3:22">
      <c r="C643" s="345"/>
      <c r="D643" s="345"/>
      <c r="E643" s="345"/>
      <c r="F643" s="345"/>
      <c r="G643" s="345"/>
      <c r="H643" s="345"/>
      <c r="I643" s="345"/>
      <c r="J643" s="345"/>
      <c r="K643" s="345"/>
      <c r="L643" s="345"/>
      <c r="M643" s="345"/>
      <c r="N643" s="345"/>
      <c r="O643" s="345"/>
      <c r="P643" s="345"/>
      <c r="Q643" s="345"/>
      <c r="R643" s="345"/>
      <c r="S643" s="345"/>
      <c r="T643" s="345"/>
      <c r="U643" s="345"/>
      <c r="V643" s="345"/>
    </row>
    <row r="644" spans="3:22">
      <c r="C644" s="345"/>
      <c r="D644" s="345"/>
      <c r="E644" s="345"/>
      <c r="F644" s="345"/>
      <c r="G644" s="345"/>
      <c r="H644" s="345"/>
      <c r="I644" s="345"/>
      <c r="J644" s="345"/>
      <c r="K644" s="345"/>
      <c r="L644" s="345"/>
      <c r="M644" s="345"/>
      <c r="N644" s="345"/>
      <c r="O644" s="345"/>
      <c r="P644" s="345"/>
      <c r="Q644" s="345"/>
      <c r="R644" s="345"/>
      <c r="S644" s="345"/>
      <c r="T644" s="345"/>
      <c r="U644" s="345"/>
      <c r="V644" s="345"/>
    </row>
    <row r="645" spans="3:22">
      <c r="C645" s="345"/>
      <c r="D645" s="345"/>
      <c r="E645" s="345"/>
      <c r="F645" s="345"/>
      <c r="G645" s="345"/>
      <c r="H645" s="345"/>
      <c r="I645" s="345"/>
      <c r="J645" s="345"/>
      <c r="K645" s="345"/>
      <c r="L645" s="345"/>
      <c r="M645" s="345"/>
      <c r="N645" s="345"/>
      <c r="O645" s="345"/>
      <c r="P645" s="345"/>
      <c r="Q645" s="345"/>
      <c r="R645" s="345"/>
      <c r="S645" s="345"/>
      <c r="T645" s="345"/>
      <c r="U645" s="345"/>
      <c r="V645" s="345"/>
    </row>
    <row r="646" spans="3:22">
      <c r="C646" s="345"/>
      <c r="D646" s="345"/>
      <c r="E646" s="345"/>
      <c r="F646" s="345"/>
      <c r="G646" s="345"/>
      <c r="H646" s="345"/>
      <c r="I646" s="345"/>
      <c r="J646" s="345"/>
      <c r="K646" s="345"/>
      <c r="L646" s="345"/>
      <c r="M646" s="345"/>
      <c r="N646" s="345"/>
      <c r="O646" s="345"/>
      <c r="P646" s="345"/>
      <c r="Q646" s="345"/>
      <c r="R646" s="345"/>
      <c r="S646" s="345"/>
      <c r="T646" s="345"/>
      <c r="U646" s="345"/>
      <c r="V646" s="345"/>
    </row>
    <row r="647" spans="3:22">
      <c r="C647" s="345"/>
      <c r="D647" s="345"/>
      <c r="E647" s="345"/>
      <c r="F647" s="345"/>
      <c r="G647" s="345"/>
      <c r="H647" s="345"/>
      <c r="I647" s="345"/>
      <c r="J647" s="345"/>
      <c r="K647" s="345"/>
      <c r="L647" s="345"/>
      <c r="M647" s="345"/>
      <c r="N647" s="345"/>
      <c r="O647" s="345"/>
      <c r="P647" s="345"/>
      <c r="Q647" s="345"/>
      <c r="R647" s="345"/>
      <c r="S647" s="345"/>
      <c r="T647" s="345"/>
      <c r="U647" s="345"/>
      <c r="V647" s="345"/>
    </row>
    <row r="648" spans="3:22">
      <c r="C648" s="345"/>
      <c r="D648" s="345"/>
      <c r="E648" s="345"/>
      <c r="F648" s="345"/>
      <c r="G648" s="345"/>
      <c r="H648" s="345"/>
      <c r="I648" s="345"/>
      <c r="J648" s="345"/>
      <c r="K648" s="345"/>
      <c r="L648" s="345"/>
      <c r="M648" s="345"/>
      <c r="N648" s="345"/>
      <c r="O648" s="345"/>
      <c r="P648" s="345"/>
      <c r="Q648" s="345"/>
      <c r="R648" s="345"/>
      <c r="S648" s="345"/>
      <c r="T648" s="345"/>
      <c r="U648" s="345"/>
      <c r="V648" s="345"/>
    </row>
    <row r="649" spans="3:22">
      <c r="C649" s="345"/>
      <c r="D649" s="345"/>
      <c r="E649" s="345"/>
      <c r="F649" s="345"/>
      <c r="G649" s="345"/>
      <c r="H649" s="345"/>
      <c r="I649" s="345"/>
      <c r="J649" s="345"/>
      <c r="K649" s="345"/>
      <c r="L649" s="345"/>
      <c r="M649" s="345"/>
      <c r="N649" s="345"/>
      <c r="O649" s="345"/>
      <c r="P649" s="345"/>
      <c r="Q649" s="345"/>
      <c r="R649" s="345"/>
      <c r="S649" s="345"/>
      <c r="T649" s="345"/>
      <c r="U649" s="345"/>
      <c r="V649" s="345"/>
    </row>
    <row r="650" spans="3:22">
      <c r="C650" s="345"/>
      <c r="D650" s="345"/>
      <c r="E650" s="345"/>
      <c r="F650" s="345"/>
      <c r="G650" s="345"/>
      <c r="H650" s="345"/>
      <c r="I650" s="345"/>
      <c r="J650" s="345"/>
      <c r="K650" s="345"/>
      <c r="L650" s="345"/>
      <c r="M650" s="345"/>
      <c r="N650" s="345"/>
      <c r="O650" s="345"/>
      <c r="P650" s="345"/>
      <c r="Q650" s="345"/>
      <c r="R650" s="345"/>
      <c r="S650" s="345"/>
      <c r="T650" s="345"/>
      <c r="U650" s="345"/>
      <c r="V650" s="345"/>
    </row>
    <row r="651" spans="3:22">
      <c r="C651" s="345"/>
      <c r="D651" s="345"/>
      <c r="E651" s="345"/>
      <c r="F651" s="345"/>
      <c r="G651" s="345"/>
      <c r="H651" s="345"/>
      <c r="I651" s="345"/>
      <c r="J651" s="345"/>
      <c r="K651" s="345"/>
      <c r="L651" s="345"/>
      <c r="M651" s="345"/>
      <c r="N651" s="345"/>
      <c r="O651" s="345"/>
      <c r="P651" s="345"/>
      <c r="Q651" s="345"/>
      <c r="R651" s="345"/>
      <c r="S651" s="345"/>
      <c r="T651" s="345"/>
      <c r="U651" s="345"/>
      <c r="V651" s="345"/>
    </row>
    <row r="652" spans="3:22">
      <c r="C652" s="345"/>
      <c r="D652" s="345"/>
      <c r="E652" s="345"/>
      <c r="F652" s="345"/>
      <c r="G652" s="345"/>
      <c r="H652" s="345"/>
      <c r="I652" s="345"/>
      <c r="J652" s="345"/>
      <c r="K652" s="345"/>
      <c r="L652" s="345"/>
      <c r="M652" s="345"/>
      <c r="N652" s="345"/>
      <c r="O652" s="345"/>
      <c r="P652" s="345"/>
      <c r="Q652" s="345"/>
      <c r="R652" s="345"/>
      <c r="S652" s="345"/>
      <c r="T652" s="345"/>
      <c r="U652" s="345"/>
      <c r="V652" s="345"/>
    </row>
    <row r="653" spans="3:22">
      <c r="C653" s="345"/>
      <c r="D653" s="345"/>
      <c r="E653" s="345"/>
      <c r="F653" s="345"/>
      <c r="G653" s="345"/>
      <c r="H653" s="345"/>
      <c r="I653" s="345"/>
      <c r="J653" s="345"/>
      <c r="K653" s="345"/>
      <c r="L653" s="345"/>
      <c r="M653" s="345"/>
      <c r="N653" s="345"/>
      <c r="O653" s="345"/>
      <c r="P653" s="345"/>
      <c r="Q653" s="345"/>
      <c r="R653" s="345"/>
      <c r="S653" s="345"/>
      <c r="T653" s="345"/>
      <c r="U653" s="345"/>
      <c r="V653" s="345"/>
    </row>
    <row r="654" spans="3:22">
      <c r="C654" s="345"/>
      <c r="D654" s="345"/>
      <c r="E654" s="345"/>
      <c r="F654" s="345"/>
      <c r="G654" s="345"/>
      <c r="H654" s="345"/>
      <c r="I654" s="345"/>
      <c r="J654" s="345"/>
      <c r="K654" s="345"/>
      <c r="L654" s="345"/>
      <c r="M654" s="345"/>
      <c r="N654" s="345"/>
      <c r="O654" s="345"/>
      <c r="P654" s="345"/>
      <c r="Q654" s="345"/>
      <c r="R654" s="345"/>
      <c r="S654" s="345"/>
      <c r="T654" s="345"/>
      <c r="U654" s="345"/>
      <c r="V654" s="345"/>
    </row>
    <row r="655" spans="3:22">
      <c r="C655" s="345"/>
      <c r="D655" s="345"/>
      <c r="E655" s="345"/>
      <c r="F655" s="345"/>
      <c r="G655" s="345"/>
      <c r="H655" s="345"/>
      <c r="I655" s="345"/>
      <c r="J655" s="345"/>
      <c r="K655" s="345"/>
      <c r="L655" s="345"/>
      <c r="M655" s="345"/>
      <c r="N655" s="345"/>
      <c r="O655" s="345"/>
      <c r="P655" s="345"/>
      <c r="Q655" s="345"/>
      <c r="R655" s="345"/>
      <c r="S655" s="345"/>
      <c r="T655" s="345"/>
      <c r="U655" s="345"/>
      <c r="V655" s="345"/>
    </row>
    <row r="656" spans="3:22">
      <c r="C656" s="345"/>
      <c r="D656" s="345"/>
      <c r="E656" s="345"/>
      <c r="F656" s="345"/>
      <c r="G656" s="345"/>
      <c r="H656" s="345"/>
      <c r="I656" s="345"/>
      <c r="J656" s="345"/>
      <c r="K656" s="345"/>
      <c r="L656" s="345"/>
      <c r="M656" s="345"/>
      <c r="N656" s="345"/>
      <c r="O656" s="345"/>
      <c r="P656" s="345"/>
      <c r="Q656" s="345"/>
      <c r="R656" s="345"/>
      <c r="S656" s="345"/>
      <c r="T656" s="345"/>
      <c r="U656" s="345"/>
      <c r="V656" s="345"/>
    </row>
    <row r="657" spans="3:22">
      <c r="C657" s="345"/>
      <c r="D657" s="345"/>
      <c r="E657" s="345"/>
      <c r="F657" s="345"/>
      <c r="G657" s="345"/>
      <c r="H657" s="345"/>
      <c r="I657" s="345"/>
      <c r="J657" s="345"/>
      <c r="K657" s="345"/>
      <c r="L657" s="345"/>
      <c r="M657" s="345"/>
      <c r="N657" s="345"/>
      <c r="O657" s="345"/>
      <c r="P657" s="345"/>
      <c r="Q657" s="345"/>
      <c r="R657" s="345"/>
      <c r="S657" s="345"/>
      <c r="T657" s="345"/>
      <c r="U657" s="345"/>
      <c r="V657" s="345"/>
    </row>
    <row r="658" spans="3:22">
      <c r="C658" s="345"/>
      <c r="D658" s="345"/>
      <c r="E658" s="345"/>
      <c r="F658" s="345"/>
      <c r="G658" s="345"/>
      <c r="H658" s="345"/>
      <c r="I658" s="345"/>
      <c r="J658" s="345"/>
      <c r="K658" s="345"/>
      <c r="L658" s="345"/>
      <c r="M658" s="345"/>
      <c r="N658" s="345"/>
      <c r="O658" s="345"/>
      <c r="P658" s="345"/>
      <c r="Q658" s="345"/>
      <c r="R658" s="345"/>
      <c r="S658" s="345"/>
      <c r="T658" s="345"/>
      <c r="U658" s="345"/>
      <c r="V658" s="345"/>
    </row>
    <row r="659" spans="3:22">
      <c r="C659" s="345"/>
      <c r="D659" s="345"/>
      <c r="E659" s="345"/>
      <c r="F659" s="345"/>
      <c r="G659" s="345"/>
      <c r="H659" s="345"/>
      <c r="I659" s="345"/>
      <c r="J659" s="345"/>
      <c r="K659" s="345"/>
      <c r="L659" s="345"/>
      <c r="M659" s="345"/>
      <c r="N659" s="345"/>
      <c r="O659" s="345"/>
      <c r="P659" s="345"/>
      <c r="Q659" s="345"/>
      <c r="R659" s="345"/>
      <c r="S659" s="345"/>
      <c r="T659" s="345"/>
      <c r="U659" s="345"/>
      <c r="V659" s="345"/>
    </row>
    <row r="660" spans="3:22">
      <c r="C660" s="345"/>
      <c r="D660" s="345"/>
      <c r="E660" s="345"/>
      <c r="F660" s="345"/>
      <c r="G660" s="345"/>
      <c r="H660" s="345"/>
      <c r="I660" s="345"/>
      <c r="J660" s="345"/>
      <c r="K660" s="345"/>
      <c r="L660" s="345"/>
      <c r="M660" s="345"/>
      <c r="N660" s="345"/>
      <c r="O660" s="345"/>
      <c r="P660" s="345"/>
      <c r="Q660" s="345"/>
      <c r="R660" s="345"/>
      <c r="S660" s="345"/>
      <c r="T660" s="345"/>
      <c r="U660" s="345"/>
      <c r="V660" s="345"/>
    </row>
    <row r="661" spans="3:22">
      <c r="C661" s="345"/>
      <c r="D661" s="345"/>
      <c r="E661" s="345"/>
      <c r="F661" s="345"/>
      <c r="G661" s="345"/>
      <c r="H661" s="345"/>
      <c r="I661" s="345"/>
      <c r="J661" s="345"/>
      <c r="K661" s="345"/>
      <c r="L661" s="345"/>
      <c r="M661" s="345"/>
      <c r="N661" s="345"/>
      <c r="O661" s="345"/>
      <c r="P661" s="345"/>
      <c r="Q661" s="345"/>
      <c r="R661" s="345"/>
      <c r="S661" s="345"/>
      <c r="T661" s="345"/>
      <c r="U661" s="345"/>
      <c r="V661" s="345"/>
    </row>
    <row r="662" spans="3:22">
      <c r="C662" s="345"/>
      <c r="D662" s="345"/>
      <c r="E662" s="345"/>
      <c r="F662" s="345"/>
      <c r="G662" s="345"/>
      <c r="H662" s="345"/>
      <c r="I662" s="345"/>
      <c r="J662" s="345"/>
      <c r="K662" s="345"/>
      <c r="L662" s="345"/>
      <c r="M662" s="345"/>
      <c r="N662" s="345"/>
      <c r="O662" s="345"/>
      <c r="P662" s="345"/>
      <c r="Q662" s="345"/>
      <c r="R662" s="345"/>
      <c r="S662" s="345"/>
      <c r="T662" s="345"/>
      <c r="U662" s="345"/>
      <c r="V662" s="345"/>
    </row>
    <row r="663" spans="3:22">
      <c r="C663" s="345"/>
      <c r="D663" s="345"/>
      <c r="E663" s="345"/>
      <c r="F663" s="345"/>
      <c r="G663" s="345"/>
      <c r="H663" s="345"/>
      <c r="I663" s="345"/>
      <c r="J663" s="345"/>
      <c r="K663" s="345"/>
      <c r="L663" s="345"/>
      <c r="M663" s="345"/>
      <c r="N663" s="345"/>
      <c r="O663" s="345"/>
      <c r="P663" s="345"/>
      <c r="Q663" s="345"/>
      <c r="R663" s="345"/>
      <c r="S663" s="345"/>
      <c r="T663" s="345"/>
      <c r="U663" s="345"/>
      <c r="V663" s="345"/>
    </row>
    <row r="664" spans="3:22">
      <c r="C664" s="345"/>
      <c r="D664" s="345"/>
      <c r="E664" s="345"/>
      <c r="F664" s="345"/>
      <c r="G664" s="345"/>
      <c r="H664" s="345"/>
      <c r="I664" s="345"/>
      <c r="J664" s="345"/>
      <c r="K664" s="345"/>
      <c r="L664" s="345"/>
      <c r="M664" s="345"/>
      <c r="N664" s="345"/>
      <c r="O664" s="345"/>
      <c r="P664" s="345"/>
      <c r="Q664" s="345"/>
      <c r="R664" s="345"/>
      <c r="S664" s="345"/>
      <c r="T664" s="345"/>
      <c r="U664" s="345"/>
      <c r="V664" s="345"/>
    </row>
    <row r="665" spans="3:22">
      <c r="C665" s="345"/>
      <c r="D665" s="345"/>
      <c r="E665" s="345"/>
      <c r="F665" s="345"/>
      <c r="G665" s="345"/>
      <c r="H665" s="345"/>
      <c r="I665" s="345"/>
      <c r="J665" s="345"/>
      <c r="K665" s="345"/>
      <c r="L665" s="345"/>
      <c r="M665" s="345"/>
      <c r="N665" s="345"/>
      <c r="O665" s="345"/>
      <c r="P665" s="345"/>
      <c r="Q665" s="345"/>
      <c r="R665" s="345"/>
      <c r="S665" s="345"/>
      <c r="T665" s="345"/>
      <c r="U665" s="345"/>
      <c r="V665" s="345"/>
    </row>
    <row r="666" spans="3:22">
      <c r="C666" s="345"/>
      <c r="D666" s="345"/>
      <c r="E666" s="345"/>
      <c r="F666" s="345"/>
      <c r="G666" s="345"/>
      <c r="H666" s="345"/>
      <c r="I666" s="345"/>
      <c r="J666" s="345"/>
      <c r="K666" s="345"/>
      <c r="L666" s="345"/>
      <c r="M666" s="345"/>
      <c r="N666" s="345"/>
      <c r="O666" s="345"/>
      <c r="P666" s="345"/>
      <c r="Q666" s="345"/>
      <c r="R666" s="345"/>
      <c r="S666" s="345"/>
      <c r="T666" s="345"/>
      <c r="U666" s="345"/>
      <c r="V666" s="345"/>
    </row>
    <row r="667" spans="3:22">
      <c r="C667" s="345"/>
      <c r="D667" s="345"/>
      <c r="E667" s="345"/>
      <c r="F667" s="345"/>
      <c r="G667" s="345"/>
      <c r="H667" s="345"/>
      <c r="I667" s="345"/>
      <c r="J667" s="345"/>
      <c r="K667" s="345"/>
      <c r="L667" s="345"/>
      <c r="M667" s="345"/>
      <c r="N667" s="345"/>
      <c r="O667" s="345"/>
      <c r="P667" s="345"/>
      <c r="Q667" s="345"/>
      <c r="R667" s="345"/>
      <c r="S667" s="345"/>
      <c r="T667" s="345"/>
      <c r="U667" s="345"/>
      <c r="V667" s="345"/>
    </row>
    <row r="668" spans="3:22">
      <c r="C668" s="345"/>
      <c r="D668" s="345"/>
      <c r="E668" s="345"/>
      <c r="F668" s="345"/>
      <c r="G668" s="345"/>
      <c r="H668" s="345"/>
      <c r="I668" s="345"/>
      <c r="J668" s="345"/>
      <c r="K668" s="345"/>
      <c r="L668" s="345"/>
      <c r="M668" s="345"/>
      <c r="N668" s="345"/>
      <c r="O668" s="345"/>
      <c r="P668" s="345"/>
      <c r="Q668" s="345"/>
      <c r="R668" s="345"/>
      <c r="S668" s="345"/>
      <c r="T668" s="345"/>
      <c r="U668" s="345"/>
      <c r="V668" s="345"/>
    </row>
    <row r="669" spans="3:22">
      <c r="C669" s="345"/>
      <c r="D669" s="345"/>
      <c r="E669" s="345"/>
      <c r="F669" s="345"/>
      <c r="G669" s="345"/>
      <c r="H669" s="345"/>
      <c r="I669" s="345"/>
      <c r="J669" s="345"/>
      <c r="K669" s="345"/>
      <c r="L669" s="345"/>
      <c r="M669" s="345"/>
      <c r="N669" s="345"/>
      <c r="O669" s="345"/>
      <c r="P669" s="345"/>
      <c r="Q669" s="345"/>
      <c r="R669" s="345"/>
      <c r="S669" s="345"/>
      <c r="T669" s="345"/>
      <c r="U669" s="345"/>
      <c r="V669" s="345"/>
    </row>
    <row r="670" spans="3:22">
      <c r="C670" s="345"/>
      <c r="D670" s="345"/>
      <c r="E670" s="345"/>
      <c r="F670" s="345"/>
      <c r="G670" s="345"/>
      <c r="H670" s="345"/>
      <c r="I670" s="345"/>
      <c r="J670" s="345"/>
      <c r="K670" s="345"/>
      <c r="L670" s="345"/>
      <c r="M670" s="345"/>
      <c r="N670" s="345"/>
      <c r="O670" s="345"/>
      <c r="P670" s="345"/>
      <c r="Q670" s="345"/>
      <c r="R670" s="345"/>
      <c r="S670" s="345"/>
      <c r="T670" s="345"/>
      <c r="U670" s="345"/>
      <c r="V670" s="345"/>
    </row>
    <row r="671" spans="3:22">
      <c r="C671" s="345"/>
      <c r="D671" s="345"/>
      <c r="E671" s="345"/>
      <c r="F671" s="345"/>
      <c r="G671" s="345"/>
      <c r="H671" s="345"/>
      <c r="I671" s="345"/>
      <c r="J671" s="345"/>
      <c r="K671" s="345"/>
      <c r="L671" s="345"/>
      <c r="M671" s="345"/>
      <c r="N671" s="345"/>
      <c r="O671" s="345"/>
      <c r="P671" s="345"/>
      <c r="Q671" s="345"/>
      <c r="R671" s="345"/>
      <c r="S671" s="345"/>
      <c r="T671" s="345"/>
      <c r="U671" s="345"/>
      <c r="V671" s="345"/>
    </row>
    <row r="672" spans="3:22">
      <c r="C672" s="345"/>
      <c r="D672" s="345"/>
      <c r="E672" s="345"/>
      <c r="F672" s="345"/>
      <c r="G672" s="345"/>
      <c r="H672" s="345"/>
      <c r="I672" s="345"/>
      <c r="J672" s="345"/>
      <c r="K672" s="345"/>
      <c r="L672" s="345"/>
      <c r="M672" s="345"/>
      <c r="N672" s="345"/>
      <c r="O672" s="345"/>
      <c r="P672" s="345"/>
      <c r="Q672" s="345"/>
      <c r="R672" s="345"/>
      <c r="S672" s="345"/>
      <c r="T672" s="345"/>
      <c r="U672" s="345"/>
      <c r="V672" s="345"/>
    </row>
    <row r="673" spans="3:22">
      <c r="C673" s="345"/>
      <c r="D673" s="345"/>
      <c r="E673" s="345"/>
      <c r="F673" s="345"/>
      <c r="G673" s="345"/>
      <c r="H673" s="345"/>
      <c r="I673" s="345"/>
      <c r="J673" s="345"/>
      <c r="K673" s="345"/>
      <c r="L673" s="345"/>
      <c r="M673" s="345"/>
      <c r="N673" s="345"/>
      <c r="O673" s="345"/>
      <c r="P673" s="345"/>
      <c r="Q673" s="345"/>
      <c r="R673" s="345"/>
      <c r="S673" s="345"/>
      <c r="T673" s="345"/>
      <c r="U673" s="345"/>
      <c r="V673" s="345"/>
    </row>
    <row r="674" spans="3:22">
      <c r="C674" s="345"/>
      <c r="D674" s="345"/>
      <c r="E674" s="345"/>
      <c r="F674" s="345"/>
      <c r="G674" s="345"/>
      <c r="H674" s="345"/>
      <c r="I674" s="345"/>
      <c r="J674" s="345"/>
      <c r="K674" s="345"/>
      <c r="L674" s="345"/>
      <c r="M674" s="345"/>
      <c r="N674" s="345"/>
      <c r="O674" s="345"/>
      <c r="P674" s="345"/>
      <c r="Q674" s="345"/>
      <c r="R674" s="345"/>
      <c r="S674" s="345"/>
      <c r="T674" s="345"/>
      <c r="U674" s="345"/>
      <c r="V674" s="345"/>
    </row>
    <row r="675" spans="3:22">
      <c r="C675" s="345"/>
      <c r="D675" s="345"/>
      <c r="E675" s="345"/>
      <c r="F675" s="345"/>
      <c r="G675" s="345"/>
      <c r="H675" s="345"/>
      <c r="I675" s="345"/>
      <c r="J675" s="345"/>
      <c r="K675" s="345"/>
      <c r="L675" s="345"/>
      <c r="M675" s="345"/>
      <c r="N675" s="345"/>
      <c r="O675" s="345"/>
      <c r="P675" s="345"/>
      <c r="Q675" s="345"/>
      <c r="R675" s="345"/>
      <c r="S675" s="345"/>
      <c r="T675" s="345"/>
      <c r="U675" s="345"/>
      <c r="V675" s="345"/>
    </row>
    <row r="676" spans="3:22">
      <c r="C676" s="345"/>
      <c r="D676" s="345"/>
      <c r="E676" s="345"/>
      <c r="F676" s="345"/>
      <c r="G676" s="345"/>
      <c r="H676" s="345"/>
      <c r="I676" s="345"/>
      <c r="J676" s="345"/>
      <c r="K676" s="345"/>
      <c r="L676" s="345"/>
      <c r="M676" s="345"/>
      <c r="N676" s="345"/>
      <c r="O676" s="345"/>
      <c r="P676" s="345"/>
      <c r="Q676" s="345"/>
      <c r="R676" s="345"/>
      <c r="S676" s="345"/>
      <c r="T676" s="345"/>
      <c r="U676" s="345"/>
      <c r="V676" s="345"/>
    </row>
    <row r="677" spans="3:22">
      <c r="C677" s="345"/>
      <c r="D677" s="345"/>
      <c r="E677" s="345"/>
      <c r="F677" s="345"/>
      <c r="G677" s="345"/>
      <c r="H677" s="345"/>
      <c r="I677" s="345"/>
      <c r="J677" s="345"/>
      <c r="K677" s="345"/>
      <c r="L677" s="345"/>
      <c r="M677" s="345"/>
      <c r="N677" s="345"/>
      <c r="O677" s="345"/>
      <c r="P677" s="345"/>
      <c r="Q677" s="345"/>
      <c r="R677" s="345"/>
      <c r="S677" s="345"/>
      <c r="T677" s="345"/>
      <c r="U677" s="345"/>
      <c r="V677" s="345"/>
    </row>
    <row r="678" spans="3:22">
      <c r="C678" s="345"/>
      <c r="D678" s="345"/>
      <c r="E678" s="345"/>
      <c r="F678" s="345"/>
      <c r="G678" s="345"/>
      <c r="H678" s="345"/>
      <c r="I678" s="345"/>
      <c r="J678" s="345"/>
      <c r="K678" s="345"/>
      <c r="L678" s="345"/>
      <c r="M678" s="345"/>
      <c r="N678" s="345"/>
      <c r="O678" s="345"/>
      <c r="P678" s="345"/>
      <c r="Q678" s="345"/>
      <c r="R678" s="345"/>
      <c r="S678" s="345"/>
      <c r="T678" s="345"/>
      <c r="U678" s="345"/>
      <c r="V678" s="345"/>
    </row>
    <row r="679" spans="3:22">
      <c r="C679" s="345"/>
      <c r="D679" s="345"/>
      <c r="E679" s="345"/>
      <c r="F679" s="345"/>
      <c r="G679" s="345"/>
      <c r="H679" s="345"/>
      <c r="I679" s="345"/>
      <c r="J679" s="345"/>
      <c r="K679" s="345"/>
      <c r="L679" s="345"/>
      <c r="M679" s="345"/>
      <c r="N679" s="345"/>
      <c r="O679" s="345"/>
      <c r="P679" s="345"/>
      <c r="Q679" s="345"/>
      <c r="R679" s="345"/>
      <c r="S679" s="345"/>
      <c r="T679" s="345"/>
      <c r="U679" s="345"/>
      <c r="V679" s="345"/>
    </row>
    <row r="680" spans="3:22">
      <c r="C680" s="345"/>
      <c r="D680" s="345"/>
      <c r="E680" s="345"/>
      <c r="F680" s="345"/>
      <c r="G680" s="345"/>
      <c r="H680" s="345"/>
      <c r="I680" s="345"/>
      <c r="J680" s="345"/>
      <c r="K680" s="345"/>
      <c r="L680" s="345"/>
      <c r="M680" s="345"/>
      <c r="N680" s="345"/>
      <c r="O680" s="345"/>
      <c r="P680" s="345"/>
      <c r="Q680" s="345"/>
      <c r="R680" s="345"/>
      <c r="S680" s="345"/>
      <c r="T680" s="345"/>
      <c r="U680" s="345"/>
      <c r="V680" s="345"/>
    </row>
    <row r="681" spans="3:22">
      <c r="C681" s="345"/>
      <c r="D681" s="345"/>
      <c r="E681" s="345"/>
      <c r="F681" s="345"/>
      <c r="G681" s="345"/>
      <c r="H681" s="345"/>
      <c r="I681" s="345"/>
      <c r="J681" s="345"/>
      <c r="K681" s="345"/>
      <c r="L681" s="345"/>
      <c r="M681" s="345"/>
      <c r="N681" s="345"/>
      <c r="O681" s="345"/>
      <c r="P681" s="345"/>
      <c r="Q681" s="345"/>
      <c r="R681" s="345"/>
      <c r="S681" s="345"/>
      <c r="T681" s="345"/>
      <c r="U681" s="345"/>
      <c r="V681" s="345"/>
    </row>
    <row r="682" spans="3:22">
      <c r="C682" s="345"/>
      <c r="D682" s="345"/>
      <c r="E682" s="345"/>
      <c r="F682" s="345"/>
      <c r="G682" s="345"/>
      <c r="H682" s="345"/>
      <c r="I682" s="345"/>
      <c r="J682" s="345"/>
      <c r="K682" s="345"/>
      <c r="L682" s="345"/>
      <c r="M682" s="345"/>
      <c r="N682" s="345"/>
      <c r="O682" s="345"/>
      <c r="P682" s="345"/>
      <c r="Q682" s="345"/>
      <c r="R682" s="345"/>
      <c r="S682" s="345"/>
      <c r="T682" s="345"/>
      <c r="U682" s="345"/>
      <c r="V682" s="345"/>
    </row>
    <row r="683" spans="3:22">
      <c r="C683" s="345"/>
      <c r="D683" s="345"/>
      <c r="E683" s="345"/>
      <c r="F683" s="345"/>
      <c r="G683" s="345"/>
      <c r="H683" s="345"/>
      <c r="I683" s="345"/>
      <c r="J683" s="345"/>
      <c r="K683" s="345"/>
      <c r="L683" s="345"/>
      <c r="M683" s="345"/>
      <c r="N683" s="345"/>
      <c r="O683" s="345"/>
      <c r="P683" s="345"/>
      <c r="Q683" s="345"/>
      <c r="R683" s="345"/>
      <c r="S683" s="345"/>
      <c r="T683" s="345"/>
      <c r="U683" s="345"/>
      <c r="V683" s="345"/>
    </row>
    <row r="684" spans="3:22">
      <c r="C684" s="345"/>
      <c r="D684" s="345"/>
      <c r="E684" s="345"/>
      <c r="F684" s="345"/>
      <c r="G684" s="345"/>
      <c r="H684" s="345"/>
      <c r="I684" s="345"/>
      <c r="J684" s="345"/>
      <c r="K684" s="345"/>
      <c r="L684" s="345"/>
      <c r="M684" s="345"/>
      <c r="N684" s="345"/>
      <c r="O684" s="345"/>
      <c r="P684" s="345"/>
      <c r="Q684" s="345"/>
      <c r="R684" s="345"/>
      <c r="S684" s="345"/>
      <c r="T684" s="345"/>
      <c r="U684" s="345"/>
      <c r="V684" s="345"/>
    </row>
    <row r="685" spans="3:22">
      <c r="C685" s="345"/>
      <c r="D685" s="345"/>
      <c r="E685" s="345"/>
      <c r="F685" s="345"/>
      <c r="G685" s="345"/>
      <c r="H685" s="345"/>
      <c r="I685" s="345"/>
      <c r="J685" s="345"/>
      <c r="K685" s="345"/>
      <c r="L685" s="345"/>
      <c r="M685" s="345"/>
      <c r="N685" s="345"/>
      <c r="O685" s="345"/>
      <c r="P685" s="345"/>
      <c r="Q685" s="345"/>
      <c r="R685" s="345"/>
      <c r="S685" s="345"/>
      <c r="T685" s="345"/>
      <c r="U685" s="345"/>
      <c r="V685" s="345"/>
    </row>
    <row r="686" spans="3:22">
      <c r="C686" s="345"/>
      <c r="D686" s="345"/>
      <c r="E686" s="345"/>
      <c r="F686" s="345"/>
      <c r="G686" s="345"/>
      <c r="H686" s="345"/>
      <c r="I686" s="345"/>
      <c r="J686" s="345"/>
      <c r="K686" s="345"/>
      <c r="L686" s="345"/>
      <c r="M686" s="345"/>
      <c r="N686" s="345"/>
      <c r="O686" s="345"/>
      <c r="P686" s="345"/>
      <c r="Q686" s="345"/>
      <c r="R686" s="345"/>
      <c r="S686" s="345"/>
      <c r="T686" s="345"/>
      <c r="U686" s="345"/>
      <c r="V686" s="345"/>
    </row>
    <row r="687" spans="3:22">
      <c r="C687" s="345"/>
      <c r="D687" s="345"/>
      <c r="E687" s="345"/>
      <c r="F687" s="345"/>
      <c r="G687" s="345"/>
      <c r="H687" s="345"/>
      <c r="I687" s="345"/>
      <c r="J687" s="345"/>
      <c r="K687" s="345"/>
      <c r="L687" s="345"/>
      <c r="M687" s="345"/>
      <c r="N687" s="345"/>
      <c r="O687" s="345"/>
      <c r="P687" s="345"/>
      <c r="Q687" s="345"/>
      <c r="R687" s="345"/>
      <c r="S687" s="345"/>
      <c r="T687" s="345"/>
      <c r="U687" s="345"/>
      <c r="V687" s="345"/>
    </row>
    <row r="688" spans="3:22">
      <c r="C688" s="345"/>
      <c r="D688" s="345"/>
      <c r="E688" s="345"/>
      <c r="F688" s="345"/>
      <c r="G688" s="345"/>
      <c r="H688" s="345"/>
      <c r="I688" s="345"/>
      <c r="J688" s="345"/>
      <c r="K688" s="345"/>
      <c r="L688" s="345"/>
      <c r="M688" s="345"/>
      <c r="N688" s="345"/>
      <c r="O688" s="345"/>
      <c r="P688" s="345"/>
      <c r="Q688" s="345"/>
      <c r="R688" s="345"/>
      <c r="S688" s="345"/>
      <c r="T688" s="345"/>
      <c r="U688" s="345"/>
      <c r="V688" s="345"/>
    </row>
    <row r="689" spans="3:22">
      <c r="C689" s="345"/>
      <c r="D689" s="345"/>
      <c r="E689" s="345"/>
      <c r="F689" s="345"/>
      <c r="G689" s="345"/>
      <c r="H689" s="345"/>
      <c r="I689" s="345"/>
      <c r="J689" s="345"/>
      <c r="K689" s="345"/>
      <c r="L689" s="345"/>
      <c r="M689" s="345"/>
      <c r="N689" s="345"/>
      <c r="O689" s="345"/>
      <c r="P689" s="345"/>
      <c r="Q689" s="345"/>
      <c r="R689" s="345"/>
      <c r="S689" s="345"/>
      <c r="T689" s="345"/>
      <c r="U689" s="345"/>
      <c r="V689" s="345"/>
    </row>
    <row r="690" spans="3:22">
      <c r="C690" s="345"/>
      <c r="D690" s="345"/>
      <c r="E690" s="345"/>
      <c r="F690" s="345"/>
      <c r="G690" s="345"/>
      <c r="H690" s="345"/>
      <c r="I690" s="345"/>
      <c r="J690" s="345"/>
      <c r="K690" s="345"/>
      <c r="L690" s="345"/>
      <c r="M690" s="345"/>
      <c r="N690" s="345"/>
      <c r="O690" s="345"/>
      <c r="P690" s="345"/>
      <c r="Q690" s="345"/>
      <c r="R690" s="345"/>
      <c r="S690" s="345"/>
      <c r="T690" s="345"/>
      <c r="U690" s="345"/>
      <c r="V690" s="345"/>
    </row>
    <row r="691" spans="3:22">
      <c r="C691" s="345"/>
      <c r="D691" s="345"/>
      <c r="E691" s="345"/>
      <c r="F691" s="345"/>
      <c r="G691" s="345"/>
      <c r="H691" s="345"/>
      <c r="I691" s="345"/>
      <c r="J691" s="345"/>
      <c r="K691" s="345"/>
      <c r="L691" s="345"/>
      <c r="M691" s="345"/>
      <c r="N691" s="345"/>
      <c r="O691" s="345"/>
      <c r="P691" s="345"/>
      <c r="Q691" s="345"/>
      <c r="R691" s="345"/>
      <c r="S691" s="345"/>
      <c r="T691" s="345"/>
      <c r="U691" s="345"/>
      <c r="V691" s="345"/>
    </row>
    <row r="692" spans="3:22">
      <c r="C692" s="345"/>
      <c r="D692" s="345"/>
      <c r="E692" s="345"/>
      <c r="F692" s="345"/>
      <c r="G692" s="345"/>
      <c r="H692" s="345"/>
      <c r="I692" s="345"/>
      <c r="J692" s="345"/>
      <c r="K692" s="345"/>
      <c r="L692" s="345"/>
      <c r="M692" s="345"/>
      <c r="N692" s="345"/>
      <c r="O692" s="345"/>
      <c r="P692" s="345"/>
      <c r="Q692" s="345"/>
      <c r="R692" s="345"/>
      <c r="S692" s="345"/>
      <c r="T692" s="345"/>
      <c r="U692" s="345"/>
      <c r="V692" s="345"/>
    </row>
    <row r="693" spans="3:22">
      <c r="C693" s="345"/>
      <c r="D693" s="345"/>
      <c r="E693" s="345"/>
      <c r="F693" s="345"/>
      <c r="G693" s="345"/>
      <c r="H693" s="345"/>
      <c r="I693" s="345"/>
      <c r="J693" s="345"/>
      <c r="K693" s="345"/>
      <c r="L693" s="345"/>
      <c r="M693" s="345"/>
      <c r="N693" s="345"/>
      <c r="O693" s="345"/>
      <c r="P693" s="345"/>
      <c r="Q693" s="345"/>
      <c r="R693" s="345"/>
      <c r="S693" s="345"/>
      <c r="T693" s="345"/>
      <c r="U693" s="345"/>
      <c r="V693" s="345"/>
    </row>
    <row r="694" spans="3:22">
      <c r="C694" s="345"/>
      <c r="D694" s="345"/>
      <c r="E694" s="345"/>
      <c r="F694" s="345"/>
      <c r="G694" s="345"/>
      <c r="H694" s="345"/>
      <c r="I694" s="345"/>
      <c r="J694" s="345"/>
      <c r="K694" s="345"/>
      <c r="L694" s="345"/>
      <c r="M694" s="345"/>
      <c r="N694" s="345"/>
      <c r="O694" s="345"/>
      <c r="P694" s="345"/>
      <c r="Q694" s="345"/>
      <c r="R694" s="345"/>
      <c r="S694" s="345"/>
      <c r="T694" s="345"/>
      <c r="U694" s="345"/>
      <c r="V694" s="345"/>
    </row>
    <row r="695" spans="3:22">
      <c r="C695" s="345"/>
      <c r="D695" s="345"/>
      <c r="E695" s="345"/>
      <c r="F695" s="345"/>
      <c r="G695" s="345"/>
      <c r="H695" s="345"/>
      <c r="I695" s="345"/>
      <c r="J695" s="345"/>
      <c r="K695" s="345"/>
      <c r="L695" s="345"/>
      <c r="M695" s="345"/>
      <c r="N695" s="345"/>
      <c r="O695" s="345"/>
      <c r="P695" s="345"/>
      <c r="Q695" s="345"/>
      <c r="R695" s="345"/>
      <c r="S695" s="345"/>
      <c r="T695" s="345"/>
      <c r="U695" s="345"/>
      <c r="V695" s="345"/>
    </row>
    <row r="696" spans="3:22">
      <c r="C696" s="345"/>
      <c r="D696" s="345"/>
      <c r="E696" s="345"/>
      <c r="F696" s="345"/>
      <c r="G696" s="345"/>
      <c r="H696" s="345"/>
      <c r="I696" s="345"/>
      <c r="J696" s="345"/>
      <c r="K696" s="345"/>
      <c r="L696" s="345"/>
      <c r="M696" s="345"/>
      <c r="N696" s="345"/>
      <c r="O696" s="345"/>
      <c r="P696" s="345"/>
      <c r="Q696" s="345"/>
      <c r="R696" s="345"/>
      <c r="S696" s="345"/>
      <c r="T696" s="345"/>
      <c r="U696" s="345"/>
      <c r="V696" s="345"/>
    </row>
    <row r="697" spans="3:22">
      <c r="C697" s="345"/>
      <c r="D697" s="345"/>
      <c r="E697" s="345"/>
      <c r="F697" s="345"/>
      <c r="G697" s="345"/>
      <c r="H697" s="345"/>
      <c r="I697" s="345"/>
      <c r="J697" s="345"/>
      <c r="K697" s="345"/>
      <c r="L697" s="345"/>
      <c r="M697" s="345"/>
      <c r="N697" s="345"/>
      <c r="O697" s="345"/>
      <c r="P697" s="345"/>
      <c r="Q697" s="345"/>
      <c r="R697" s="345"/>
      <c r="S697" s="345"/>
      <c r="T697" s="345"/>
      <c r="U697" s="345"/>
      <c r="V697" s="345"/>
    </row>
    <row r="698" spans="3:22">
      <c r="C698" s="345"/>
      <c r="D698" s="345"/>
      <c r="E698" s="345"/>
      <c r="F698" s="345"/>
      <c r="G698" s="345"/>
      <c r="H698" s="345"/>
      <c r="I698" s="345"/>
      <c r="J698" s="345"/>
      <c r="K698" s="345"/>
      <c r="L698" s="345"/>
      <c r="M698" s="345"/>
      <c r="N698" s="345"/>
      <c r="O698" s="345"/>
      <c r="P698" s="345"/>
      <c r="Q698" s="345"/>
      <c r="R698" s="345"/>
      <c r="S698" s="345"/>
      <c r="T698" s="345"/>
      <c r="U698" s="345"/>
      <c r="V698" s="345"/>
    </row>
    <row r="699" spans="3:22">
      <c r="C699" s="345"/>
      <c r="D699" s="345"/>
      <c r="E699" s="345"/>
      <c r="F699" s="345"/>
      <c r="G699" s="345"/>
      <c r="H699" s="345"/>
      <c r="I699" s="345"/>
      <c r="J699" s="345"/>
      <c r="K699" s="345"/>
      <c r="L699" s="345"/>
      <c r="M699" s="345"/>
      <c r="N699" s="345"/>
      <c r="O699" s="345"/>
      <c r="P699" s="345"/>
      <c r="Q699" s="345"/>
      <c r="R699" s="345"/>
      <c r="S699" s="345"/>
      <c r="T699" s="345"/>
      <c r="U699" s="345"/>
      <c r="V699" s="345"/>
    </row>
    <row r="700" spans="3:22">
      <c r="C700" s="345"/>
      <c r="D700" s="345"/>
      <c r="E700" s="345"/>
      <c r="F700" s="345"/>
      <c r="G700" s="345"/>
      <c r="H700" s="345"/>
      <c r="I700" s="345"/>
      <c r="J700" s="345"/>
      <c r="K700" s="345"/>
      <c r="L700" s="345"/>
      <c r="M700" s="345"/>
      <c r="N700" s="345"/>
      <c r="O700" s="345"/>
      <c r="P700" s="345"/>
      <c r="Q700" s="345"/>
      <c r="R700" s="345"/>
      <c r="S700" s="345"/>
      <c r="T700" s="345"/>
      <c r="U700" s="345"/>
      <c r="V700" s="345"/>
    </row>
    <row r="701" spans="3:22">
      <c r="C701" s="345"/>
      <c r="D701" s="345"/>
      <c r="E701" s="345"/>
      <c r="F701" s="345"/>
      <c r="G701" s="345"/>
      <c r="H701" s="345"/>
      <c r="I701" s="345"/>
      <c r="J701" s="345"/>
      <c r="K701" s="345"/>
      <c r="L701" s="345"/>
      <c r="M701" s="345"/>
      <c r="N701" s="345"/>
      <c r="O701" s="345"/>
      <c r="P701" s="345"/>
      <c r="Q701" s="345"/>
      <c r="R701" s="345"/>
      <c r="S701" s="345"/>
      <c r="T701" s="345"/>
      <c r="U701" s="345"/>
      <c r="V701" s="345"/>
    </row>
    <row r="702" spans="3:22">
      <c r="C702" s="345"/>
      <c r="D702" s="345"/>
      <c r="E702" s="345"/>
      <c r="F702" s="345"/>
      <c r="G702" s="345"/>
      <c r="H702" s="345"/>
      <c r="I702" s="345"/>
      <c r="J702" s="345"/>
      <c r="K702" s="345"/>
      <c r="L702" s="345"/>
      <c r="M702" s="345"/>
      <c r="N702" s="345"/>
      <c r="O702" s="345"/>
      <c r="P702" s="345"/>
      <c r="Q702" s="345"/>
      <c r="R702" s="345"/>
      <c r="S702" s="345"/>
      <c r="T702" s="345"/>
      <c r="U702" s="345"/>
      <c r="V702" s="345"/>
    </row>
    <row r="703" spans="3:22">
      <c r="C703" s="345"/>
      <c r="D703" s="345"/>
      <c r="E703" s="345"/>
      <c r="F703" s="345"/>
      <c r="G703" s="345"/>
      <c r="H703" s="345"/>
      <c r="I703" s="345"/>
      <c r="J703" s="345"/>
      <c r="K703" s="345"/>
      <c r="L703" s="345"/>
      <c r="M703" s="345"/>
      <c r="N703" s="345"/>
      <c r="O703" s="345"/>
      <c r="P703" s="345"/>
      <c r="Q703" s="345"/>
      <c r="R703" s="345"/>
      <c r="S703" s="345"/>
      <c r="T703" s="345"/>
      <c r="U703" s="345"/>
      <c r="V703" s="345"/>
    </row>
    <row r="704" spans="3:22">
      <c r="C704" s="345"/>
      <c r="D704" s="345"/>
      <c r="E704" s="345"/>
      <c r="F704" s="345"/>
      <c r="G704" s="345"/>
      <c r="H704" s="345"/>
      <c r="I704" s="345"/>
      <c r="J704" s="345"/>
      <c r="K704" s="345"/>
      <c r="L704" s="345"/>
      <c r="M704" s="345"/>
      <c r="N704" s="345"/>
      <c r="O704" s="345"/>
      <c r="P704" s="345"/>
      <c r="Q704" s="345"/>
      <c r="R704" s="345"/>
      <c r="S704" s="345"/>
      <c r="T704" s="345"/>
      <c r="U704" s="345"/>
      <c r="V704" s="345"/>
    </row>
    <row r="705" spans="3:22">
      <c r="C705" s="345"/>
      <c r="D705" s="345"/>
      <c r="E705" s="345"/>
      <c r="F705" s="345"/>
      <c r="G705" s="345"/>
      <c r="H705" s="345"/>
      <c r="I705" s="345"/>
      <c r="J705" s="345"/>
      <c r="K705" s="345"/>
      <c r="L705" s="345"/>
      <c r="M705" s="345"/>
      <c r="N705" s="345"/>
      <c r="O705" s="345"/>
      <c r="P705" s="345"/>
      <c r="Q705" s="345"/>
      <c r="R705" s="345"/>
      <c r="S705" s="345"/>
      <c r="T705" s="345"/>
      <c r="U705" s="345"/>
      <c r="V705" s="345"/>
    </row>
    <row r="706" spans="3:22">
      <c r="C706" s="345"/>
      <c r="D706" s="345"/>
      <c r="E706" s="345"/>
      <c r="F706" s="345"/>
      <c r="G706" s="345"/>
      <c r="H706" s="345"/>
      <c r="I706" s="345"/>
      <c r="J706" s="345"/>
      <c r="K706" s="345"/>
      <c r="L706" s="345"/>
      <c r="M706" s="345"/>
      <c r="N706" s="345"/>
      <c r="O706" s="345"/>
      <c r="P706" s="345"/>
      <c r="Q706" s="345"/>
      <c r="R706" s="345"/>
      <c r="S706" s="345"/>
      <c r="T706" s="345"/>
      <c r="U706" s="345"/>
      <c r="V706" s="345"/>
    </row>
    <row r="707" spans="3:22">
      <c r="C707" s="345"/>
      <c r="D707" s="345"/>
      <c r="E707" s="345"/>
      <c r="F707" s="345"/>
      <c r="G707" s="345"/>
      <c r="H707" s="345"/>
      <c r="I707" s="345"/>
      <c r="J707" s="345"/>
      <c r="K707" s="345"/>
      <c r="L707" s="345"/>
      <c r="M707" s="345"/>
      <c r="N707" s="345"/>
      <c r="O707" s="345"/>
      <c r="P707" s="345"/>
      <c r="Q707" s="345"/>
      <c r="R707" s="345"/>
      <c r="S707" s="345"/>
      <c r="T707" s="345"/>
      <c r="U707" s="345"/>
      <c r="V707" s="345"/>
    </row>
    <row r="708" spans="3:22">
      <c r="C708" s="345"/>
      <c r="D708" s="345"/>
      <c r="E708" s="345"/>
      <c r="F708" s="345"/>
      <c r="G708" s="345"/>
      <c r="H708" s="345"/>
      <c r="I708" s="345"/>
      <c r="J708" s="345"/>
      <c r="K708" s="345"/>
      <c r="L708" s="345"/>
      <c r="M708" s="345"/>
      <c r="N708" s="345"/>
      <c r="O708" s="345"/>
      <c r="P708" s="345"/>
      <c r="Q708" s="345"/>
      <c r="R708" s="345"/>
      <c r="S708" s="345"/>
      <c r="T708" s="345"/>
      <c r="U708" s="345"/>
      <c r="V708" s="345"/>
    </row>
    <row r="709" spans="3:22">
      <c r="C709" s="345"/>
      <c r="D709" s="345"/>
      <c r="E709" s="345"/>
      <c r="F709" s="345"/>
      <c r="G709" s="345"/>
      <c r="H709" s="345"/>
      <c r="I709" s="345"/>
      <c r="J709" s="345"/>
      <c r="K709" s="345"/>
      <c r="L709" s="345"/>
      <c r="M709" s="345"/>
      <c r="N709" s="345"/>
      <c r="O709" s="345"/>
      <c r="P709" s="345"/>
      <c r="Q709" s="345"/>
      <c r="R709" s="345"/>
      <c r="S709" s="345"/>
      <c r="T709" s="345"/>
      <c r="U709" s="345"/>
      <c r="V709" s="345"/>
    </row>
    <row r="710" spans="3:22">
      <c r="C710" s="345"/>
      <c r="D710" s="345"/>
      <c r="E710" s="345"/>
      <c r="F710" s="345"/>
      <c r="G710" s="345"/>
      <c r="H710" s="345"/>
      <c r="I710" s="345"/>
      <c r="J710" s="345"/>
      <c r="K710" s="345"/>
      <c r="L710" s="345"/>
      <c r="M710" s="345"/>
      <c r="N710" s="345"/>
      <c r="O710" s="345"/>
      <c r="P710" s="345"/>
      <c r="Q710" s="345"/>
      <c r="R710" s="345"/>
      <c r="S710" s="345"/>
      <c r="T710" s="345"/>
      <c r="U710" s="345"/>
      <c r="V710" s="345"/>
    </row>
    <row r="711" spans="3:22">
      <c r="C711" s="345"/>
      <c r="D711" s="345"/>
      <c r="E711" s="345"/>
      <c r="F711" s="345"/>
      <c r="G711" s="345"/>
      <c r="H711" s="345"/>
      <c r="I711" s="345"/>
      <c r="J711" s="345"/>
      <c r="K711" s="345"/>
      <c r="L711" s="345"/>
      <c r="M711" s="345"/>
      <c r="N711" s="345"/>
      <c r="O711" s="345"/>
      <c r="P711" s="345"/>
      <c r="Q711" s="345"/>
      <c r="R711" s="345"/>
      <c r="S711" s="345"/>
      <c r="T711" s="345"/>
      <c r="U711" s="345"/>
      <c r="V711" s="345"/>
    </row>
    <row r="712" spans="3:22">
      <c r="C712" s="345"/>
      <c r="D712" s="345"/>
      <c r="E712" s="345"/>
      <c r="F712" s="345"/>
      <c r="G712" s="345"/>
      <c r="H712" s="345"/>
      <c r="I712" s="345"/>
      <c r="J712" s="345"/>
      <c r="K712" s="345"/>
      <c r="L712" s="345"/>
      <c r="M712" s="345"/>
      <c r="N712" s="345"/>
      <c r="O712" s="345"/>
      <c r="P712" s="345"/>
      <c r="Q712" s="345"/>
      <c r="R712" s="345"/>
      <c r="S712" s="345"/>
      <c r="T712" s="345"/>
      <c r="U712" s="345"/>
      <c r="V712" s="345"/>
    </row>
    <row r="713" spans="3:22">
      <c r="C713" s="345"/>
      <c r="D713" s="345"/>
      <c r="E713" s="345"/>
      <c r="F713" s="345"/>
      <c r="G713" s="345"/>
      <c r="H713" s="345"/>
      <c r="I713" s="345"/>
      <c r="J713" s="345"/>
      <c r="K713" s="345"/>
      <c r="L713" s="345"/>
      <c r="M713" s="345"/>
      <c r="N713" s="345"/>
      <c r="O713" s="345"/>
      <c r="P713" s="345"/>
      <c r="Q713" s="345"/>
      <c r="R713" s="345"/>
      <c r="S713" s="345"/>
      <c r="T713" s="345"/>
      <c r="U713" s="345"/>
      <c r="V713" s="345"/>
    </row>
    <row r="714" spans="3:22">
      <c r="C714" s="345"/>
      <c r="D714" s="345"/>
      <c r="E714" s="345"/>
      <c r="F714" s="345"/>
      <c r="G714" s="345"/>
      <c r="H714" s="345"/>
      <c r="I714" s="345"/>
      <c r="J714" s="345"/>
      <c r="K714" s="345"/>
      <c r="L714" s="345"/>
      <c r="M714" s="345"/>
      <c r="N714" s="345"/>
      <c r="O714" s="345"/>
      <c r="P714" s="345"/>
      <c r="Q714" s="345"/>
      <c r="R714" s="345"/>
      <c r="S714" s="345"/>
      <c r="T714" s="345"/>
      <c r="U714" s="345"/>
      <c r="V714" s="345"/>
    </row>
    <row r="715" spans="3:22">
      <c r="C715" s="345"/>
      <c r="D715" s="345"/>
      <c r="E715" s="345"/>
      <c r="F715" s="345"/>
      <c r="G715" s="345"/>
      <c r="H715" s="345"/>
      <c r="I715" s="345"/>
      <c r="J715" s="345"/>
      <c r="K715" s="345"/>
      <c r="L715" s="345"/>
      <c r="M715" s="345"/>
      <c r="N715" s="345"/>
      <c r="O715" s="345"/>
      <c r="P715" s="345"/>
      <c r="Q715" s="345"/>
      <c r="R715" s="345"/>
      <c r="S715" s="345"/>
      <c r="T715" s="345"/>
      <c r="U715" s="345"/>
      <c r="V715" s="345"/>
    </row>
    <row r="716" spans="3:22">
      <c r="C716" s="345"/>
      <c r="D716" s="345"/>
      <c r="E716" s="345"/>
      <c r="F716" s="345"/>
      <c r="G716" s="345"/>
      <c r="H716" s="345"/>
      <c r="I716" s="345"/>
      <c r="J716" s="345"/>
      <c r="K716" s="345"/>
      <c r="L716" s="345"/>
      <c r="M716" s="345"/>
      <c r="N716" s="345"/>
      <c r="O716" s="345"/>
      <c r="P716" s="345"/>
      <c r="Q716" s="345"/>
      <c r="R716" s="345"/>
      <c r="S716" s="345"/>
      <c r="T716" s="345"/>
      <c r="U716" s="345"/>
      <c r="V716" s="345"/>
    </row>
    <row r="717" spans="3:22">
      <c r="C717" s="345"/>
      <c r="D717" s="345"/>
      <c r="E717" s="345"/>
      <c r="F717" s="345"/>
      <c r="G717" s="345"/>
      <c r="H717" s="345"/>
      <c r="I717" s="345"/>
      <c r="J717" s="345"/>
      <c r="K717" s="345"/>
      <c r="L717" s="345"/>
      <c r="M717" s="345"/>
      <c r="N717" s="345"/>
      <c r="O717" s="345"/>
      <c r="P717" s="345"/>
      <c r="Q717" s="345"/>
      <c r="R717" s="345"/>
      <c r="S717" s="345"/>
      <c r="T717" s="345"/>
      <c r="U717" s="345"/>
      <c r="V717" s="345"/>
    </row>
    <row r="718" spans="3:22">
      <c r="C718" s="345"/>
      <c r="D718" s="345"/>
      <c r="E718" s="345"/>
      <c r="F718" s="345"/>
      <c r="G718" s="345"/>
      <c r="H718" s="345"/>
      <c r="I718" s="345"/>
      <c r="J718" s="345"/>
      <c r="K718" s="345"/>
      <c r="L718" s="345"/>
      <c r="M718" s="345"/>
      <c r="N718" s="345"/>
      <c r="O718" s="345"/>
      <c r="P718" s="345"/>
      <c r="Q718" s="345"/>
      <c r="R718" s="345"/>
      <c r="S718" s="345"/>
      <c r="T718" s="345"/>
      <c r="U718" s="345"/>
      <c r="V718" s="345"/>
    </row>
    <row r="719" spans="3:22">
      <c r="C719" s="345"/>
      <c r="D719" s="345"/>
      <c r="E719" s="345"/>
      <c r="F719" s="345"/>
      <c r="G719" s="345"/>
      <c r="H719" s="345"/>
      <c r="I719" s="345"/>
      <c r="J719" s="345"/>
      <c r="K719" s="345"/>
      <c r="L719" s="345"/>
      <c r="M719" s="345"/>
      <c r="N719" s="345"/>
      <c r="O719" s="345"/>
      <c r="P719" s="345"/>
      <c r="Q719" s="345"/>
      <c r="R719" s="345"/>
      <c r="S719" s="345"/>
      <c r="T719" s="345"/>
      <c r="U719" s="345"/>
      <c r="V719" s="345"/>
    </row>
    <row r="720" spans="3:22">
      <c r="C720" s="345"/>
      <c r="D720" s="345"/>
      <c r="E720" s="345"/>
      <c r="F720" s="345"/>
      <c r="G720" s="345"/>
      <c r="H720" s="345"/>
      <c r="I720" s="345"/>
      <c r="J720" s="345"/>
      <c r="K720" s="345"/>
      <c r="L720" s="345"/>
      <c r="M720" s="345"/>
      <c r="N720" s="345"/>
      <c r="O720" s="345"/>
      <c r="P720" s="345"/>
      <c r="Q720" s="345"/>
      <c r="R720" s="345"/>
      <c r="S720" s="345"/>
      <c r="T720" s="345"/>
      <c r="U720" s="345"/>
      <c r="V720" s="345"/>
    </row>
    <row r="721" spans="3:22">
      <c r="C721" s="345"/>
      <c r="D721" s="345"/>
      <c r="E721" s="345"/>
      <c r="F721" s="345"/>
      <c r="G721" s="345"/>
      <c r="H721" s="345"/>
      <c r="I721" s="345"/>
      <c r="J721" s="345"/>
      <c r="K721" s="345"/>
      <c r="L721" s="345"/>
      <c r="M721" s="345"/>
      <c r="N721" s="345"/>
      <c r="O721" s="345"/>
      <c r="P721" s="345"/>
      <c r="Q721" s="345"/>
      <c r="R721" s="345"/>
      <c r="S721" s="345"/>
      <c r="T721" s="345"/>
      <c r="U721" s="345"/>
      <c r="V721" s="345"/>
    </row>
    <row r="722" spans="3:22">
      <c r="C722" s="345"/>
      <c r="D722" s="345"/>
      <c r="E722" s="345"/>
      <c r="F722" s="345"/>
      <c r="G722" s="345"/>
      <c r="H722" s="345"/>
      <c r="I722" s="345"/>
      <c r="J722" s="345"/>
      <c r="K722" s="345"/>
      <c r="L722" s="345"/>
      <c r="M722" s="345"/>
      <c r="N722" s="345"/>
      <c r="O722" s="345"/>
      <c r="P722" s="345"/>
      <c r="Q722" s="345"/>
      <c r="R722" s="345"/>
      <c r="S722" s="345"/>
      <c r="T722" s="345"/>
      <c r="U722" s="345"/>
      <c r="V722" s="345"/>
    </row>
    <row r="723" spans="3:22">
      <c r="C723" s="345"/>
      <c r="D723" s="345"/>
      <c r="E723" s="345"/>
      <c r="F723" s="345"/>
      <c r="G723" s="345"/>
      <c r="H723" s="345"/>
      <c r="I723" s="345"/>
      <c r="J723" s="345"/>
      <c r="K723" s="345"/>
      <c r="L723" s="345"/>
      <c r="M723" s="345"/>
      <c r="N723" s="345"/>
      <c r="O723" s="345"/>
      <c r="P723" s="345"/>
      <c r="Q723" s="345"/>
      <c r="R723" s="345"/>
      <c r="S723" s="345"/>
      <c r="T723" s="345"/>
      <c r="U723" s="345"/>
      <c r="V723" s="345"/>
    </row>
    <row r="724" spans="3:22">
      <c r="C724" s="345"/>
      <c r="D724" s="345"/>
      <c r="E724" s="345"/>
      <c r="F724" s="345"/>
      <c r="G724" s="345"/>
      <c r="H724" s="345"/>
      <c r="I724" s="345"/>
      <c r="J724" s="345"/>
      <c r="K724" s="345"/>
      <c r="L724" s="345"/>
      <c r="M724" s="345"/>
      <c r="N724" s="345"/>
      <c r="O724" s="345"/>
      <c r="P724" s="345"/>
      <c r="Q724" s="345"/>
      <c r="R724" s="345"/>
      <c r="S724" s="345"/>
      <c r="T724" s="345"/>
      <c r="U724" s="345"/>
      <c r="V724" s="345"/>
    </row>
    <row r="725" spans="3:22">
      <c r="C725" s="345"/>
      <c r="D725" s="345"/>
      <c r="E725" s="345"/>
      <c r="F725" s="345"/>
      <c r="G725" s="345"/>
      <c r="H725" s="345"/>
      <c r="I725" s="345"/>
      <c r="J725" s="345"/>
      <c r="K725" s="345"/>
      <c r="L725" s="345"/>
      <c r="M725" s="345"/>
      <c r="N725" s="345"/>
      <c r="O725" s="345"/>
      <c r="P725" s="345"/>
      <c r="Q725" s="345"/>
      <c r="R725" s="345"/>
      <c r="S725" s="345"/>
      <c r="T725" s="345"/>
      <c r="U725" s="345"/>
      <c r="V725" s="345"/>
    </row>
    <row r="726" spans="3:22">
      <c r="C726" s="345"/>
      <c r="D726" s="345"/>
      <c r="E726" s="345"/>
      <c r="F726" s="345"/>
      <c r="G726" s="345"/>
      <c r="H726" s="345"/>
      <c r="I726" s="345"/>
      <c r="J726" s="345"/>
      <c r="K726" s="345"/>
      <c r="L726" s="345"/>
      <c r="M726" s="345"/>
      <c r="N726" s="345"/>
      <c r="O726" s="345"/>
      <c r="P726" s="345"/>
      <c r="Q726" s="345"/>
      <c r="R726" s="345"/>
      <c r="S726" s="345"/>
      <c r="T726" s="345"/>
      <c r="U726" s="345"/>
      <c r="V726" s="345"/>
    </row>
    <row r="727" spans="3:22">
      <c r="C727" s="345"/>
      <c r="D727" s="345"/>
      <c r="E727" s="345"/>
      <c r="F727" s="345"/>
      <c r="G727" s="345"/>
      <c r="H727" s="345"/>
      <c r="I727" s="345"/>
      <c r="J727" s="345"/>
      <c r="K727" s="345"/>
      <c r="L727" s="345"/>
      <c r="M727" s="345"/>
      <c r="N727" s="345"/>
      <c r="O727" s="345"/>
      <c r="P727" s="345"/>
      <c r="Q727" s="345"/>
      <c r="R727" s="345"/>
      <c r="S727" s="345"/>
      <c r="T727" s="345"/>
      <c r="U727" s="345"/>
      <c r="V727" s="345"/>
    </row>
    <row r="728" spans="3:22">
      <c r="C728" s="345"/>
      <c r="D728" s="345"/>
      <c r="E728" s="345"/>
      <c r="F728" s="345"/>
      <c r="G728" s="345"/>
      <c r="H728" s="345"/>
      <c r="I728" s="345"/>
      <c r="J728" s="345"/>
      <c r="K728" s="345"/>
      <c r="L728" s="345"/>
      <c r="M728" s="345"/>
      <c r="N728" s="345"/>
      <c r="O728" s="345"/>
      <c r="P728" s="345"/>
      <c r="Q728" s="345"/>
      <c r="R728" s="345"/>
      <c r="S728" s="345"/>
      <c r="T728" s="345"/>
      <c r="U728" s="345"/>
      <c r="V728" s="345"/>
    </row>
    <row r="729" spans="3:22">
      <c r="C729" s="345"/>
      <c r="D729" s="345"/>
      <c r="E729" s="345"/>
      <c r="F729" s="345"/>
      <c r="G729" s="345"/>
      <c r="H729" s="345"/>
      <c r="I729" s="345"/>
      <c r="J729" s="345"/>
      <c r="K729" s="345"/>
      <c r="L729" s="345"/>
      <c r="M729" s="345"/>
      <c r="N729" s="345"/>
      <c r="O729" s="345"/>
      <c r="P729" s="345"/>
      <c r="Q729" s="345"/>
      <c r="R729" s="345"/>
      <c r="S729" s="345"/>
      <c r="T729" s="345"/>
      <c r="U729" s="345"/>
      <c r="V729" s="345"/>
    </row>
    <row r="730" spans="3:22">
      <c r="C730" s="345"/>
      <c r="D730" s="345"/>
      <c r="E730" s="345"/>
      <c r="F730" s="345"/>
      <c r="G730" s="345"/>
      <c r="H730" s="345"/>
      <c r="I730" s="345"/>
      <c r="J730" s="345"/>
      <c r="K730" s="345"/>
      <c r="L730" s="345"/>
      <c r="M730" s="345"/>
      <c r="N730" s="345"/>
      <c r="O730" s="345"/>
      <c r="P730" s="345"/>
      <c r="Q730" s="345"/>
      <c r="R730" s="345"/>
      <c r="S730" s="345"/>
      <c r="T730" s="345"/>
      <c r="U730" s="345"/>
      <c r="V730" s="345"/>
    </row>
    <row r="731" spans="3:22">
      <c r="C731" s="345"/>
      <c r="D731" s="345"/>
      <c r="E731" s="345"/>
      <c r="F731" s="345"/>
      <c r="G731" s="345"/>
      <c r="H731" s="345"/>
      <c r="I731" s="345"/>
      <c r="J731" s="345"/>
      <c r="K731" s="345"/>
      <c r="L731" s="345"/>
      <c r="M731" s="345"/>
      <c r="N731" s="345"/>
      <c r="O731" s="345"/>
      <c r="P731" s="345"/>
      <c r="Q731" s="345"/>
      <c r="R731" s="345"/>
      <c r="S731" s="345"/>
      <c r="T731" s="345"/>
      <c r="U731" s="345"/>
      <c r="V731" s="345"/>
    </row>
    <row r="732" spans="3:22">
      <c r="C732" s="345"/>
      <c r="D732" s="345"/>
      <c r="E732" s="345"/>
      <c r="F732" s="345"/>
      <c r="G732" s="345"/>
      <c r="H732" s="345"/>
      <c r="I732" s="345"/>
      <c r="J732" s="345"/>
      <c r="K732" s="345"/>
      <c r="L732" s="345"/>
      <c r="M732" s="345"/>
      <c r="N732" s="345"/>
      <c r="O732" s="345"/>
      <c r="P732" s="345"/>
      <c r="Q732" s="345"/>
      <c r="R732" s="345"/>
      <c r="S732" s="345"/>
      <c r="T732" s="345"/>
      <c r="U732" s="345"/>
      <c r="V732" s="345"/>
    </row>
    <row r="733" spans="3:22">
      <c r="C733" s="345"/>
      <c r="D733" s="345"/>
      <c r="E733" s="345"/>
      <c r="F733" s="345"/>
      <c r="G733" s="345"/>
      <c r="H733" s="345"/>
      <c r="I733" s="345"/>
      <c r="J733" s="345"/>
      <c r="K733" s="345"/>
      <c r="L733" s="345"/>
      <c r="M733" s="345"/>
      <c r="N733" s="345"/>
      <c r="O733" s="345"/>
      <c r="P733" s="345"/>
      <c r="Q733" s="345"/>
      <c r="R733" s="345"/>
      <c r="S733" s="345"/>
      <c r="T733" s="345"/>
      <c r="U733" s="345"/>
      <c r="V733" s="345"/>
    </row>
    <row r="734" spans="3:22">
      <c r="C734" s="345"/>
      <c r="D734" s="345"/>
      <c r="E734" s="345"/>
      <c r="F734" s="345"/>
      <c r="G734" s="345"/>
      <c r="H734" s="345"/>
      <c r="I734" s="345"/>
      <c r="J734" s="345"/>
      <c r="K734" s="345"/>
      <c r="L734" s="345"/>
      <c r="M734" s="345"/>
      <c r="N734" s="345"/>
      <c r="O734" s="345"/>
      <c r="P734" s="345"/>
      <c r="Q734" s="345"/>
      <c r="R734" s="345"/>
      <c r="S734" s="345"/>
      <c r="T734" s="345"/>
      <c r="U734" s="345"/>
      <c r="V734" s="345"/>
    </row>
    <row r="735" spans="3:22">
      <c r="C735" s="345"/>
      <c r="D735" s="345"/>
      <c r="E735" s="345"/>
      <c r="F735" s="345"/>
      <c r="G735" s="345"/>
      <c r="H735" s="345"/>
      <c r="I735" s="345"/>
      <c r="J735" s="345"/>
      <c r="K735" s="345"/>
      <c r="L735" s="345"/>
      <c r="M735" s="345"/>
      <c r="N735" s="345"/>
      <c r="O735" s="345"/>
      <c r="P735" s="345"/>
      <c r="Q735" s="345"/>
      <c r="R735" s="345"/>
      <c r="S735" s="345"/>
      <c r="T735" s="345"/>
      <c r="U735" s="345"/>
      <c r="V735" s="345"/>
    </row>
    <row r="736" spans="3:22">
      <c r="C736" s="345"/>
      <c r="D736" s="345"/>
      <c r="E736" s="345"/>
      <c r="F736" s="345"/>
      <c r="G736" s="345"/>
      <c r="H736" s="345"/>
      <c r="I736" s="345"/>
      <c r="J736" s="345"/>
      <c r="K736" s="345"/>
      <c r="L736" s="345"/>
      <c r="M736" s="345"/>
      <c r="N736" s="345"/>
      <c r="O736" s="345"/>
      <c r="P736" s="345"/>
      <c r="Q736" s="345"/>
      <c r="R736" s="345"/>
      <c r="S736" s="345"/>
      <c r="T736" s="345"/>
      <c r="U736" s="345"/>
      <c r="V736" s="345"/>
    </row>
    <row r="737" spans="3:22">
      <c r="C737" s="345"/>
      <c r="D737" s="345"/>
      <c r="E737" s="345"/>
      <c r="F737" s="345"/>
      <c r="G737" s="345"/>
      <c r="H737" s="345"/>
      <c r="I737" s="345"/>
      <c r="J737" s="345"/>
      <c r="K737" s="345"/>
      <c r="L737" s="345"/>
      <c r="M737" s="345"/>
      <c r="N737" s="345"/>
      <c r="O737" s="345"/>
      <c r="P737" s="345"/>
      <c r="Q737" s="345"/>
      <c r="R737" s="345"/>
      <c r="S737" s="345"/>
      <c r="T737" s="345"/>
      <c r="U737" s="345"/>
      <c r="V737" s="345"/>
    </row>
    <row r="738" spans="3:22">
      <c r="C738" s="345"/>
      <c r="D738" s="345"/>
      <c r="E738" s="345"/>
      <c r="F738" s="345"/>
      <c r="G738" s="345"/>
      <c r="H738" s="345"/>
      <c r="I738" s="345"/>
      <c r="J738" s="345"/>
      <c r="K738" s="345"/>
      <c r="L738" s="345"/>
      <c r="M738" s="345"/>
      <c r="N738" s="345"/>
      <c r="O738" s="345"/>
      <c r="P738" s="345"/>
      <c r="Q738" s="345"/>
      <c r="R738" s="345"/>
      <c r="S738" s="345"/>
      <c r="T738" s="345"/>
      <c r="U738" s="345"/>
      <c r="V738" s="345"/>
    </row>
    <row r="739" spans="3:22">
      <c r="C739" s="345"/>
      <c r="D739" s="345"/>
      <c r="E739" s="345"/>
      <c r="F739" s="345"/>
      <c r="G739" s="345"/>
      <c r="H739" s="345"/>
      <c r="I739" s="345"/>
      <c r="J739" s="345"/>
      <c r="K739" s="345"/>
      <c r="L739" s="345"/>
      <c r="M739" s="345"/>
      <c r="N739" s="345"/>
      <c r="O739" s="345"/>
      <c r="P739" s="345"/>
      <c r="Q739" s="345"/>
      <c r="R739" s="345"/>
      <c r="S739" s="345"/>
      <c r="T739" s="345"/>
      <c r="U739" s="345"/>
      <c r="V739" s="345"/>
    </row>
    <row r="740" spans="3:22">
      <c r="C740" s="345"/>
      <c r="D740" s="345"/>
      <c r="E740" s="345"/>
      <c r="F740" s="345"/>
      <c r="G740" s="345"/>
      <c r="H740" s="345"/>
      <c r="I740" s="345"/>
      <c r="J740" s="345"/>
      <c r="K740" s="345"/>
      <c r="L740" s="345"/>
      <c r="M740" s="345"/>
      <c r="N740" s="345"/>
      <c r="O740" s="345"/>
      <c r="P740" s="345"/>
      <c r="Q740" s="345"/>
      <c r="R740" s="345"/>
      <c r="S740" s="345"/>
      <c r="T740" s="345"/>
      <c r="U740" s="345"/>
      <c r="V740" s="345"/>
    </row>
    <row r="741" spans="3:22">
      <c r="C741" s="345"/>
      <c r="D741" s="345"/>
      <c r="E741" s="345"/>
      <c r="F741" s="345"/>
      <c r="G741" s="345"/>
      <c r="H741" s="345"/>
      <c r="I741" s="345"/>
      <c r="J741" s="345"/>
      <c r="K741" s="345"/>
      <c r="L741" s="345"/>
      <c r="M741" s="345"/>
      <c r="N741" s="345"/>
      <c r="O741" s="345"/>
      <c r="P741" s="345"/>
      <c r="Q741" s="345"/>
      <c r="R741" s="345"/>
      <c r="S741" s="345"/>
      <c r="T741" s="345"/>
      <c r="U741" s="345"/>
      <c r="V741" s="345"/>
    </row>
    <row r="742" spans="3:22">
      <c r="C742" s="345"/>
      <c r="D742" s="345"/>
      <c r="E742" s="345"/>
      <c r="F742" s="345"/>
      <c r="G742" s="345"/>
      <c r="H742" s="345"/>
      <c r="I742" s="345"/>
      <c r="J742" s="345"/>
      <c r="K742" s="345"/>
      <c r="L742" s="345"/>
      <c r="M742" s="345"/>
      <c r="N742" s="345"/>
      <c r="O742" s="345"/>
      <c r="P742" s="345"/>
      <c r="Q742" s="345"/>
      <c r="R742" s="345"/>
      <c r="S742" s="345"/>
      <c r="T742" s="345"/>
      <c r="U742" s="345"/>
      <c r="V742" s="345"/>
    </row>
    <row r="743" spans="3:22">
      <c r="C743" s="345"/>
      <c r="D743" s="345"/>
      <c r="E743" s="345"/>
      <c r="F743" s="345"/>
      <c r="G743" s="345"/>
      <c r="H743" s="345"/>
      <c r="I743" s="345"/>
      <c r="J743" s="345"/>
      <c r="K743" s="345"/>
      <c r="L743" s="345"/>
      <c r="M743" s="345"/>
      <c r="N743" s="345"/>
      <c r="O743" s="345"/>
      <c r="P743" s="345"/>
      <c r="Q743" s="345"/>
      <c r="R743" s="345"/>
      <c r="S743" s="345"/>
      <c r="T743" s="345"/>
      <c r="U743" s="345"/>
      <c r="V743" s="345"/>
    </row>
    <row r="744" spans="3:22">
      <c r="C744" s="345"/>
      <c r="D744" s="345"/>
      <c r="E744" s="345"/>
      <c r="F744" s="345"/>
      <c r="G744" s="345"/>
      <c r="H744" s="345"/>
      <c r="I744" s="345"/>
      <c r="J744" s="345"/>
      <c r="K744" s="345"/>
      <c r="L744" s="345"/>
      <c r="M744" s="345"/>
      <c r="N744" s="345"/>
      <c r="O744" s="345"/>
      <c r="P744" s="345"/>
      <c r="Q744" s="345"/>
      <c r="R744" s="345"/>
      <c r="S744" s="345"/>
      <c r="T744" s="345"/>
      <c r="U744" s="345"/>
      <c r="V744" s="345"/>
    </row>
    <row r="745" spans="3:22">
      <c r="C745" s="345"/>
      <c r="D745" s="345"/>
      <c r="E745" s="345"/>
      <c r="F745" s="345"/>
      <c r="G745" s="345"/>
      <c r="H745" s="345"/>
      <c r="I745" s="345"/>
      <c r="J745" s="345"/>
      <c r="K745" s="345"/>
      <c r="L745" s="345"/>
      <c r="M745" s="345"/>
      <c r="N745" s="345"/>
      <c r="O745" s="345"/>
      <c r="P745" s="345"/>
      <c r="Q745" s="345"/>
      <c r="R745" s="345"/>
      <c r="S745" s="345"/>
      <c r="T745" s="345"/>
      <c r="U745" s="345"/>
      <c r="V745" s="345"/>
    </row>
    <row r="746" spans="3:22">
      <c r="C746" s="345"/>
      <c r="D746" s="345"/>
      <c r="E746" s="345"/>
      <c r="F746" s="345"/>
      <c r="G746" s="345"/>
      <c r="H746" s="345"/>
      <c r="I746" s="345"/>
      <c r="J746" s="345"/>
      <c r="K746" s="345"/>
      <c r="L746" s="345"/>
      <c r="M746" s="345"/>
      <c r="N746" s="345"/>
      <c r="O746" s="345"/>
      <c r="P746" s="345"/>
      <c r="Q746" s="345"/>
      <c r="R746" s="345"/>
      <c r="S746" s="345"/>
      <c r="T746" s="345"/>
      <c r="U746" s="345"/>
      <c r="V746" s="345"/>
    </row>
    <row r="747" spans="3:22">
      <c r="C747" s="345"/>
      <c r="D747" s="345"/>
      <c r="E747" s="345"/>
      <c r="F747" s="345"/>
      <c r="G747" s="345"/>
      <c r="H747" s="345"/>
      <c r="I747" s="345"/>
      <c r="J747" s="345"/>
      <c r="K747" s="345"/>
      <c r="L747" s="345"/>
      <c r="M747" s="345"/>
      <c r="N747" s="345"/>
      <c r="O747" s="345"/>
      <c r="P747" s="345"/>
      <c r="Q747" s="345"/>
      <c r="R747" s="345"/>
      <c r="S747" s="345"/>
      <c r="T747" s="345"/>
      <c r="U747" s="345"/>
      <c r="V747" s="345"/>
    </row>
    <row r="748" spans="3:22">
      <c r="C748" s="345"/>
      <c r="D748" s="345"/>
      <c r="E748" s="345"/>
      <c r="F748" s="345"/>
      <c r="G748" s="345"/>
      <c r="H748" s="345"/>
      <c r="I748" s="345"/>
      <c r="J748" s="345"/>
      <c r="K748" s="345"/>
      <c r="L748" s="345"/>
      <c r="M748" s="345"/>
      <c r="N748" s="345"/>
      <c r="O748" s="345"/>
      <c r="P748" s="345"/>
      <c r="Q748" s="345"/>
      <c r="R748" s="345"/>
      <c r="S748" s="345"/>
      <c r="T748" s="345"/>
      <c r="U748" s="345"/>
      <c r="V748" s="345"/>
    </row>
    <row r="749" spans="3:22">
      <c r="C749" s="345"/>
      <c r="D749" s="345"/>
      <c r="E749" s="345"/>
      <c r="F749" s="345"/>
      <c r="G749" s="345"/>
      <c r="H749" s="345"/>
      <c r="I749" s="345"/>
      <c r="J749" s="345"/>
      <c r="K749" s="345"/>
      <c r="L749" s="345"/>
      <c r="M749" s="345"/>
      <c r="N749" s="345"/>
      <c r="O749" s="345"/>
      <c r="P749" s="345"/>
      <c r="Q749" s="345"/>
      <c r="R749" s="345"/>
      <c r="S749" s="345"/>
      <c r="T749" s="345"/>
      <c r="U749" s="345"/>
      <c r="V749" s="345"/>
    </row>
    <row r="750" spans="3:22">
      <c r="C750" s="345"/>
      <c r="D750" s="345"/>
      <c r="E750" s="345"/>
      <c r="F750" s="345"/>
      <c r="G750" s="345"/>
      <c r="H750" s="345"/>
      <c r="I750" s="345"/>
      <c r="J750" s="345"/>
      <c r="K750" s="345"/>
      <c r="L750" s="345"/>
      <c r="M750" s="345"/>
      <c r="N750" s="345"/>
      <c r="O750" s="345"/>
      <c r="P750" s="345"/>
      <c r="Q750" s="345"/>
      <c r="R750" s="345"/>
      <c r="S750" s="345"/>
      <c r="T750" s="345"/>
      <c r="U750" s="345"/>
      <c r="V750" s="345"/>
    </row>
    <row r="751" spans="3:22">
      <c r="C751" s="345"/>
      <c r="D751" s="345"/>
      <c r="E751" s="345"/>
      <c r="F751" s="345"/>
      <c r="G751" s="345"/>
      <c r="H751" s="345"/>
      <c r="I751" s="345"/>
      <c r="J751" s="345"/>
      <c r="K751" s="345"/>
      <c r="L751" s="345"/>
      <c r="M751" s="345"/>
      <c r="N751" s="345"/>
      <c r="O751" s="345"/>
      <c r="P751" s="345"/>
      <c r="Q751" s="345"/>
      <c r="R751" s="345"/>
      <c r="S751" s="345"/>
      <c r="T751" s="345"/>
      <c r="U751" s="345"/>
      <c r="V751" s="345"/>
    </row>
    <row r="752" spans="3:22">
      <c r="C752" s="345"/>
      <c r="D752" s="345"/>
      <c r="E752" s="345"/>
      <c r="F752" s="345"/>
      <c r="G752" s="345"/>
      <c r="H752" s="345"/>
      <c r="I752" s="345"/>
      <c r="J752" s="345"/>
      <c r="K752" s="345"/>
      <c r="L752" s="345"/>
      <c r="M752" s="345"/>
      <c r="N752" s="345"/>
      <c r="O752" s="345"/>
      <c r="P752" s="345"/>
      <c r="Q752" s="345"/>
      <c r="R752" s="345"/>
      <c r="S752" s="345"/>
      <c r="T752" s="345"/>
      <c r="U752" s="345"/>
      <c r="V752" s="345"/>
    </row>
    <row r="753" spans="3:22">
      <c r="C753" s="345"/>
      <c r="D753" s="345"/>
      <c r="E753" s="345"/>
      <c r="F753" s="345"/>
      <c r="G753" s="345"/>
      <c r="H753" s="345"/>
      <c r="I753" s="345"/>
      <c r="J753" s="345"/>
      <c r="K753" s="345"/>
      <c r="L753" s="345"/>
      <c r="M753" s="345"/>
      <c r="N753" s="345"/>
      <c r="O753" s="345"/>
      <c r="P753" s="345"/>
      <c r="Q753" s="345"/>
      <c r="R753" s="345"/>
      <c r="S753" s="345"/>
      <c r="T753" s="345"/>
      <c r="U753" s="345"/>
      <c r="V753" s="345"/>
    </row>
    <row r="754" spans="3:22">
      <c r="C754" s="345"/>
      <c r="D754" s="345"/>
      <c r="E754" s="345"/>
      <c r="F754" s="345"/>
      <c r="G754" s="345"/>
      <c r="H754" s="345"/>
      <c r="I754" s="345"/>
      <c r="J754" s="345"/>
      <c r="K754" s="345"/>
      <c r="L754" s="345"/>
      <c r="M754" s="345"/>
      <c r="N754" s="345"/>
      <c r="O754" s="345"/>
      <c r="P754" s="345"/>
      <c r="Q754" s="345"/>
      <c r="R754" s="345"/>
      <c r="S754" s="345"/>
      <c r="T754" s="345"/>
      <c r="U754" s="345"/>
      <c r="V754" s="345"/>
    </row>
    <row r="755" spans="3:22">
      <c r="C755" s="345"/>
      <c r="D755" s="345"/>
      <c r="E755" s="345"/>
      <c r="F755" s="345"/>
      <c r="G755" s="345"/>
      <c r="H755" s="345"/>
      <c r="I755" s="345"/>
      <c r="J755" s="345"/>
      <c r="K755" s="345"/>
      <c r="L755" s="345"/>
      <c r="M755" s="345"/>
      <c r="N755" s="345"/>
      <c r="O755" s="345"/>
      <c r="P755" s="345"/>
      <c r="Q755" s="345"/>
      <c r="R755" s="345"/>
      <c r="S755" s="345"/>
      <c r="T755" s="345"/>
      <c r="U755" s="345"/>
      <c r="V755" s="345"/>
    </row>
    <row r="756" spans="3:22">
      <c r="C756" s="345"/>
      <c r="D756" s="345"/>
      <c r="E756" s="345"/>
      <c r="F756" s="345"/>
      <c r="G756" s="345"/>
      <c r="H756" s="345"/>
      <c r="I756" s="345"/>
      <c r="J756" s="345"/>
      <c r="K756" s="345"/>
      <c r="L756" s="345"/>
      <c r="M756" s="345"/>
      <c r="N756" s="345"/>
      <c r="O756" s="345"/>
      <c r="P756" s="345"/>
      <c r="Q756" s="345"/>
      <c r="R756" s="345"/>
      <c r="S756" s="345"/>
      <c r="T756" s="345"/>
      <c r="U756" s="345"/>
      <c r="V756" s="345"/>
    </row>
    <row r="757" spans="3:22">
      <c r="C757" s="345"/>
      <c r="D757" s="345"/>
      <c r="E757" s="345"/>
      <c r="F757" s="345"/>
      <c r="G757" s="345"/>
      <c r="H757" s="345"/>
      <c r="I757" s="345"/>
      <c r="J757" s="345"/>
      <c r="K757" s="345"/>
      <c r="L757" s="345"/>
      <c r="M757" s="345"/>
      <c r="N757" s="345"/>
      <c r="O757" s="345"/>
      <c r="P757" s="345"/>
      <c r="Q757" s="345"/>
      <c r="R757" s="345"/>
      <c r="S757" s="345"/>
      <c r="T757" s="345"/>
      <c r="U757" s="345"/>
      <c r="V757" s="345"/>
    </row>
    <row r="758" spans="3:22">
      <c r="C758" s="345"/>
      <c r="D758" s="345"/>
      <c r="E758" s="345"/>
      <c r="F758" s="345"/>
      <c r="G758" s="345"/>
      <c r="H758" s="345"/>
      <c r="I758" s="345"/>
      <c r="J758" s="345"/>
      <c r="K758" s="345"/>
      <c r="L758" s="345"/>
      <c r="M758" s="345"/>
      <c r="N758" s="345"/>
      <c r="O758" s="345"/>
      <c r="P758" s="345"/>
      <c r="Q758" s="345"/>
      <c r="R758" s="345"/>
      <c r="S758" s="345"/>
      <c r="T758" s="345"/>
      <c r="U758" s="345"/>
      <c r="V758" s="345"/>
    </row>
    <row r="759" spans="3:22">
      <c r="C759" s="345"/>
      <c r="D759" s="345"/>
      <c r="E759" s="345"/>
      <c r="F759" s="345"/>
      <c r="G759" s="345"/>
      <c r="H759" s="345"/>
      <c r="I759" s="345"/>
      <c r="J759" s="345"/>
      <c r="K759" s="345"/>
      <c r="L759" s="345"/>
      <c r="M759" s="345"/>
      <c r="N759" s="345"/>
      <c r="O759" s="345"/>
      <c r="P759" s="345"/>
      <c r="Q759" s="345"/>
      <c r="R759" s="345"/>
      <c r="S759" s="345"/>
      <c r="T759" s="345"/>
      <c r="U759" s="345"/>
      <c r="V759" s="345"/>
    </row>
    <row r="760" spans="3:22">
      <c r="C760" s="345"/>
      <c r="D760" s="345"/>
      <c r="E760" s="345"/>
      <c r="F760" s="345"/>
      <c r="G760" s="345"/>
      <c r="H760" s="345"/>
      <c r="I760" s="345"/>
      <c r="J760" s="345"/>
      <c r="K760" s="345"/>
      <c r="L760" s="345"/>
      <c r="M760" s="345"/>
      <c r="N760" s="345"/>
      <c r="O760" s="345"/>
      <c r="P760" s="345"/>
      <c r="Q760" s="345"/>
      <c r="R760" s="345"/>
      <c r="S760" s="345"/>
      <c r="T760" s="345"/>
      <c r="U760" s="345"/>
      <c r="V760" s="345"/>
    </row>
    <row r="761" spans="3:22">
      <c r="C761" s="345"/>
      <c r="D761" s="345"/>
      <c r="E761" s="345"/>
      <c r="F761" s="345"/>
      <c r="G761" s="345"/>
      <c r="H761" s="345"/>
      <c r="I761" s="345"/>
      <c r="J761" s="345"/>
      <c r="K761" s="345"/>
      <c r="L761" s="345"/>
      <c r="M761" s="345"/>
      <c r="N761" s="345"/>
      <c r="O761" s="345"/>
      <c r="P761" s="345"/>
      <c r="Q761" s="345"/>
      <c r="R761" s="345"/>
      <c r="S761" s="345"/>
      <c r="T761" s="345"/>
      <c r="U761" s="345"/>
      <c r="V761" s="345"/>
    </row>
    <row r="762" spans="3:22">
      <c r="C762" s="345"/>
      <c r="D762" s="345"/>
      <c r="E762" s="345"/>
      <c r="F762" s="345"/>
      <c r="G762" s="345"/>
      <c r="H762" s="345"/>
      <c r="I762" s="345"/>
      <c r="J762" s="345"/>
      <c r="K762" s="345"/>
      <c r="L762" s="345"/>
      <c r="M762" s="345"/>
      <c r="N762" s="345"/>
      <c r="O762" s="345"/>
      <c r="P762" s="345"/>
      <c r="Q762" s="345"/>
      <c r="R762" s="345"/>
      <c r="S762" s="345"/>
      <c r="T762" s="345"/>
      <c r="U762" s="345"/>
      <c r="V762" s="345"/>
    </row>
    <row r="763" spans="3:22">
      <c r="C763" s="345"/>
      <c r="D763" s="345"/>
      <c r="E763" s="345"/>
      <c r="F763" s="345"/>
      <c r="G763" s="345"/>
      <c r="H763" s="345"/>
      <c r="I763" s="345"/>
      <c r="J763" s="345"/>
      <c r="K763" s="345"/>
      <c r="L763" s="345"/>
      <c r="M763" s="345"/>
      <c r="N763" s="345"/>
      <c r="O763" s="345"/>
      <c r="P763" s="345"/>
      <c r="Q763" s="345"/>
      <c r="R763" s="345"/>
      <c r="S763" s="345"/>
      <c r="T763" s="345"/>
      <c r="U763" s="345"/>
      <c r="V763" s="345"/>
    </row>
    <row r="764" spans="3:22">
      <c r="C764" s="345"/>
      <c r="D764" s="345"/>
      <c r="E764" s="345"/>
      <c r="F764" s="345"/>
      <c r="G764" s="345"/>
      <c r="H764" s="345"/>
      <c r="I764" s="345"/>
      <c r="J764" s="345"/>
      <c r="K764" s="345"/>
      <c r="L764" s="345"/>
      <c r="M764" s="345"/>
      <c r="N764" s="345"/>
      <c r="O764" s="345"/>
      <c r="P764" s="345"/>
      <c r="Q764" s="345"/>
      <c r="R764" s="345"/>
      <c r="S764" s="345"/>
      <c r="T764" s="345"/>
      <c r="U764" s="345"/>
      <c r="V764" s="345"/>
    </row>
    <row r="765" spans="3:22">
      <c r="C765" s="345"/>
      <c r="D765" s="345"/>
      <c r="E765" s="345"/>
      <c r="F765" s="345"/>
      <c r="G765" s="345"/>
      <c r="H765" s="345"/>
      <c r="I765" s="345"/>
      <c r="J765" s="345"/>
      <c r="K765" s="345"/>
      <c r="L765" s="345"/>
      <c r="M765" s="345"/>
      <c r="N765" s="345"/>
      <c r="O765" s="345"/>
      <c r="P765" s="345"/>
      <c r="Q765" s="345"/>
      <c r="R765" s="345"/>
      <c r="S765" s="345"/>
      <c r="T765" s="345"/>
      <c r="U765" s="345"/>
      <c r="V765" s="345"/>
    </row>
    <row r="766" spans="3:22">
      <c r="C766" s="345"/>
      <c r="D766" s="345"/>
      <c r="E766" s="345"/>
      <c r="F766" s="345"/>
      <c r="G766" s="345"/>
      <c r="H766" s="345"/>
      <c r="I766" s="345"/>
      <c r="J766" s="345"/>
      <c r="K766" s="345"/>
      <c r="L766" s="345"/>
      <c r="M766" s="345"/>
      <c r="N766" s="345"/>
      <c r="O766" s="345"/>
      <c r="P766" s="345"/>
      <c r="Q766" s="345"/>
      <c r="R766" s="345"/>
      <c r="S766" s="345"/>
      <c r="T766" s="345"/>
      <c r="U766" s="345"/>
      <c r="V766" s="345"/>
    </row>
    <row r="767" spans="3:22">
      <c r="C767" s="345"/>
      <c r="D767" s="345"/>
      <c r="E767" s="345"/>
      <c r="F767" s="345"/>
      <c r="G767" s="345"/>
      <c r="H767" s="345"/>
      <c r="I767" s="345"/>
      <c r="J767" s="345"/>
      <c r="K767" s="345"/>
      <c r="L767" s="345"/>
      <c r="M767" s="345"/>
      <c r="N767" s="345"/>
      <c r="O767" s="345"/>
      <c r="P767" s="345"/>
      <c r="Q767" s="345"/>
      <c r="R767" s="345"/>
      <c r="S767" s="345"/>
      <c r="T767" s="345"/>
      <c r="U767" s="345"/>
      <c r="V767" s="345"/>
    </row>
    <row r="768" spans="3:22">
      <c r="C768" s="345"/>
      <c r="D768" s="345"/>
      <c r="E768" s="345"/>
      <c r="F768" s="345"/>
      <c r="G768" s="345"/>
      <c r="H768" s="345"/>
      <c r="I768" s="345"/>
      <c r="J768" s="345"/>
      <c r="K768" s="345"/>
      <c r="L768" s="345"/>
      <c r="M768" s="345"/>
      <c r="N768" s="345"/>
      <c r="O768" s="345"/>
      <c r="P768" s="345"/>
      <c r="Q768" s="345"/>
      <c r="R768" s="345"/>
      <c r="S768" s="345"/>
      <c r="T768" s="345"/>
      <c r="U768" s="345"/>
      <c r="V768" s="345"/>
    </row>
    <row r="769" spans="3:22">
      <c r="C769" s="345"/>
      <c r="D769" s="345"/>
      <c r="E769" s="345"/>
      <c r="F769" s="345"/>
      <c r="G769" s="345"/>
      <c r="H769" s="345"/>
      <c r="I769" s="345"/>
      <c r="J769" s="345"/>
      <c r="K769" s="345"/>
      <c r="L769" s="345"/>
      <c r="M769" s="345"/>
      <c r="N769" s="345"/>
      <c r="O769" s="345"/>
      <c r="P769" s="345"/>
      <c r="Q769" s="345"/>
      <c r="R769" s="345"/>
      <c r="S769" s="345"/>
      <c r="T769" s="345"/>
      <c r="U769" s="345"/>
      <c r="V769" s="345"/>
    </row>
    <row r="770" spans="3:22">
      <c r="C770" s="345"/>
      <c r="D770" s="345"/>
      <c r="E770" s="345"/>
      <c r="F770" s="345"/>
      <c r="G770" s="345"/>
      <c r="H770" s="345"/>
      <c r="I770" s="345"/>
      <c r="J770" s="345"/>
      <c r="K770" s="345"/>
      <c r="L770" s="345"/>
      <c r="M770" s="345"/>
      <c r="N770" s="345"/>
      <c r="O770" s="345"/>
      <c r="P770" s="345"/>
      <c r="Q770" s="345"/>
      <c r="R770" s="345"/>
      <c r="S770" s="345"/>
      <c r="T770" s="345"/>
      <c r="U770" s="345"/>
      <c r="V770" s="345"/>
    </row>
    <row r="771" spans="3:22">
      <c r="C771" s="345"/>
      <c r="D771" s="345"/>
      <c r="E771" s="345"/>
      <c r="F771" s="345"/>
      <c r="G771" s="345"/>
      <c r="H771" s="345"/>
      <c r="I771" s="345"/>
      <c r="J771" s="345"/>
      <c r="K771" s="345"/>
      <c r="L771" s="345"/>
      <c r="M771" s="345"/>
      <c r="N771" s="345"/>
      <c r="O771" s="345"/>
      <c r="P771" s="345"/>
      <c r="Q771" s="345"/>
      <c r="R771" s="345"/>
      <c r="S771" s="345"/>
      <c r="T771" s="345"/>
      <c r="U771" s="345"/>
      <c r="V771" s="345"/>
    </row>
    <row r="772" spans="3:22">
      <c r="C772" s="345"/>
      <c r="D772" s="345"/>
      <c r="E772" s="345"/>
      <c r="F772" s="345"/>
      <c r="G772" s="345"/>
      <c r="H772" s="345"/>
      <c r="I772" s="345"/>
      <c r="J772" s="345"/>
      <c r="K772" s="345"/>
      <c r="L772" s="345"/>
      <c r="M772" s="345"/>
      <c r="N772" s="345"/>
      <c r="O772" s="345"/>
      <c r="P772" s="345"/>
      <c r="Q772" s="345"/>
      <c r="R772" s="345"/>
      <c r="S772" s="345"/>
      <c r="T772" s="345"/>
      <c r="U772" s="345"/>
      <c r="V772" s="345"/>
    </row>
    <row r="773" spans="3:22">
      <c r="C773" s="345"/>
      <c r="D773" s="345"/>
      <c r="E773" s="345"/>
      <c r="F773" s="345"/>
      <c r="G773" s="345"/>
      <c r="H773" s="345"/>
      <c r="I773" s="345"/>
      <c r="J773" s="345"/>
      <c r="K773" s="345"/>
      <c r="L773" s="345"/>
      <c r="M773" s="345"/>
      <c r="N773" s="345"/>
      <c r="O773" s="345"/>
      <c r="P773" s="345"/>
      <c r="Q773" s="345"/>
      <c r="R773" s="345"/>
      <c r="S773" s="345"/>
      <c r="T773" s="345"/>
      <c r="U773" s="345"/>
      <c r="V773" s="345"/>
    </row>
    <row r="774" spans="3:22">
      <c r="C774" s="345"/>
      <c r="D774" s="345"/>
      <c r="E774" s="345"/>
      <c r="F774" s="345"/>
      <c r="G774" s="345"/>
      <c r="H774" s="345"/>
      <c r="I774" s="345"/>
      <c r="J774" s="345"/>
      <c r="K774" s="345"/>
      <c r="L774" s="345"/>
      <c r="M774" s="345"/>
      <c r="N774" s="345"/>
      <c r="O774" s="345"/>
      <c r="P774" s="345"/>
      <c r="Q774" s="345"/>
      <c r="R774" s="345"/>
      <c r="S774" s="345"/>
      <c r="T774" s="345"/>
      <c r="U774" s="345"/>
      <c r="V774" s="345"/>
    </row>
    <row r="775" spans="3:22">
      <c r="C775" s="345"/>
      <c r="D775" s="345"/>
      <c r="E775" s="345"/>
      <c r="F775" s="345"/>
      <c r="G775" s="345"/>
      <c r="H775" s="345"/>
      <c r="I775" s="345"/>
      <c r="J775" s="345"/>
      <c r="K775" s="345"/>
      <c r="L775" s="345"/>
      <c r="M775" s="345"/>
      <c r="N775" s="345"/>
      <c r="O775" s="345"/>
      <c r="P775" s="345"/>
      <c r="Q775" s="345"/>
      <c r="R775" s="345"/>
      <c r="S775" s="345"/>
      <c r="T775" s="345"/>
      <c r="U775" s="345"/>
      <c r="V775" s="345"/>
    </row>
    <row r="776" spans="3:22">
      <c r="C776" s="345"/>
      <c r="D776" s="345"/>
      <c r="E776" s="345"/>
      <c r="F776" s="345"/>
      <c r="G776" s="345"/>
      <c r="H776" s="345"/>
      <c r="I776" s="345"/>
      <c r="J776" s="345"/>
      <c r="K776" s="345"/>
      <c r="L776" s="345"/>
      <c r="M776" s="345"/>
      <c r="N776" s="345"/>
      <c r="O776" s="345"/>
      <c r="P776" s="345"/>
      <c r="Q776" s="345"/>
      <c r="R776" s="345"/>
      <c r="S776" s="345"/>
      <c r="T776" s="345"/>
      <c r="U776" s="345"/>
      <c r="V776" s="345"/>
    </row>
    <row r="777" spans="3:22">
      <c r="C777" s="345"/>
      <c r="D777" s="345"/>
      <c r="E777" s="345"/>
      <c r="F777" s="345"/>
      <c r="G777" s="345"/>
      <c r="H777" s="345"/>
      <c r="I777" s="345"/>
      <c r="J777" s="345"/>
      <c r="K777" s="345"/>
      <c r="L777" s="345"/>
      <c r="M777" s="345"/>
      <c r="N777" s="345"/>
      <c r="O777" s="345"/>
      <c r="P777" s="345"/>
      <c r="Q777" s="345"/>
      <c r="R777" s="345"/>
      <c r="S777" s="345"/>
      <c r="T777" s="345"/>
      <c r="U777" s="345"/>
      <c r="V777" s="345"/>
    </row>
    <row r="778" spans="3:22">
      <c r="C778" s="345"/>
      <c r="D778" s="345"/>
      <c r="E778" s="345"/>
      <c r="F778" s="345"/>
      <c r="G778" s="345"/>
      <c r="H778" s="345"/>
      <c r="I778" s="345"/>
      <c r="J778" s="345"/>
      <c r="K778" s="345"/>
      <c r="L778" s="345"/>
      <c r="M778" s="345"/>
      <c r="N778" s="345"/>
      <c r="O778" s="345"/>
      <c r="P778" s="345"/>
      <c r="Q778" s="345"/>
      <c r="R778" s="345"/>
      <c r="S778" s="345"/>
      <c r="T778" s="345"/>
      <c r="U778" s="345"/>
      <c r="V778" s="345"/>
    </row>
    <row r="779" spans="3:22">
      <c r="C779" s="345"/>
      <c r="D779" s="345"/>
      <c r="E779" s="345"/>
      <c r="F779" s="345"/>
      <c r="G779" s="345"/>
      <c r="H779" s="345"/>
      <c r="I779" s="345"/>
      <c r="J779" s="345"/>
      <c r="K779" s="345"/>
      <c r="L779" s="345"/>
      <c r="M779" s="345"/>
      <c r="N779" s="345"/>
      <c r="O779" s="345"/>
      <c r="P779" s="345"/>
      <c r="Q779" s="345"/>
      <c r="R779" s="345"/>
      <c r="S779" s="345"/>
      <c r="T779" s="345"/>
      <c r="U779" s="345"/>
      <c r="V779" s="345"/>
    </row>
    <row r="780" spans="3:22">
      <c r="C780" s="345"/>
      <c r="D780" s="345"/>
      <c r="E780" s="345"/>
      <c r="F780" s="345"/>
      <c r="G780" s="345"/>
      <c r="H780" s="345"/>
      <c r="I780" s="345"/>
      <c r="J780" s="345"/>
      <c r="K780" s="345"/>
      <c r="L780" s="345"/>
      <c r="M780" s="345"/>
      <c r="N780" s="345"/>
      <c r="O780" s="345"/>
      <c r="P780" s="345"/>
      <c r="Q780" s="345"/>
      <c r="R780" s="345"/>
      <c r="S780" s="345"/>
      <c r="T780" s="345"/>
      <c r="U780" s="345"/>
      <c r="V780" s="345"/>
    </row>
    <row r="781" spans="3:22">
      <c r="C781" s="345"/>
      <c r="D781" s="345"/>
      <c r="E781" s="345"/>
      <c r="F781" s="345"/>
      <c r="G781" s="345"/>
      <c r="H781" s="345"/>
      <c r="I781" s="345"/>
      <c r="J781" s="345"/>
      <c r="K781" s="345"/>
      <c r="L781" s="345"/>
      <c r="M781" s="345"/>
      <c r="N781" s="345"/>
      <c r="O781" s="345"/>
      <c r="P781" s="345"/>
      <c r="Q781" s="345"/>
      <c r="R781" s="345"/>
      <c r="S781" s="345"/>
      <c r="T781" s="345"/>
      <c r="U781" s="345"/>
      <c r="V781" s="345"/>
    </row>
    <row r="782" spans="3:22">
      <c r="C782" s="345"/>
      <c r="D782" s="345"/>
      <c r="E782" s="345"/>
      <c r="F782" s="345"/>
      <c r="G782" s="345"/>
      <c r="H782" s="345"/>
      <c r="I782" s="345"/>
      <c r="J782" s="345"/>
      <c r="K782" s="345"/>
      <c r="L782" s="345"/>
      <c r="M782" s="345"/>
      <c r="N782" s="345"/>
      <c r="O782" s="345"/>
      <c r="P782" s="345"/>
      <c r="Q782" s="345"/>
      <c r="R782" s="345"/>
      <c r="S782" s="345"/>
      <c r="T782" s="345"/>
      <c r="U782" s="345"/>
      <c r="V782" s="345"/>
    </row>
    <row r="783" spans="3:22">
      <c r="C783" s="345"/>
      <c r="D783" s="345"/>
      <c r="E783" s="345"/>
      <c r="F783" s="345"/>
      <c r="G783" s="345"/>
      <c r="H783" s="345"/>
      <c r="I783" s="345"/>
      <c r="J783" s="345"/>
      <c r="K783" s="345"/>
      <c r="L783" s="345"/>
      <c r="M783" s="345"/>
      <c r="N783" s="345"/>
      <c r="O783" s="345"/>
      <c r="P783" s="345"/>
      <c r="Q783" s="345"/>
      <c r="R783" s="345"/>
      <c r="S783" s="345"/>
      <c r="T783" s="345"/>
      <c r="U783" s="345"/>
      <c r="V783" s="345"/>
    </row>
    <row r="784" spans="3:22">
      <c r="C784" s="345"/>
      <c r="D784" s="345"/>
      <c r="E784" s="345"/>
      <c r="F784" s="345"/>
      <c r="G784" s="345"/>
      <c r="H784" s="345"/>
      <c r="I784" s="345"/>
      <c r="J784" s="345"/>
      <c r="K784" s="345"/>
      <c r="L784" s="345"/>
      <c r="M784" s="345"/>
      <c r="N784" s="345"/>
      <c r="O784" s="345"/>
      <c r="P784" s="345"/>
      <c r="Q784" s="345"/>
      <c r="R784" s="345"/>
      <c r="S784" s="345"/>
      <c r="T784" s="345"/>
      <c r="U784" s="345"/>
      <c r="V784" s="345"/>
    </row>
    <row r="785" spans="3:22">
      <c r="C785" s="345"/>
      <c r="D785" s="345"/>
      <c r="E785" s="345"/>
      <c r="F785" s="345"/>
      <c r="G785" s="345"/>
      <c r="H785" s="345"/>
      <c r="I785" s="345"/>
      <c r="J785" s="345"/>
      <c r="K785" s="345"/>
      <c r="L785" s="345"/>
      <c r="M785" s="345"/>
      <c r="N785" s="345"/>
      <c r="O785" s="345"/>
      <c r="P785" s="345"/>
      <c r="Q785" s="345"/>
      <c r="R785" s="345"/>
      <c r="S785" s="345"/>
      <c r="T785" s="345"/>
      <c r="U785" s="345"/>
      <c r="V785" s="345"/>
    </row>
    <row r="786" spans="3:22">
      <c r="C786" s="345"/>
      <c r="D786" s="345"/>
      <c r="E786" s="345"/>
      <c r="F786" s="345"/>
      <c r="G786" s="345"/>
      <c r="H786" s="345"/>
      <c r="I786" s="345"/>
      <c r="J786" s="345"/>
      <c r="K786" s="345"/>
      <c r="L786" s="345"/>
      <c r="M786" s="345"/>
      <c r="N786" s="345"/>
      <c r="O786" s="345"/>
      <c r="P786" s="345"/>
      <c r="Q786" s="345"/>
      <c r="R786" s="345"/>
      <c r="S786" s="345"/>
      <c r="T786" s="345"/>
      <c r="U786" s="345"/>
      <c r="V786" s="345"/>
    </row>
    <row r="787" spans="3:22">
      <c r="C787" s="345"/>
      <c r="D787" s="345"/>
      <c r="E787" s="345"/>
      <c r="F787" s="345"/>
      <c r="G787" s="345"/>
      <c r="H787" s="345"/>
      <c r="I787" s="345"/>
      <c r="J787" s="345"/>
      <c r="K787" s="345"/>
      <c r="L787" s="345"/>
      <c r="M787" s="345"/>
      <c r="N787" s="345"/>
      <c r="O787" s="345"/>
      <c r="P787" s="345"/>
      <c r="Q787" s="345"/>
      <c r="R787" s="345"/>
      <c r="S787" s="345"/>
      <c r="T787" s="345"/>
      <c r="U787" s="345"/>
      <c r="V787" s="345"/>
    </row>
    <row r="788" spans="3:22">
      <c r="C788" s="345"/>
      <c r="D788" s="345"/>
      <c r="E788" s="345"/>
      <c r="F788" s="345"/>
      <c r="G788" s="345"/>
      <c r="H788" s="345"/>
      <c r="I788" s="345"/>
      <c r="J788" s="345"/>
      <c r="K788" s="345"/>
      <c r="L788" s="345"/>
      <c r="M788" s="345"/>
      <c r="N788" s="345"/>
      <c r="O788" s="345"/>
      <c r="P788" s="345"/>
      <c r="Q788" s="345"/>
      <c r="R788" s="345"/>
      <c r="S788" s="345"/>
      <c r="T788" s="345"/>
      <c r="U788" s="345"/>
      <c r="V788" s="345"/>
    </row>
    <row r="789" spans="3:22">
      <c r="C789" s="345"/>
      <c r="D789" s="345"/>
      <c r="E789" s="345"/>
      <c r="F789" s="345"/>
      <c r="G789" s="345"/>
      <c r="H789" s="345"/>
      <c r="I789" s="345"/>
      <c r="J789" s="345"/>
      <c r="K789" s="345"/>
      <c r="L789" s="345"/>
      <c r="M789" s="345"/>
      <c r="N789" s="345"/>
      <c r="O789" s="345"/>
      <c r="P789" s="345"/>
      <c r="Q789" s="345"/>
      <c r="R789" s="345"/>
      <c r="S789" s="345"/>
      <c r="T789" s="345"/>
      <c r="U789" s="345"/>
      <c r="V789" s="345"/>
    </row>
    <row r="790" spans="3:22">
      <c r="C790" s="345"/>
      <c r="D790" s="345"/>
      <c r="E790" s="345"/>
      <c r="F790" s="345"/>
      <c r="G790" s="345"/>
      <c r="H790" s="345"/>
      <c r="I790" s="345"/>
      <c r="J790" s="345"/>
      <c r="K790" s="345"/>
      <c r="L790" s="345"/>
      <c r="M790" s="345"/>
      <c r="N790" s="345"/>
      <c r="O790" s="345"/>
      <c r="P790" s="345"/>
      <c r="Q790" s="345"/>
      <c r="R790" s="345"/>
      <c r="S790" s="345"/>
      <c r="T790" s="345"/>
      <c r="U790" s="345"/>
      <c r="V790" s="345"/>
    </row>
    <row r="791" spans="3:22">
      <c r="C791" s="345"/>
      <c r="D791" s="345"/>
      <c r="E791" s="345"/>
      <c r="F791" s="345"/>
      <c r="G791" s="345"/>
      <c r="H791" s="345"/>
      <c r="I791" s="345"/>
      <c r="J791" s="345"/>
      <c r="K791" s="345"/>
      <c r="L791" s="345"/>
      <c r="M791" s="345"/>
      <c r="N791" s="345"/>
      <c r="O791" s="345"/>
      <c r="P791" s="345"/>
      <c r="Q791" s="345"/>
      <c r="R791" s="345"/>
      <c r="S791" s="345"/>
      <c r="T791" s="345"/>
      <c r="U791" s="345"/>
      <c r="V791" s="345"/>
    </row>
    <row r="792" spans="3:22">
      <c r="C792" s="345"/>
      <c r="D792" s="345"/>
      <c r="E792" s="345"/>
      <c r="F792" s="345"/>
      <c r="G792" s="345"/>
      <c r="H792" s="345"/>
      <c r="I792" s="345"/>
      <c r="J792" s="345"/>
      <c r="K792" s="345"/>
      <c r="L792" s="345"/>
      <c r="M792" s="345"/>
      <c r="N792" s="345"/>
      <c r="O792" s="345"/>
      <c r="P792" s="345"/>
      <c r="Q792" s="345"/>
      <c r="R792" s="345"/>
      <c r="S792" s="345"/>
      <c r="T792" s="345"/>
      <c r="U792" s="345"/>
      <c r="V792" s="345"/>
    </row>
    <row r="793" spans="3:22">
      <c r="C793" s="345"/>
      <c r="D793" s="345"/>
      <c r="E793" s="345"/>
      <c r="F793" s="345"/>
      <c r="G793" s="345"/>
      <c r="H793" s="345"/>
      <c r="I793" s="345"/>
      <c r="J793" s="345"/>
      <c r="K793" s="345"/>
      <c r="L793" s="345"/>
      <c r="M793" s="345"/>
      <c r="N793" s="345"/>
      <c r="O793" s="345"/>
      <c r="P793" s="345"/>
      <c r="Q793" s="345"/>
      <c r="R793" s="345"/>
      <c r="S793" s="345"/>
      <c r="T793" s="345"/>
      <c r="U793" s="345"/>
      <c r="V793" s="345"/>
    </row>
    <row r="794" spans="3:22">
      <c r="C794" s="345"/>
      <c r="D794" s="345"/>
      <c r="E794" s="345"/>
      <c r="F794" s="345"/>
      <c r="G794" s="345"/>
      <c r="H794" s="345"/>
      <c r="I794" s="345"/>
      <c r="J794" s="345"/>
      <c r="K794" s="345"/>
      <c r="L794" s="345"/>
      <c r="M794" s="345"/>
      <c r="N794" s="345"/>
      <c r="O794" s="345"/>
      <c r="P794" s="345"/>
      <c r="Q794" s="345"/>
      <c r="R794" s="345"/>
      <c r="S794" s="345"/>
      <c r="T794" s="345"/>
      <c r="U794" s="345"/>
      <c r="V794" s="345"/>
    </row>
    <row r="795" spans="3:22">
      <c r="C795" s="345"/>
      <c r="D795" s="345"/>
      <c r="E795" s="345"/>
      <c r="F795" s="345"/>
      <c r="G795" s="345"/>
      <c r="H795" s="345"/>
      <c r="I795" s="345"/>
      <c r="J795" s="345"/>
      <c r="K795" s="345"/>
      <c r="L795" s="345"/>
      <c r="M795" s="345"/>
      <c r="N795" s="345"/>
      <c r="O795" s="345"/>
      <c r="P795" s="345"/>
      <c r="Q795" s="345"/>
      <c r="R795" s="345"/>
      <c r="S795" s="345"/>
      <c r="T795" s="345"/>
      <c r="U795" s="345"/>
      <c r="V795" s="345"/>
    </row>
    <row r="796" spans="3:22">
      <c r="C796" s="345"/>
      <c r="D796" s="345"/>
      <c r="E796" s="345"/>
      <c r="F796" s="345"/>
      <c r="G796" s="345"/>
      <c r="H796" s="345"/>
      <c r="I796" s="345"/>
      <c r="J796" s="345"/>
      <c r="K796" s="345"/>
      <c r="L796" s="345"/>
      <c r="M796" s="345"/>
      <c r="N796" s="345"/>
      <c r="O796" s="345"/>
      <c r="P796" s="345"/>
      <c r="Q796" s="345"/>
      <c r="R796" s="345"/>
      <c r="S796" s="345"/>
      <c r="T796" s="345"/>
      <c r="U796" s="345"/>
      <c r="V796" s="345"/>
    </row>
    <row r="797" spans="3:22">
      <c r="C797" s="345"/>
      <c r="D797" s="345"/>
      <c r="E797" s="345"/>
      <c r="F797" s="345"/>
      <c r="G797" s="345"/>
      <c r="H797" s="345"/>
      <c r="I797" s="345"/>
      <c r="J797" s="345"/>
      <c r="K797" s="345"/>
      <c r="L797" s="345"/>
      <c r="M797" s="345"/>
      <c r="N797" s="345"/>
      <c r="O797" s="345"/>
      <c r="P797" s="345"/>
      <c r="Q797" s="345"/>
      <c r="R797" s="345"/>
      <c r="S797" s="345"/>
      <c r="T797" s="345"/>
      <c r="U797" s="345"/>
      <c r="V797" s="345"/>
    </row>
    <row r="798" spans="3:22">
      <c r="C798" s="345"/>
      <c r="D798" s="345"/>
      <c r="E798" s="345"/>
      <c r="F798" s="345"/>
      <c r="G798" s="345"/>
      <c r="H798" s="345"/>
      <c r="I798" s="345"/>
      <c r="J798" s="345"/>
      <c r="K798" s="345"/>
      <c r="L798" s="345"/>
      <c r="M798" s="345"/>
      <c r="N798" s="345"/>
      <c r="O798" s="345"/>
      <c r="P798" s="345"/>
      <c r="Q798" s="345"/>
      <c r="R798" s="345"/>
      <c r="S798" s="345"/>
      <c r="T798" s="345"/>
      <c r="U798" s="345"/>
      <c r="V798" s="345"/>
    </row>
    <row r="799" spans="3:22">
      <c r="C799" s="345"/>
      <c r="D799" s="345"/>
      <c r="E799" s="345"/>
      <c r="F799" s="345"/>
      <c r="G799" s="345"/>
      <c r="H799" s="345"/>
      <c r="I799" s="345"/>
      <c r="J799" s="345"/>
      <c r="K799" s="345"/>
      <c r="L799" s="345"/>
      <c r="M799" s="345"/>
      <c r="N799" s="345"/>
      <c r="O799" s="345"/>
      <c r="P799" s="345"/>
      <c r="Q799" s="345"/>
      <c r="R799" s="345"/>
      <c r="S799" s="345"/>
      <c r="T799" s="345"/>
      <c r="U799" s="345"/>
      <c r="V799" s="345"/>
    </row>
    <row r="800" spans="3:22">
      <c r="C800" s="345"/>
      <c r="D800" s="345"/>
      <c r="E800" s="345"/>
      <c r="F800" s="345"/>
      <c r="G800" s="345"/>
      <c r="H800" s="345"/>
      <c r="I800" s="345"/>
      <c r="J800" s="345"/>
      <c r="K800" s="345"/>
      <c r="L800" s="345"/>
      <c r="M800" s="345"/>
      <c r="N800" s="345"/>
      <c r="O800" s="345"/>
      <c r="P800" s="345"/>
      <c r="Q800" s="345"/>
      <c r="R800" s="345"/>
      <c r="S800" s="345"/>
      <c r="T800" s="345"/>
      <c r="U800" s="345"/>
      <c r="V800" s="345"/>
    </row>
    <row r="801" spans="3:22">
      <c r="C801" s="345"/>
      <c r="D801" s="345"/>
      <c r="E801" s="345"/>
      <c r="F801" s="345"/>
      <c r="G801" s="345"/>
      <c r="H801" s="345"/>
      <c r="I801" s="345"/>
      <c r="J801" s="345"/>
      <c r="K801" s="345"/>
      <c r="L801" s="345"/>
      <c r="M801" s="345"/>
      <c r="N801" s="345"/>
      <c r="O801" s="345"/>
      <c r="P801" s="345"/>
      <c r="Q801" s="345"/>
      <c r="R801" s="345"/>
      <c r="S801" s="345"/>
      <c r="T801" s="345"/>
      <c r="U801" s="345"/>
      <c r="V801" s="345"/>
    </row>
    <row r="802" spans="3:22">
      <c r="C802" s="345"/>
      <c r="D802" s="345"/>
      <c r="E802" s="345"/>
      <c r="F802" s="345"/>
      <c r="G802" s="345"/>
      <c r="H802" s="345"/>
      <c r="I802" s="345"/>
      <c r="J802" s="345"/>
      <c r="K802" s="345"/>
      <c r="L802" s="345"/>
      <c r="M802" s="345"/>
      <c r="N802" s="345"/>
      <c r="O802" s="345"/>
      <c r="P802" s="345"/>
      <c r="Q802" s="345"/>
      <c r="R802" s="345"/>
      <c r="S802" s="345"/>
      <c r="T802" s="345"/>
      <c r="U802" s="345"/>
      <c r="V802" s="345"/>
    </row>
    <row r="803" spans="3:22">
      <c r="C803" s="345"/>
      <c r="D803" s="345"/>
      <c r="E803" s="345"/>
      <c r="F803" s="345"/>
      <c r="G803" s="345"/>
      <c r="H803" s="345"/>
      <c r="I803" s="345"/>
      <c r="J803" s="345"/>
      <c r="K803" s="345"/>
      <c r="L803" s="345"/>
      <c r="M803" s="345"/>
      <c r="N803" s="345"/>
      <c r="O803" s="345"/>
      <c r="P803" s="345"/>
      <c r="Q803" s="345"/>
      <c r="R803" s="345"/>
      <c r="S803" s="345"/>
      <c r="T803" s="345"/>
      <c r="U803" s="345"/>
      <c r="V803" s="345"/>
    </row>
    <row r="804" spans="3:22">
      <c r="C804" s="345"/>
      <c r="D804" s="345"/>
      <c r="E804" s="345"/>
      <c r="F804" s="345"/>
      <c r="G804" s="345"/>
      <c r="H804" s="345"/>
      <c r="I804" s="345"/>
      <c r="J804" s="345"/>
      <c r="K804" s="345"/>
      <c r="L804" s="345"/>
      <c r="M804" s="345"/>
      <c r="N804" s="345"/>
      <c r="O804" s="345"/>
      <c r="P804" s="345"/>
      <c r="Q804" s="345"/>
      <c r="R804" s="345"/>
      <c r="S804" s="345"/>
      <c r="T804" s="345"/>
      <c r="U804" s="345"/>
      <c r="V804" s="345"/>
    </row>
    <row r="805" spans="3:22">
      <c r="C805" s="345"/>
      <c r="D805" s="345"/>
      <c r="E805" s="345"/>
      <c r="F805" s="345"/>
      <c r="G805" s="345"/>
      <c r="H805" s="345"/>
      <c r="I805" s="345"/>
      <c r="J805" s="345"/>
      <c r="K805" s="345"/>
      <c r="L805" s="345"/>
      <c r="M805" s="345"/>
      <c r="N805" s="345"/>
      <c r="O805" s="345"/>
      <c r="P805" s="345"/>
      <c r="Q805" s="345"/>
      <c r="R805" s="345"/>
      <c r="S805" s="345"/>
      <c r="T805" s="345"/>
      <c r="U805" s="345"/>
      <c r="V805" s="345"/>
    </row>
    <row r="806" spans="3:22">
      <c r="C806" s="345"/>
      <c r="D806" s="345"/>
      <c r="E806" s="345"/>
      <c r="F806" s="345"/>
      <c r="G806" s="345"/>
      <c r="H806" s="345"/>
      <c r="I806" s="345"/>
      <c r="J806" s="345"/>
      <c r="K806" s="345"/>
      <c r="L806" s="345"/>
      <c r="M806" s="345"/>
      <c r="N806" s="345"/>
      <c r="O806" s="345"/>
      <c r="P806" s="345"/>
      <c r="Q806" s="345"/>
      <c r="R806" s="345"/>
      <c r="S806" s="345"/>
      <c r="T806" s="345"/>
      <c r="U806" s="345"/>
      <c r="V806" s="345"/>
    </row>
    <row r="807" spans="3:22">
      <c r="C807" s="345"/>
      <c r="D807" s="345"/>
      <c r="E807" s="345"/>
      <c r="F807" s="345"/>
      <c r="G807" s="345"/>
      <c r="H807" s="345"/>
      <c r="I807" s="345"/>
      <c r="J807" s="345"/>
      <c r="K807" s="345"/>
      <c r="L807" s="345"/>
      <c r="M807" s="345"/>
      <c r="N807" s="345"/>
      <c r="O807" s="345"/>
      <c r="P807" s="345"/>
      <c r="Q807" s="345"/>
      <c r="R807" s="345"/>
      <c r="S807" s="345"/>
      <c r="T807" s="345"/>
      <c r="U807" s="345"/>
      <c r="V807" s="345"/>
    </row>
    <row r="808" spans="3:22">
      <c r="C808" s="345"/>
      <c r="D808" s="345"/>
      <c r="E808" s="345"/>
      <c r="F808" s="345"/>
      <c r="G808" s="345"/>
      <c r="H808" s="345"/>
      <c r="I808" s="345"/>
      <c r="J808" s="345"/>
      <c r="K808" s="345"/>
      <c r="L808" s="345"/>
      <c r="M808" s="345"/>
      <c r="N808" s="345"/>
      <c r="O808" s="345"/>
      <c r="P808" s="345"/>
      <c r="Q808" s="345"/>
      <c r="R808" s="345"/>
      <c r="S808" s="345"/>
      <c r="T808" s="345"/>
      <c r="U808" s="345"/>
      <c r="V808" s="345"/>
    </row>
    <row r="809" spans="3:22">
      <c r="C809" s="345"/>
      <c r="D809" s="345"/>
      <c r="E809" s="345"/>
      <c r="F809" s="345"/>
      <c r="G809" s="345"/>
      <c r="H809" s="345"/>
      <c r="I809" s="345"/>
      <c r="J809" s="345"/>
      <c r="K809" s="345"/>
      <c r="L809" s="345"/>
      <c r="M809" s="345"/>
      <c r="N809" s="345"/>
      <c r="O809" s="345"/>
      <c r="P809" s="345"/>
      <c r="Q809" s="345"/>
      <c r="R809" s="345"/>
      <c r="S809" s="345"/>
      <c r="T809" s="345"/>
      <c r="U809" s="345"/>
      <c r="V809" s="345"/>
    </row>
    <row r="810" spans="3:22">
      <c r="C810" s="345"/>
      <c r="D810" s="345"/>
      <c r="E810" s="345"/>
      <c r="F810" s="345"/>
      <c r="G810" s="345"/>
      <c r="H810" s="345"/>
      <c r="I810" s="345"/>
      <c r="J810" s="345"/>
      <c r="K810" s="345"/>
      <c r="L810" s="345"/>
      <c r="M810" s="345"/>
      <c r="N810" s="345"/>
      <c r="O810" s="345"/>
      <c r="P810" s="345"/>
      <c r="Q810" s="345"/>
      <c r="R810" s="345"/>
      <c r="S810" s="345"/>
      <c r="T810" s="345"/>
      <c r="U810" s="345"/>
      <c r="V810" s="345"/>
    </row>
    <row r="811" spans="3:22">
      <c r="C811" s="345"/>
      <c r="D811" s="345"/>
      <c r="E811" s="345"/>
      <c r="F811" s="345"/>
      <c r="G811" s="345"/>
      <c r="H811" s="345"/>
      <c r="I811" s="345"/>
      <c r="J811" s="345"/>
      <c r="K811" s="345"/>
      <c r="L811" s="345"/>
      <c r="M811" s="345"/>
      <c r="N811" s="345"/>
      <c r="O811" s="345"/>
      <c r="P811" s="345"/>
      <c r="Q811" s="345"/>
      <c r="R811" s="345"/>
      <c r="S811" s="345"/>
      <c r="T811" s="345"/>
      <c r="U811" s="345"/>
      <c r="V811" s="345"/>
    </row>
    <row r="812" spans="3:22">
      <c r="C812" s="345"/>
      <c r="D812" s="345"/>
      <c r="E812" s="345"/>
      <c r="F812" s="345"/>
      <c r="G812" s="345"/>
      <c r="H812" s="345"/>
      <c r="I812" s="345"/>
      <c r="J812" s="345"/>
      <c r="K812" s="345"/>
      <c r="L812" s="345"/>
      <c r="M812" s="345"/>
      <c r="N812" s="345"/>
      <c r="O812" s="345"/>
      <c r="P812" s="345"/>
      <c r="Q812" s="345"/>
      <c r="R812" s="345"/>
      <c r="S812" s="345"/>
      <c r="T812" s="345"/>
      <c r="U812" s="345"/>
      <c r="V812" s="345"/>
    </row>
    <row r="813" spans="3:22">
      <c r="C813" s="345"/>
      <c r="D813" s="345"/>
      <c r="E813" s="345"/>
      <c r="F813" s="345"/>
      <c r="G813" s="345"/>
      <c r="H813" s="345"/>
      <c r="I813" s="345"/>
      <c r="J813" s="345"/>
      <c r="K813" s="345"/>
      <c r="L813" s="345"/>
      <c r="M813" s="345"/>
      <c r="N813" s="345"/>
      <c r="O813" s="345"/>
      <c r="P813" s="345"/>
      <c r="Q813" s="345"/>
      <c r="R813" s="345"/>
      <c r="S813" s="345"/>
      <c r="T813" s="345"/>
      <c r="U813" s="345"/>
      <c r="V813" s="345"/>
    </row>
    <row r="814" spans="3:22">
      <c r="C814" s="345"/>
      <c r="D814" s="345"/>
      <c r="E814" s="345"/>
      <c r="F814" s="345"/>
      <c r="G814" s="345"/>
      <c r="H814" s="345"/>
      <c r="I814" s="345"/>
      <c r="J814" s="345"/>
      <c r="K814" s="345"/>
      <c r="L814" s="345"/>
      <c r="M814" s="345"/>
      <c r="N814" s="345"/>
      <c r="O814" s="345"/>
      <c r="P814" s="345"/>
      <c r="Q814" s="345"/>
      <c r="R814" s="345"/>
      <c r="S814" s="345"/>
      <c r="T814" s="345"/>
      <c r="U814" s="345"/>
      <c r="V814" s="345"/>
    </row>
    <row r="815" spans="3:22">
      <c r="C815" s="345"/>
      <c r="D815" s="345"/>
      <c r="E815" s="345"/>
      <c r="F815" s="345"/>
      <c r="G815" s="345"/>
      <c r="H815" s="345"/>
      <c r="I815" s="345"/>
      <c r="J815" s="345"/>
      <c r="K815" s="345"/>
      <c r="L815" s="345"/>
      <c r="M815" s="345"/>
      <c r="N815" s="345"/>
      <c r="O815" s="345"/>
      <c r="P815" s="345"/>
      <c r="Q815" s="345"/>
      <c r="R815" s="345"/>
      <c r="S815" s="345"/>
      <c r="T815" s="345"/>
      <c r="U815" s="345"/>
      <c r="V815" s="345"/>
    </row>
    <row r="816" spans="3:22">
      <c r="C816" s="345"/>
      <c r="D816" s="345"/>
      <c r="E816" s="345"/>
      <c r="F816" s="345"/>
      <c r="G816" s="345"/>
      <c r="H816" s="345"/>
      <c r="I816" s="345"/>
      <c r="J816" s="345"/>
      <c r="K816" s="345"/>
      <c r="L816" s="345"/>
      <c r="M816" s="345"/>
      <c r="N816" s="345"/>
      <c r="O816" s="345"/>
      <c r="P816" s="345"/>
      <c r="Q816" s="345"/>
      <c r="R816" s="345"/>
      <c r="S816" s="345"/>
      <c r="T816" s="345"/>
      <c r="U816" s="345"/>
      <c r="V816" s="345"/>
    </row>
    <row r="817" spans="3:22">
      <c r="C817" s="345"/>
      <c r="D817" s="345"/>
      <c r="E817" s="345"/>
      <c r="F817" s="345"/>
      <c r="G817" s="345"/>
      <c r="H817" s="345"/>
      <c r="I817" s="345"/>
      <c r="J817" s="345"/>
      <c r="K817" s="345"/>
      <c r="L817" s="345"/>
      <c r="M817" s="345"/>
      <c r="N817" s="345"/>
      <c r="O817" s="345"/>
      <c r="P817" s="345"/>
      <c r="Q817" s="345"/>
      <c r="R817" s="345"/>
      <c r="S817" s="345"/>
      <c r="T817" s="345"/>
      <c r="U817" s="345"/>
      <c r="V817" s="345"/>
    </row>
    <row r="818" spans="3:22">
      <c r="C818" s="345"/>
      <c r="D818" s="345"/>
      <c r="E818" s="345"/>
      <c r="F818" s="345"/>
      <c r="G818" s="345"/>
      <c r="H818" s="345"/>
      <c r="I818" s="345"/>
      <c r="J818" s="345"/>
      <c r="K818" s="345"/>
      <c r="L818" s="345"/>
      <c r="M818" s="345"/>
      <c r="N818" s="345"/>
      <c r="O818" s="345"/>
      <c r="P818" s="345"/>
      <c r="Q818" s="345"/>
      <c r="R818" s="345"/>
      <c r="S818" s="345"/>
      <c r="T818" s="345"/>
      <c r="U818" s="345"/>
      <c r="V818" s="345"/>
    </row>
    <row r="819" spans="3:22">
      <c r="C819" s="345"/>
      <c r="D819" s="345"/>
      <c r="E819" s="345"/>
      <c r="F819" s="345"/>
      <c r="G819" s="345"/>
      <c r="H819" s="345"/>
      <c r="I819" s="345"/>
      <c r="J819" s="345"/>
      <c r="K819" s="345"/>
      <c r="L819" s="345"/>
      <c r="M819" s="345"/>
      <c r="N819" s="345"/>
      <c r="O819" s="345"/>
      <c r="P819" s="345"/>
      <c r="Q819" s="345"/>
      <c r="R819" s="345"/>
      <c r="S819" s="345"/>
      <c r="T819" s="345"/>
      <c r="U819" s="345"/>
      <c r="V819" s="345"/>
    </row>
    <row r="820" spans="3:22">
      <c r="C820" s="345"/>
      <c r="D820" s="345"/>
      <c r="E820" s="345"/>
      <c r="F820" s="345"/>
      <c r="G820" s="345"/>
      <c r="H820" s="345"/>
      <c r="I820" s="345"/>
      <c r="J820" s="345"/>
      <c r="K820" s="345"/>
      <c r="L820" s="345"/>
      <c r="M820" s="345"/>
      <c r="N820" s="345"/>
      <c r="O820" s="345"/>
      <c r="P820" s="345"/>
      <c r="Q820" s="345"/>
      <c r="R820" s="345"/>
      <c r="S820" s="345"/>
      <c r="T820" s="345"/>
      <c r="U820" s="345"/>
      <c r="V820" s="345"/>
    </row>
    <row r="821" spans="3:22">
      <c r="C821" s="345"/>
      <c r="D821" s="345"/>
      <c r="E821" s="345"/>
      <c r="F821" s="345"/>
      <c r="G821" s="345"/>
      <c r="H821" s="345"/>
      <c r="I821" s="345"/>
      <c r="J821" s="345"/>
      <c r="K821" s="345"/>
      <c r="L821" s="345"/>
      <c r="M821" s="345"/>
      <c r="N821" s="345"/>
      <c r="O821" s="345"/>
      <c r="P821" s="345"/>
      <c r="Q821" s="345"/>
      <c r="R821" s="345"/>
      <c r="S821" s="345"/>
      <c r="T821" s="345"/>
      <c r="U821" s="345"/>
      <c r="V821" s="345"/>
    </row>
    <row r="822" spans="3:22">
      <c r="C822" s="345"/>
      <c r="D822" s="345"/>
      <c r="E822" s="345"/>
      <c r="F822" s="345"/>
      <c r="G822" s="345"/>
      <c r="H822" s="345"/>
      <c r="I822" s="345"/>
      <c r="J822" s="345"/>
      <c r="K822" s="345"/>
      <c r="L822" s="345"/>
      <c r="M822" s="345"/>
      <c r="N822" s="345"/>
      <c r="O822" s="345"/>
      <c r="P822" s="345"/>
      <c r="Q822" s="345"/>
      <c r="R822" s="345"/>
      <c r="S822" s="345"/>
      <c r="T822" s="345"/>
      <c r="U822" s="345"/>
      <c r="V822" s="345"/>
    </row>
    <row r="823" spans="3:22">
      <c r="C823" s="345"/>
      <c r="D823" s="345"/>
      <c r="E823" s="345"/>
      <c r="F823" s="345"/>
      <c r="G823" s="345"/>
      <c r="H823" s="345"/>
      <c r="I823" s="345"/>
      <c r="J823" s="345"/>
      <c r="K823" s="345"/>
      <c r="L823" s="345"/>
      <c r="M823" s="345"/>
      <c r="N823" s="345"/>
      <c r="O823" s="345"/>
      <c r="P823" s="345"/>
      <c r="Q823" s="345"/>
      <c r="R823" s="345"/>
      <c r="S823" s="345"/>
      <c r="T823" s="345"/>
      <c r="U823" s="345"/>
      <c r="V823" s="345"/>
    </row>
    <row r="824" spans="3:22">
      <c r="C824" s="345"/>
      <c r="D824" s="345"/>
      <c r="E824" s="345"/>
      <c r="F824" s="345"/>
      <c r="G824" s="345"/>
      <c r="H824" s="345"/>
      <c r="I824" s="345"/>
      <c r="J824" s="345"/>
      <c r="K824" s="345"/>
      <c r="L824" s="345"/>
      <c r="M824" s="345"/>
      <c r="N824" s="345"/>
      <c r="O824" s="345"/>
      <c r="P824" s="345"/>
      <c r="Q824" s="345"/>
      <c r="R824" s="345"/>
      <c r="S824" s="345"/>
      <c r="T824" s="345"/>
      <c r="U824" s="345"/>
      <c r="V824" s="345"/>
    </row>
    <row r="825" spans="3:22">
      <c r="C825" s="345"/>
      <c r="D825" s="345"/>
      <c r="E825" s="345"/>
      <c r="F825" s="345"/>
      <c r="G825" s="345"/>
      <c r="H825" s="345"/>
      <c r="I825" s="345"/>
      <c r="J825" s="345"/>
      <c r="K825" s="345"/>
      <c r="L825" s="345"/>
      <c r="M825" s="345"/>
      <c r="N825" s="345"/>
      <c r="O825" s="345"/>
      <c r="P825" s="345"/>
      <c r="Q825" s="345"/>
      <c r="R825" s="345"/>
      <c r="S825" s="345"/>
      <c r="T825" s="345"/>
      <c r="U825" s="345"/>
      <c r="V825" s="345"/>
    </row>
    <row r="826" spans="3:22">
      <c r="C826" s="345"/>
      <c r="D826" s="345"/>
      <c r="E826" s="345"/>
      <c r="F826" s="345"/>
      <c r="G826" s="345"/>
      <c r="H826" s="345"/>
      <c r="I826" s="345"/>
      <c r="J826" s="345"/>
      <c r="K826" s="345"/>
      <c r="L826" s="345"/>
      <c r="M826" s="345"/>
      <c r="N826" s="345"/>
      <c r="O826" s="345"/>
      <c r="P826" s="345"/>
      <c r="Q826" s="345"/>
      <c r="R826" s="345"/>
      <c r="S826" s="345"/>
      <c r="T826" s="345"/>
      <c r="U826" s="345"/>
      <c r="V826" s="345"/>
    </row>
    <row r="827" spans="3:22">
      <c r="C827" s="345"/>
      <c r="D827" s="345"/>
      <c r="E827" s="345"/>
      <c r="F827" s="345"/>
      <c r="G827" s="345"/>
      <c r="H827" s="345"/>
      <c r="I827" s="345"/>
      <c r="J827" s="345"/>
      <c r="K827" s="345"/>
      <c r="L827" s="345"/>
      <c r="M827" s="345"/>
      <c r="N827" s="345"/>
      <c r="O827" s="345"/>
      <c r="P827" s="345"/>
      <c r="Q827" s="345"/>
      <c r="R827" s="345"/>
      <c r="S827" s="345"/>
      <c r="T827" s="345"/>
      <c r="U827" s="345"/>
      <c r="V827" s="345"/>
    </row>
    <row r="828" spans="3:22">
      <c r="C828" s="345"/>
      <c r="D828" s="345"/>
      <c r="E828" s="345"/>
      <c r="F828" s="345"/>
      <c r="G828" s="345"/>
      <c r="H828" s="345"/>
      <c r="I828" s="345"/>
      <c r="J828" s="345"/>
      <c r="K828" s="345"/>
      <c r="L828" s="345"/>
      <c r="M828" s="345"/>
      <c r="N828" s="345"/>
      <c r="O828" s="345"/>
      <c r="P828" s="345"/>
      <c r="Q828" s="345"/>
      <c r="R828" s="345"/>
      <c r="S828" s="345"/>
      <c r="T828" s="345"/>
      <c r="U828" s="345"/>
      <c r="V828" s="345"/>
    </row>
    <row r="829" spans="3:22">
      <c r="C829" s="345"/>
      <c r="D829" s="345"/>
      <c r="E829" s="345"/>
      <c r="F829" s="345"/>
      <c r="G829" s="345"/>
      <c r="H829" s="345"/>
      <c r="I829" s="345"/>
      <c r="J829" s="345"/>
      <c r="K829" s="345"/>
      <c r="L829" s="345"/>
      <c r="M829" s="345"/>
      <c r="N829" s="345"/>
      <c r="O829" s="345"/>
      <c r="P829" s="345"/>
      <c r="Q829" s="345"/>
      <c r="R829" s="345"/>
      <c r="S829" s="345"/>
      <c r="T829" s="345"/>
      <c r="U829" s="345"/>
      <c r="V829" s="345"/>
    </row>
    <row r="830" spans="3:22">
      <c r="C830" s="345"/>
      <c r="D830" s="345"/>
      <c r="E830" s="345"/>
      <c r="F830" s="345"/>
      <c r="G830" s="345"/>
      <c r="H830" s="345"/>
      <c r="I830" s="345"/>
      <c r="J830" s="345"/>
      <c r="K830" s="345"/>
      <c r="L830" s="345"/>
      <c r="M830" s="345"/>
      <c r="N830" s="345"/>
      <c r="O830" s="345"/>
      <c r="P830" s="345"/>
      <c r="Q830" s="345"/>
      <c r="R830" s="345"/>
      <c r="S830" s="345"/>
      <c r="T830" s="345"/>
      <c r="U830" s="345"/>
      <c r="V830" s="345"/>
    </row>
    <row r="831" spans="3:22">
      <c r="C831" s="345"/>
      <c r="D831" s="345"/>
      <c r="E831" s="345"/>
      <c r="F831" s="345"/>
      <c r="G831" s="345"/>
      <c r="H831" s="345"/>
      <c r="I831" s="345"/>
      <c r="J831" s="345"/>
      <c r="K831" s="345"/>
      <c r="L831" s="345"/>
      <c r="M831" s="345"/>
      <c r="N831" s="345"/>
      <c r="O831" s="345"/>
      <c r="P831" s="345"/>
      <c r="Q831" s="345"/>
      <c r="R831" s="345"/>
      <c r="S831" s="345"/>
      <c r="T831" s="345"/>
      <c r="U831" s="345"/>
      <c r="V831" s="345"/>
    </row>
    <row r="832" spans="3:22">
      <c r="C832" s="345"/>
      <c r="D832" s="345"/>
      <c r="E832" s="345"/>
      <c r="F832" s="345"/>
      <c r="G832" s="345"/>
      <c r="H832" s="345"/>
      <c r="I832" s="345"/>
      <c r="J832" s="345"/>
      <c r="K832" s="345"/>
      <c r="L832" s="345"/>
      <c r="M832" s="345"/>
      <c r="N832" s="345"/>
      <c r="O832" s="345"/>
      <c r="P832" s="345"/>
      <c r="Q832" s="345"/>
      <c r="R832" s="345"/>
      <c r="S832" s="345"/>
      <c r="T832" s="345"/>
      <c r="U832" s="345"/>
      <c r="V832" s="345"/>
    </row>
    <row r="833" spans="3:22">
      <c r="C833" s="345"/>
      <c r="D833" s="345"/>
      <c r="E833" s="345"/>
      <c r="F833" s="345"/>
      <c r="G833" s="345"/>
      <c r="H833" s="345"/>
      <c r="I833" s="345"/>
      <c r="J833" s="345"/>
      <c r="K833" s="345"/>
      <c r="L833" s="345"/>
      <c r="M833" s="345"/>
      <c r="N833" s="345"/>
      <c r="O833" s="345"/>
      <c r="P833" s="345"/>
      <c r="Q833" s="345"/>
      <c r="R833" s="345"/>
      <c r="S833" s="345"/>
      <c r="T833" s="345"/>
      <c r="U833" s="345"/>
      <c r="V833" s="345"/>
    </row>
    <row r="834" spans="3:22">
      <c r="C834" s="345"/>
      <c r="D834" s="345"/>
      <c r="E834" s="345"/>
      <c r="F834" s="345"/>
      <c r="G834" s="345"/>
      <c r="H834" s="345"/>
      <c r="I834" s="345"/>
      <c r="J834" s="345"/>
      <c r="K834" s="345"/>
      <c r="L834" s="345"/>
      <c r="M834" s="345"/>
      <c r="N834" s="345"/>
      <c r="O834" s="345"/>
      <c r="P834" s="345"/>
      <c r="Q834" s="345"/>
      <c r="R834" s="345"/>
      <c r="S834" s="345"/>
      <c r="T834" s="345"/>
      <c r="U834" s="345"/>
      <c r="V834" s="345"/>
    </row>
    <row r="835" spans="3:22">
      <c r="C835" s="345"/>
      <c r="D835" s="345"/>
      <c r="E835" s="345"/>
      <c r="F835" s="345"/>
      <c r="G835" s="345"/>
      <c r="H835" s="345"/>
      <c r="I835" s="345"/>
      <c r="J835" s="345"/>
      <c r="K835" s="345"/>
      <c r="L835" s="345"/>
      <c r="M835" s="345"/>
      <c r="N835" s="345"/>
      <c r="O835" s="345"/>
      <c r="P835" s="345"/>
      <c r="Q835" s="345"/>
      <c r="R835" s="345"/>
      <c r="S835" s="345"/>
      <c r="T835" s="345"/>
      <c r="U835" s="345"/>
      <c r="V835" s="345"/>
    </row>
    <row r="836" spans="3:22">
      <c r="C836" s="345"/>
      <c r="D836" s="345"/>
      <c r="E836" s="345"/>
      <c r="F836" s="345"/>
      <c r="G836" s="345"/>
      <c r="H836" s="345"/>
      <c r="I836" s="345"/>
      <c r="J836" s="345"/>
      <c r="K836" s="345"/>
      <c r="L836" s="345"/>
      <c r="M836" s="345"/>
      <c r="N836" s="345"/>
      <c r="O836" s="345"/>
      <c r="P836" s="345"/>
      <c r="Q836" s="345"/>
      <c r="R836" s="345"/>
      <c r="S836" s="345"/>
      <c r="T836" s="345"/>
      <c r="U836" s="345"/>
      <c r="V836" s="345"/>
    </row>
    <row r="837" spans="3:22">
      <c r="C837" s="345"/>
      <c r="D837" s="345"/>
      <c r="E837" s="345"/>
      <c r="F837" s="345"/>
      <c r="G837" s="345"/>
      <c r="H837" s="345"/>
      <c r="I837" s="345"/>
      <c r="J837" s="345"/>
      <c r="K837" s="345"/>
      <c r="L837" s="345"/>
      <c r="M837" s="345"/>
      <c r="N837" s="345"/>
      <c r="O837" s="345"/>
      <c r="P837" s="345"/>
      <c r="Q837" s="345"/>
      <c r="R837" s="345"/>
      <c r="S837" s="345"/>
      <c r="T837" s="345"/>
      <c r="U837" s="345"/>
      <c r="V837" s="345"/>
    </row>
    <row r="838" spans="3:22">
      <c r="C838" s="345"/>
      <c r="D838" s="345"/>
      <c r="E838" s="345"/>
      <c r="F838" s="345"/>
      <c r="G838" s="345"/>
      <c r="H838" s="345"/>
      <c r="I838" s="345"/>
      <c r="J838" s="345"/>
      <c r="K838" s="345"/>
      <c r="L838" s="345"/>
      <c r="M838" s="345"/>
      <c r="N838" s="345"/>
      <c r="O838" s="345"/>
      <c r="P838" s="345"/>
      <c r="Q838" s="345"/>
      <c r="R838" s="345"/>
      <c r="S838" s="345"/>
      <c r="T838" s="345"/>
      <c r="U838" s="345"/>
      <c r="V838" s="345"/>
    </row>
    <row r="839" spans="3:22">
      <c r="C839" s="345"/>
      <c r="D839" s="345"/>
      <c r="E839" s="345"/>
      <c r="F839" s="345"/>
      <c r="G839" s="345"/>
      <c r="H839" s="345"/>
      <c r="I839" s="345"/>
      <c r="J839" s="345"/>
      <c r="K839" s="345"/>
      <c r="L839" s="345"/>
      <c r="M839" s="345"/>
      <c r="N839" s="345"/>
      <c r="O839" s="345"/>
      <c r="P839" s="345"/>
      <c r="Q839" s="345"/>
      <c r="R839" s="345"/>
      <c r="S839" s="345"/>
      <c r="T839" s="345"/>
      <c r="U839" s="345"/>
      <c r="V839" s="345"/>
    </row>
    <row r="840" spans="3:22">
      <c r="C840" s="345"/>
      <c r="D840" s="345"/>
      <c r="E840" s="345"/>
      <c r="F840" s="345"/>
      <c r="G840" s="345"/>
      <c r="H840" s="345"/>
      <c r="I840" s="345"/>
      <c r="J840" s="345"/>
      <c r="K840" s="345"/>
      <c r="L840" s="345"/>
      <c r="M840" s="345"/>
      <c r="N840" s="345"/>
      <c r="O840" s="345"/>
      <c r="P840" s="345"/>
      <c r="Q840" s="345"/>
      <c r="R840" s="345"/>
      <c r="S840" s="345"/>
      <c r="T840" s="345"/>
      <c r="U840" s="345"/>
      <c r="V840" s="345"/>
    </row>
    <row r="841" spans="3:22">
      <c r="C841" s="345"/>
      <c r="D841" s="345"/>
      <c r="E841" s="345"/>
      <c r="F841" s="345"/>
      <c r="G841" s="345"/>
      <c r="H841" s="345"/>
      <c r="I841" s="345"/>
      <c r="J841" s="345"/>
      <c r="K841" s="345"/>
      <c r="L841" s="345"/>
      <c r="M841" s="345"/>
      <c r="N841" s="345"/>
      <c r="O841" s="345"/>
      <c r="P841" s="345"/>
      <c r="Q841" s="345"/>
      <c r="R841" s="345"/>
      <c r="S841" s="345"/>
      <c r="T841" s="345"/>
      <c r="U841" s="345"/>
      <c r="V841" s="345"/>
    </row>
    <row r="842" spans="3:22">
      <c r="C842" s="345"/>
      <c r="D842" s="345"/>
      <c r="E842" s="345"/>
      <c r="F842" s="345"/>
      <c r="G842" s="345"/>
      <c r="H842" s="345"/>
      <c r="I842" s="345"/>
      <c r="J842" s="345"/>
      <c r="K842" s="345"/>
      <c r="L842" s="345"/>
      <c r="M842" s="345"/>
      <c r="N842" s="345"/>
      <c r="O842" s="345"/>
      <c r="P842" s="345"/>
      <c r="Q842" s="345"/>
      <c r="R842" s="345"/>
      <c r="S842" s="345"/>
      <c r="T842" s="345"/>
      <c r="U842" s="345"/>
      <c r="V842" s="345"/>
    </row>
    <row r="843" spans="3:22">
      <c r="C843" s="345"/>
      <c r="D843" s="345"/>
      <c r="E843" s="345"/>
      <c r="F843" s="345"/>
      <c r="G843" s="345"/>
      <c r="H843" s="345"/>
      <c r="I843" s="345"/>
      <c r="J843" s="345"/>
      <c r="K843" s="345"/>
      <c r="L843" s="345"/>
      <c r="M843" s="345"/>
      <c r="N843" s="345"/>
      <c r="O843" s="345"/>
      <c r="P843" s="345"/>
      <c r="Q843" s="345"/>
      <c r="R843" s="345"/>
      <c r="S843" s="345"/>
      <c r="T843" s="345"/>
      <c r="U843" s="345"/>
      <c r="V843" s="345"/>
    </row>
    <row r="844" spans="3:22">
      <c r="C844" s="345"/>
      <c r="D844" s="345"/>
      <c r="E844" s="345"/>
      <c r="F844" s="345"/>
      <c r="G844" s="345"/>
      <c r="H844" s="345"/>
      <c r="I844" s="345"/>
      <c r="J844" s="345"/>
      <c r="K844" s="345"/>
      <c r="L844" s="345"/>
      <c r="M844" s="345"/>
      <c r="N844" s="345"/>
      <c r="O844" s="345"/>
      <c r="P844" s="345"/>
      <c r="Q844" s="345"/>
      <c r="R844" s="345"/>
      <c r="S844" s="345"/>
      <c r="T844" s="345"/>
      <c r="U844" s="345"/>
      <c r="V844" s="345"/>
    </row>
    <row r="845" spans="3:22">
      <c r="C845" s="345"/>
      <c r="D845" s="345"/>
      <c r="E845" s="345"/>
      <c r="F845" s="345"/>
      <c r="G845" s="345"/>
      <c r="H845" s="345"/>
      <c r="I845" s="345"/>
      <c r="J845" s="345"/>
      <c r="K845" s="345"/>
      <c r="L845" s="345"/>
      <c r="M845" s="345"/>
      <c r="N845" s="345"/>
      <c r="O845" s="345"/>
      <c r="P845" s="345"/>
      <c r="Q845" s="345"/>
      <c r="R845" s="345"/>
      <c r="S845" s="345"/>
      <c r="T845" s="345"/>
      <c r="U845" s="345"/>
      <c r="V845" s="345"/>
    </row>
    <row r="846" spans="3:22">
      <c r="C846" s="345"/>
      <c r="D846" s="345"/>
      <c r="E846" s="345"/>
      <c r="F846" s="345"/>
      <c r="G846" s="345"/>
      <c r="H846" s="345"/>
      <c r="I846" s="345"/>
      <c r="J846" s="345"/>
      <c r="K846" s="345"/>
      <c r="L846" s="345"/>
      <c r="M846" s="345"/>
      <c r="N846" s="345"/>
      <c r="O846" s="345"/>
      <c r="P846" s="345"/>
      <c r="Q846" s="345"/>
      <c r="R846" s="345"/>
      <c r="S846" s="345"/>
      <c r="T846" s="345"/>
      <c r="U846" s="345"/>
      <c r="V846" s="345"/>
    </row>
    <row r="847" spans="3:22">
      <c r="C847" s="345"/>
      <c r="D847" s="345"/>
      <c r="E847" s="345"/>
      <c r="F847" s="345"/>
      <c r="G847" s="345"/>
      <c r="H847" s="345"/>
      <c r="I847" s="345"/>
      <c r="J847" s="345"/>
      <c r="K847" s="345"/>
      <c r="L847" s="345"/>
      <c r="M847" s="345"/>
      <c r="N847" s="345"/>
      <c r="O847" s="345"/>
      <c r="P847" s="345"/>
      <c r="Q847" s="345"/>
      <c r="R847" s="345"/>
      <c r="S847" s="345"/>
      <c r="T847" s="345"/>
      <c r="U847" s="345"/>
      <c r="V847" s="345"/>
    </row>
    <row r="848" spans="3:22">
      <c r="C848" s="345"/>
      <c r="D848" s="345"/>
      <c r="E848" s="345"/>
      <c r="F848" s="345"/>
      <c r="G848" s="345"/>
      <c r="H848" s="345"/>
      <c r="I848" s="345"/>
      <c r="J848" s="345"/>
      <c r="K848" s="345"/>
      <c r="L848" s="345"/>
      <c r="M848" s="345"/>
      <c r="N848" s="345"/>
      <c r="O848" s="345"/>
      <c r="P848" s="345"/>
      <c r="Q848" s="345"/>
      <c r="R848" s="345"/>
      <c r="S848" s="345"/>
      <c r="T848" s="345"/>
      <c r="U848" s="345"/>
      <c r="V848" s="345"/>
    </row>
    <row r="849" spans="3:22">
      <c r="C849" s="345"/>
      <c r="D849" s="345"/>
      <c r="E849" s="345"/>
      <c r="F849" s="345"/>
      <c r="G849" s="345"/>
      <c r="H849" s="345"/>
      <c r="I849" s="345"/>
      <c r="J849" s="345"/>
      <c r="K849" s="345"/>
      <c r="L849" s="345"/>
      <c r="M849" s="345"/>
      <c r="N849" s="345"/>
      <c r="O849" s="345"/>
      <c r="P849" s="345"/>
      <c r="Q849" s="345"/>
      <c r="R849" s="345"/>
      <c r="S849" s="345"/>
      <c r="T849" s="345"/>
      <c r="U849" s="345"/>
      <c r="V849" s="345"/>
    </row>
    <row r="850" spans="3:22">
      <c r="C850" s="345"/>
      <c r="D850" s="345"/>
      <c r="E850" s="345"/>
      <c r="F850" s="345"/>
      <c r="G850" s="345"/>
      <c r="H850" s="345"/>
      <c r="I850" s="345"/>
      <c r="J850" s="345"/>
      <c r="K850" s="345"/>
      <c r="L850" s="345"/>
      <c r="M850" s="345"/>
      <c r="N850" s="345"/>
      <c r="O850" s="345"/>
      <c r="P850" s="345"/>
      <c r="Q850" s="345"/>
      <c r="R850" s="345"/>
      <c r="S850" s="345"/>
      <c r="T850" s="345"/>
      <c r="U850" s="345"/>
      <c r="V850" s="345"/>
    </row>
    <row r="851" spans="3:22">
      <c r="C851" s="345"/>
      <c r="D851" s="345"/>
      <c r="E851" s="345"/>
      <c r="F851" s="345"/>
      <c r="G851" s="345"/>
      <c r="H851" s="345"/>
      <c r="I851" s="345"/>
      <c r="J851" s="345"/>
      <c r="K851" s="345"/>
      <c r="L851" s="345"/>
      <c r="M851" s="345"/>
      <c r="N851" s="345"/>
      <c r="O851" s="345"/>
      <c r="P851" s="345"/>
      <c r="Q851" s="345"/>
      <c r="R851" s="345"/>
      <c r="S851" s="345"/>
      <c r="T851" s="345"/>
      <c r="U851" s="345"/>
      <c r="V851" s="345"/>
    </row>
    <row r="852" spans="3:22">
      <c r="C852" s="345"/>
      <c r="D852" s="345"/>
      <c r="E852" s="345"/>
      <c r="F852" s="345"/>
      <c r="G852" s="345"/>
      <c r="H852" s="345"/>
      <c r="I852" s="345"/>
      <c r="J852" s="345"/>
      <c r="K852" s="345"/>
      <c r="L852" s="345"/>
      <c r="M852" s="345"/>
      <c r="N852" s="345"/>
      <c r="O852" s="345"/>
      <c r="P852" s="345"/>
      <c r="Q852" s="345"/>
      <c r="R852" s="345"/>
      <c r="S852" s="345"/>
      <c r="T852" s="345"/>
      <c r="U852" s="345"/>
      <c r="V852" s="345"/>
    </row>
    <row r="853" spans="3:22">
      <c r="C853" s="345"/>
      <c r="D853" s="345"/>
      <c r="E853" s="345"/>
      <c r="F853" s="345"/>
      <c r="G853" s="345"/>
      <c r="H853" s="345"/>
      <c r="I853" s="345"/>
      <c r="J853" s="345"/>
      <c r="K853" s="345"/>
      <c r="L853" s="345"/>
      <c r="M853" s="345"/>
      <c r="N853" s="345"/>
      <c r="O853" s="345"/>
      <c r="P853" s="345"/>
      <c r="Q853" s="345"/>
      <c r="R853" s="345"/>
      <c r="S853" s="345"/>
      <c r="T853" s="345"/>
      <c r="U853" s="345"/>
      <c r="V853" s="345"/>
    </row>
    <row r="854" spans="3:22">
      <c r="C854" s="345"/>
      <c r="D854" s="345"/>
      <c r="E854" s="345"/>
      <c r="F854" s="345"/>
      <c r="G854" s="345"/>
      <c r="H854" s="345"/>
      <c r="I854" s="345"/>
      <c r="J854" s="345"/>
      <c r="K854" s="345"/>
      <c r="L854" s="345"/>
      <c r="M854" s="345"/>
      <c r="N854" s="345"/>
      <c r="O854" s="345"/>
      <c r="P854" s="345"/>
      <c r="Q854" s="345"/>
      <c r="R854" s="345"/>
      <c r="S854" s="345"/>
      <c r="T854" s="345"/>
      <c r="U854" s="345"/>
      <c r="V854" s="345"/>
    </row>
    <row r="855" spans="3:22">
      <c r="C855" s="345"/>
      <c r="D855" s="345"/>
      <c r="E855" s="345"/>
      <c r="F855" s="345"/>
      <c r="G855" s="345"/>
      <c r="H855" s="345"/>
      <c r="I855" s="345"/>
      <c r="J855" s="345"/>
      <c r="K855" s="345"/>
      <c r="L855" s="345"/>
      <c r="M855" s="345"/>
      <c r="N855" s="345"/>
      <c r="O855" s="345"/>
      <c r="P855" s="345"/>
      <c r="Q855" s="345"/>
      <c r="R855" s="345"/>
      <c r="S855" s="345"/>
      <c r="T855" s="345"/>
      <c r="U855" s="345"/>
      <c r="V855" s="345"/>
    </row>
    <row r="856" spans="3:22">
      <c r="C856" s="345"/>
      <c r="D856" s="345"/>
      <c r="E856" s="345"/>
      <c r="F856" s="345"/>
      <c r="G856" s="345"/>
      <c r="H856" s="345"/>
      <c r="I856" s="345"/>
      <c r="J856" s="345"/>
      <c r="K856" s="345"/>
      <c r="L856" s="345"/>
      <c r="M856" s="345"/>
      <c r="N856" s="345"/>
      <c r="O856" s="345"/>
      <c r="P856" s="345"/>
      <c r="Q856" s="345"/>
      <c r="R856" s="345"/>
      <c r="S856" s="345"/>
      <c r="T856" s="345"/>
      <c r="U856" s="345"/>
      <c r="V856" s="345"/>
    </row>
    <row r="857" spans="3:22">
      <c r="C857" s="345"/>
      <c r="D857" s="345"/>
      <c r="E857" s="345"/>
      <c r="F857" s="345"/>
      <c r="G857" s="345"/>
      <c r="H857" s="345"/>
      <c r="I857" s="345"/>
      <c r="J857" s="345"/>
      <c r="K857" s="345"/>
      <c r="L857" s="345"/>
      <c r="M857" s="345"/>
      <c r="N857" s="345"/>
      <c r="O857" s="345"/>
      <c r="P857" s="345"/>
      <c r="Q857" s="345"/>
      <c r="R857" s="345"/>
      <c r="S857" s="345"/>
      <c r="T857" s="345"/>
      <c r="U857" s="345"/>
      <c r="V857" s="345"/>
    </row>
    <row r="858" spans="3:22">
      <c r="C858" s="345"/>
      <c r="D858" s="345"/>
      <c r="E858" s="345"/>
      <c r="F858" s="345"/>
      <c r="G858" s="345"/>
      <c r="H858" s="345"/>
      <c r="I858" s="345"/>
      <c r="J858" s="345"/>
      <c r="K858" s="345"/>
      <c r="L858" s="345"/>
      <c r="M858" s="345"/>
      <c r="N858" s="345"/>
      <c r="O858" s="345"/>
      <c r="P858" s="345"/>
      <c r="Q858" s="345"/>
      <c r="R858" s="345"/>
      <c r="S858" s="345"/>
      <c r="T858" s="345"/>
      <c r="U858" s="345"/>
      <c r="V858" s="345"/>
    </row>
    <row r="859" spans="3:22">
      <c r="C859" s="345"/>
      <c r="D859" s="345"/>
      <c r="E859" s="345"/>
      <c r="F859" s="345"/>
      <c r="G859" s="345"/>
      <c r="H859" s="345"/>
      <c r="I859" s="345"/>
      <c r="J859" s="345"/>
      <c r="K859" s="345"/>
      <c r="L859" s="345"/>
      <c r="M859" s="345"/>
      <c r="N859" s="345"/>
      <c r="O859" s="345"/>
      <c r="P859" s="345"/>
      <c r="Q859" s="345"/>
      <c r="R859" s="345"/>
      <c r="S859" s="345"/>
      <c r="T859" s="345"/>
      <c r="U859" s="345"/>
      <c r="V859" s="345"/>
    </row>
    <row r="860" spans="3:22">
      <c r="C860" s="345"/>
      <c r="D860" s="345"/>
      <c r="E860" s="345"/>
      <c r="F860" s="345"/>
      <c r="G860" s="345"/>
      <c r="H860" s="345"/>
      <c r="I860" s="345"/>
      <c r="J860" s="345"/>
      <c r="K860" s="345"/>
      <c r="L860" s="345"/>
      <c r="M860" s="345"/>
      <c r="N860" s="345"/>
      <c r="O860" s="345"/>
      <c r="P860" s="345"/>
      <c r="Q860" s="345"/>
      <c r="R860" s="345"/>
      <c r="S860" s="345"/>
      <c r="T860" s="345"/>
      <c r="U860" s="345"/>
      <c r="V860" s="345"/>
    </row>
    <row r="861" spans="3:22">
      <c r="C861" s="345"/>
      <c r="D861" s="345"/>
      <c r="E861" s="345"/>
      <c r="F861" s="345"/>
      <c r="G861" s="345"/>
      <c r="H861" s="345"/>
      <c r="I861" s="345"/>
      <c r="J861" s="345"/>
      <c r="K861" s="345"/>
      <c r="L861" s="345"/>
      <c r="M861" s="345"/>
      <c r="N861" s="345"/>
      <c r="O861" s="345"/>
      <c r="P861" s="345"/>
      <c r="Q861" s="345"/>
      <c r="R861" s="345"/>
      <c r="S861" s="345"/>
      <c r="T861" s="345"/>
      <c r="U861" s="345"/>
      <c r="V861" s="345"/>
    </row>
    <row r="862" spans="3:22">
      <c r="C862" s="345"/>
      <c r="D862" s="345"/>
      <c r="E862" s="345"/>
      <c r="F862" s="345"/>
      <c r="G862" s="345"/>
      <c r="H862" s="345"/>
      <c r="I862" s="345"/>
      <c r="J862" s="345"/>
      <c r="K862" s="345"/>
      <c r="L862" s="345"/>
      <c r="M862" s="345"/>
      <c r="N862" s="345"/>
      <c r="O862" s="345"/>
      <c r="P862" s="345"/>
      <c r="Q862" s="345"/>
      <c r="R862" s="345"/>
      <c r="S862" s="345"/>
      <c r="T862" s="345"/>
      <c r="U862" s="345"/>
      <c r="V862" s="345"/>
    </row>
    <row r="863" spans="3:22">
      <c r="C863" s="345"/>
      <c r="D863" s="345"/>
      <c r="E863" s="345"/>
      <c r="F863" s="345"/>
      <c r="G863" s="345"/>
      <c r="H863" s="345"/>
      <c r="I863" s="345"/>
      <c r="J863" s="345"/>
      <c r="K863" s="345"/>
      <c r="L863" s="345"/>
      <c r="M863" s="345"/>
      <c r="N863" s="345"/>
      <c r="O863" s="345"/>
      <c r="P863" s="345"/>
      <c r="Q863" s="345"/>
      <c r="R863" s="345"/>
      <c r="S863" s="345"/>
      <c r="T863" s="345"/>
      <c r="U863" s="345"/>
      <c r="V863" s="345"/>
    </row>
    <row r="864" spans="3:22">
      <c r="C864" s="345"/>
      <c r="D864" s="345"/>
      <c r="E864" s="345"/>
      <c r="F864" s="345"/>
      <c r="G864" s="345"/>
      <c r="H864" s="345"/>
      <c r="I864" s="345"/>
      <c r="J864" s="345"/>
      <c r="K864" s="345"/>
      <c r="L864" s="345"/>
      <c r="M864" s="345"/>
      <c r="N864" s="345"/>
      <c r="O864" s="345"/>
      <c r="P864" s="345"/>
      <c r="Q864" s="345"/>
      <c r="R864" s="345"/>
      <c r="S864" s="345"/>
      <c r="T864" s="345"/>
      <c r="U864" s="345"/>
      <c r="V864" s="345"/>
    </row>
    <row r="865" spans="3:22">
      <c r="C865" s="345"/>
      <c r="D865" s="345"/>
      <c r="E865" s="345"/>
      <c r="F865" s="345"/>
      <c r="G865" s="345"/>
      <c r="H865" s="345"/>
      <c r="I865" s="345"/>
      <c r="J865" s="345"/>
      <c r="K865" s="345"/>
      <c r="L865" s="345"/>
      <c r="M865" s="345"/>
      <c r="N865" s="345"/>
      <c r="O865" s="345"/>
      <c r="P865" s="345"/>
      <c r="Q865" s="345"/>
      <c r="R865" s="345"/>
      <c r="S865" s="345"/>
      <c r="T865" s="345"/>
      <c r="U865" s="345"/>
      <c r="V865" s="345"/>
    </row>
    <row r="866" spans="3:22">
      <c r="C866" s="345"/>
      <c r="D866" s="345"/>
      <c r="E866" s="345"/>
      <c r="F866" s="345"/>
      <c r="G866" s="345"/>
      <c r="H866" s="345"/>
      <c r="I866" s="345"/>
      <c r="J866" s="345"/>
      <c r="K866" s="345"/>
      <c r="L866" s="345"/>
      <c r="M866" s="345"/>
      <c r="N866" s="345"/>
      <c r="O866" s="345"/>
      <c r="P866" s="345"/>
      <c r="Q866" s="345"/>
      <c r="R866" s="345"/>
      <c r="S866" s="345"/>
      <c r="T866" s="345"/>
      <c r="U866" s="345"/>
      <c r="V866" s="345"/>
    </row>
    <row r="867" spans="3:22">
      <c r="C867" s="345"/>
      <c r="D867" s="345"/>
      <c r="E867" s="345"/>
      <c r="F867" s="345"/>
      <c r="G867" s="345"/>
      <c r="H867" s="345"/>
      <c r="I867" s="345"/>
      <c r="J867" s="345"/>
      <c r="K867" s="345"/>
      <c r="L867" s="345"/>
      <c r="M867" s="345"/>
      <c r="N867" s="345"/>
      <c r="O867" s="345"/>
      <c r="P867" s="345"/>
      <c r="Q867" s="345"/>
      <c r="R867" s="345"/>
      <c r="S867" s="345"/>
      <c r="T867" s="345"/>
      <c r="U867" s="345"/>
      <c r="V867" s="345"/>
    </row>
    <row r="868" spans="3:22">
      <c r="C868" s="345"/>
      <c r="D868" s="345"/>
      <c r="E868" s="345"/>
      <c r="F868" s="345"/>
      <c r="G868" s="345"/>
      <c r="H868" s="345"/>
      <c r="I868" s="345"/>
      <c r="J868" s="345"/>
      <c r="K868" s="345"/>
      <c r="L868" s="345"/>
      <c r="M868" s="345"/>
      <c r="N868" s="345"/>
      <c r="O868" s="345"/>
      <c r="P868" s="345"/>
      <c r="Q868" s="345"/>
      <c r="R868" s="345"/>
      <c r="S868" s="345"/>
      <c r="T868" s="345"/>
      <c r="U868" s="345"/>
      <c r="V868" s="345"/>
    </row>
    <row r="869" spans="3:22">
      <c r="C869" s="345"/>
      <c r="D869" s="345"/>
      <c r="E869" s="345"/>
      <c r="F869" s="345"/>
      <c r="G869" s="345"/>
      <c r="H869" s="345"/>
      <c r="I869" s="345"/>
      <c r="J869" s="345"/>
      <c r="K869" s="345"/>
      <c r="L869" s="345"/>
      <c r="M869" s="345"/>
      <c r="N869" s="345"/>
      <c r="O869" s="345"/>
      <c r="P869" s="345"/>
      <c r="Q869" s="345"/>
      <c r="R869" s="345"/>
      <c r="S869" s="345"/>
      <c r="T869" s="345"/>
      <c r="U869" s="345"/>
      <c r="V869" s="345"/>
    </row>
    <row r="870" spans="3:22">
      <c r="C870" s="345"/>
      <c r="D870" s="345"/>
      <c r="E870" s="345"/>
      <c r="F870" s="345"/>
      <c r="G870" s="345"/>
      <c r="H870" s="345"/>
      <c r="I870" s="345"/>
      <c r="J870" s="345"/>
      <c r="K870" s="345"/>
      <c r="L870" s="345"/>
      <c r="M870" s="345"/>
      <c r="N870" s="345"/>
      <c r="O870" s="345"/>
      <c r="P870" s="345"/>
      <c r="Q870" s="345"/>
      <c r="R870" s="345"/>
      <c r="S870" s="345"/>
      <c r="T870" s="345"/>
      <c r="U870" s="345"/>
      <c r="V870" s="345"/>
    </row>
    <row r="871" spans="3:22">
      <c r="C871" s="345"/>
      <c r="D871" s="345"/>
      <c r="E871" s="345"/>
      <c r="F871" s="345"/>
      <c r="G871" s="345"/>
      <c r="H871" s="345"/>
      <c r="I871" s="345"/>
      <c r="J871" s="345"/>
      <c r="K871" s="345"/>
      <c r="L871" s="345"/>
      <c r="M871" s="345"/>
      <c r="N871" s="345"/>
      <c r="O871" s="345"/>
      <c r="P871" s="345"/>
      <c r="Q871" s="345"/>
      <c r="R871" s="345"/>
      <c r="S871" s="345"/>
      <c r="T871" s="345"/>
      <c r="U871" s="345"/>
      <c r="V871" s="345"/>
    </row>
    <row r="872" spans="3:22">
      <c r="C872" s="345"/>
      <c r="D872" s="345"/>
      <c r="E872" s="345"/>
      <c r="F872" s="345"/>
      <c r="G872" s="345"/>
      <c r="H872" s="345"/>
      <c r="I872" s="345"/>
      <c r="J872" s="345"/>
      <c r="K872" s="345"/>
      <c r="L872" s="345"/>
      <c r="M872" s="345"/>
      <c r="N872" s="345"/>
      <c r="O872" s="345"/>
      <c r="P872" s="345"/>
      <c r="Q872" s="345"/>
      <c r="R872" s="345"/>
      <c r="S872" s="345"/>
      <c r="T872" s="345"/>
      <c r="U872" s="345"/>
      <c r="V872" s="345"/>
    </row>
    <row r="873" spans="3:22">
      <c r="C873" s="345"/>
      <c r="D873" s="345"/>
      <c r="E873" s="345"/>
      <c r="F873" s="345"/>
      <c r="G873" s="345"/>
      <c r="H873" s="345"/>
      <c r="I873" s="345"/>
      <c r="J873" s="345"/>
      <c r="K873" s="345"/>
      <c r="L873" s="345"/>
      <c r="M873" s="345"/>
      <c r="N873" s="345"/>
      <c r="O873" s="345"/>
      <c r="P873" s="345"/>
      <c r="Q873" s="345"/>
      <c r="R873" s="345"/>
      <c r="S873" s="345"/>
      <c r="T873" s="345"/>
      <c r="U873" s="345"/>
      <c r="V873" s="345"/>
    </row>
    <row r="874" spans="3:22">
      <c r="C874" s="345"/>
      <c r="D874" s="345"/>
      <c r="E874" s="345"/>
      <c r="F874" s="345"/>
      <c r="G874" s="345"/>
      <c r="H874" s="345"/>
      <c r="I874" s="345"/>
      <c r="J874" s="345"/>
      <c r="K874" s="345"/>
      <c r="L874" s="345"/>
      <c r="M874" s="345"/>
      <c r="N874" s="345"/>
      <c r="O874" s="345"/>
      <c r="P874" s="345"/>
      <c r="Q874" s="345"/>
      <c r="R874" s="345"/>
      <c r="S874" s="345"/>
      <c r="T874" s="345"/>
      <c r="U874" s="345"/>
      <c r="V874" s="345"/>
    </row>
    <row r="875" spans="3:22">
      <c r="C875" s="345"/>
      <c r="D875" s="345"/>
      <c r="E875" s="345"/>
      <c r="F875" s="345"/>
      <c r="G875" s="345"/>
      <c r="H875" s="345"/>
      <c r="I875" s="345"/>
      <c r="J875" s="345"/>
      <c r="K875" s="345"/>
      <c r="L875" s="345"/>
      <c r="M875" s="345"/>
      <c r="N875" s="345"/>
      <c r="O875" s="345"/>
      <c r="P875" s="345"/>
      <c r="Q875" s="345"/>
      <c r="R875" s="345"/>
      <c r="S875" s="345"/>
      <c r="T875" s="345"/>
      <c r="U875" s="345"/>
      <c r="V875" s="345"/>
    </row>
    <row r="876" spans="3:22">
      <c r="C876" s="345"/>
      <c r="D876" s="345"/>
      <c r="E876" s="345"/>
      <c r="F876" s="345"/>
      <c r="G876" s="345"/>
      <c r="H876" s="345"/>
      <c r="I876" s="345"/>
      <c r="J876" s="345"/>
      <c r="K876" s="345"/>
      <c r="L876" s="345"/>
      <c r="M876" s="345"/>
      <c r="N876" s="345"/>
      <c r="O876" s="345"/>
      <c r="P876" s="345"/>
      <c r="Q876" s="345"/>
      <c r="R876" s="345"/>
      <c r="S876" s="345"/>
      <c r="T876" s="345"/>
      <c r="U876" s="345"/>
      <c r="V876" s="345"/>
    </row>
    <row r="877" spans="3:22">
      <c r="C877" s="345"/>
      <c r="D877" s="345"/>
      <c r="E877" s="345"/>
      <c r="F877" s="345"/>
      <c r="G877" s="345"/>
      <c r="H877" s="345"/>
      <c r="I877" s="345"/>
      <c r="J877" s="345"/>
      <c r="K877" s="345"/>
      <c r="L877" s="345"/>
      <c r="M877" s="345"/>
      <c r="N877" s="345"/>
      <c r="O877" s="345"/>
      <c r="P877" s="345"/>
      <c r="Q877" s="345"/>
      <c r="R877" s="345"/>
      <c r="S877" s="345"/>
      <c r="T877" s="345"/>
      <c r="U877" s="345"/>
      <c r="V877" s="345"/>
    </row>
    <row r="878" spans="3:22">
      <c r="C878" s="345"/>
      <c r="D878" s="345"/>
      <c r="E878" s="345"/>
      <c r="F878" s="345"/>
      <c r="G878" s="345"/>
      <c r="H878" s="345"/>
      <c r="I878" s="345"/>
      <c r="J878" s="345"/>
      <c r="K878" s="345"/>
      <c r="L878" s="345"/>
      <c r="M878" s="345"/>
      <c r="N878" s="345"/>
      <c r="O878" s="345"/>
      <c r="P878" s="345"/>
      <c r="Q878" s="345"/>
      <c r="R878" s="345"/>
      <c r="S878" s="345"/>
      <c r="T878" s="345"/>
      <c r="U878" s="345"/>
      <c r="V878" s="345"/>
    </row>
    <row r="879" spans="3:22">
      <c r="C879" s="345"/>
      <c r="D879" s="345"/>
      <c r="E879" s="345"/>
      <c r="F879" s="345"/>
      <c r="G879" s="345"/>
      <c r="H879" s="345"/>
      <c r="I879" s="345"/>
      <c r="J879" s="345"/>
      <c r="K879" s="345"/>
      <c r="L879" s="345"/>
      <c r="M879" s="345"/>
      <c r="N879" s="345"/>
      <c r="O879" s="345"/>
      <c r="P879" s="345"/>
      <c r="Q879" s="345"/>
      <c r="R879" s="345"/>
      <c r="S879" s="345"/>
      <c r="T879" s="345"/>
      <c r="U879" s="345"/>
      <c r="V879" s="345"/>
    </row>
    <row r="880" spans="3:22">
      <c r="C880" s="345"/>
      <c r="D880" s="345"/>
      <c r="E880" s="345"/>
      <c r="F880" s="345"/>
      <c r="G880" s="345"/>
      <c r="H880" s="345"/>
      <c r="I880" s="345"/>
      <c r="J880" s="345"/>
      <c r="K880" s="345"/>
      <c r="L880" s="345"/>
      <c r="M880" s="345"/>
      <c r="N880" s="345"/>
      <c r="O880" s="345"/>
      <c r="P880" s="345"/>
      <c r="Q880" s="345"/>
      <c r="R880" s="345"/>
      <c r="S880" s="345"/>
      <c r="T880" s="345"/>
      <c r="U880" s="345"/>
      <c r="V880" s="345"/>
    </row>
    <row r="881" spans="3:22">
      <c r="C881" s="345"/>
      <c r="D881" s="345"/>
      <c r="E881" s="345"/>
      <c r="F881" s="345"/>
      <c r="G881" s="345"/>
      <c r="H881" s="345"/>
      <c r="I881" s="345"/>
      <c r="J881" s="345"/>
      <c r="K881" s="345"/>
      <c r="L881" s="345"/>
      <c r="M881" s="345"/>
      <c r="N881" s="345"/>
      <c r="O881" s="345"/>
      <c r="P881" s="345"/>
      <c r="Q881" s="345"/>
      <c r="R881" s="345"/>
      <c r="S881" s="345"/>
      <c r="T881" s="345"/>
      <c r="U881" s="345"/>
      <c r="V881" s="345"/>
    </row>
    <row r="882" spans="3:22">
      <c r="C882" s="345"/>
      <c r="D882" s="345"/>
      <c r="E882" s="345"/>
      <c r="F882" s="345"/>
      <c r="G882" s="345"/>
      <c r="H882" s="345"/>
      <c r="I882" s="345"/>
      <c r="J882" s="345"/>
      <c r="K882" s="345"/>
      <c r="L882" s="345"/>
      <c r="M882" s="345"/>
      <c r="N882" s="345"/>
      <c r="O882" s="345"/>
      <c r="P882" s="345"/>
      <c r="Q882" s="345"/>
      <c r="R882" s="345"/>
      <c r="S882" s="345"/>
      <c r="T882" s="345"/>
      <c r="U882" s="345"/>
      <c r="V882" s="345"/>
    </row>
    <row r="883" spans="3:22">
      <c r="C883" s="345"/>
      <c r="D883" s="345"/>
      <c r="E883" s="345"/>
      <c r="F883" s="345"/>
      <c r="G883" s="345"/>
      <c r="H883" s="345"/>
      <c r="I883" s="345"/>
      <c r="J883" s="345"/>
      <c r="K883" s="345"/>
      <c r="L883" s="345"/>
      <c r="M883" s="345"/>
      <c r="N883" s="345"/>
      <c r="O883" s="345"/>
      <c r="P883" s="345"/>
      <c r="Q883" s="345"/>
      <c r="R883" s="345"/>
      <c r="S883" s="345"/>
      <c r="T883" s="345"/>
      <c r="U883" s="345"/>
      <c r="V883" s="345"/>
    </row>
    <row r="884" spans="3:22">
      <c r="C884" s="345"/>
      <c r="D884" s="345"/>
      <c r="E884" s="345"/>
      <c r="F884" s="345"/>
      <c r="G884" s="345"/>
      <c r="H884" s="345"/>
      <c r="I884" s="345"/>
      <c r="J884" s="345"/>
      <c r="K884" s="345"/>
      <c r="L884" s="345"/>
      <c r="M884" s="345"/>
      <c r="N884" s="345"/>
      <c r="O884" s="345"/>
      <c r="P884" s="345"/>
      <c r="Q884" s="345"/>
      <c r="R884" s="345"/>
      <c r="S884" s="345"/>
      <c r="T884" s="345"/>
      <c r="U884" s="345"/>
      <c r="V884" s="345"/>
    </row>
    <row r="885" spans="3:22">
      <c r="C885" s="345"/>
      <c r="D885" s="345"/>
      <c r="E885" s="345"/>
      <c r="F885" s="345"/>
      <c r="G885" s="345"/>
      <c r="H885" s="345"/>
      <c r="I885" s="345"/>
      <c r="J885" s="345"/>
      <c r="K885" s="345"/>
      <c r="L885" s="345"/>
      <c r="M885" s="345"/>
      <c r="N885" s="345"/>
      <c r="O885" s="345"/>
      <c r="P885" s="345"/>
      <c r="Q885" s="345"/>
      <c r="R885" s="345"/>
      <c r="S885" s="345"/>
      <c r="T885" s="345"/>
      <c r="U885" s="345"/>
      <c r="V885" s="345"/>
    </row>
    <row r="886" spans="3:22">
      <c r="C886" s="345"/>
      <c r="D886" s="345"/>
      <c r="E886" s="345"/>
      <c r="F886" s="345"/>
      <c r="G886" s="345"/>
      <c r="H886" s="345"/>
      <c r="I886" s="345"/>
      <c r="J886" s="345"/>
      <c r="K886" s="345"/>
      <c r="L886" s="345"/>
      <c r="M886" s="345"/>
      <c r="N886" s="345"/>
      <c r="O886" s="345"/>
      <c r="P886" s="345"/>
      <c r="Q886" s="345"/>
      <c r="R886" s="345"/>
      <c r="S886" s="345"/>
      <c r="T886" s="345"/>
      <c r="U886" s="345"/>
      <c r="V886" s="345"/>
    </row>
    <row r="887" spans="3:22">
      <c r="C887" s="345"/>
      <c r="D887" s="345"/>
      <c r="E887" s="345"/>
      <c r="F887" s="345"/>
      <c r="G887" s="345"/>
      <c r="H887" s="345"/>
      <c r="I887" s="345"/>
      <c r="J887" s="345"/>
      <c r="K887" s="345"/>
      <c r="L887" s="345"/>
      <c r="M887" s="345"/>
      <c r="N887" s="345"/>
      <c r="O887" s="345"/>
      <c r="P887" s="345"/>
      <c r="Q887" s="345"/>
      <c r="R887" s="345"/>
      <c r="S887" s="345"/>
      <c r="T887" s="345"/>
      <c r="U887" s="345"/>
      <c r="V887" s="345"/>
    </row>
    <row r="888" spans="3:22">
      <c r="C888" s="345"/>
      <c r="D888" s="345"/>
      <c r="E888" s="345"/>
      <c r="F888" s="345"/>
      <c r="G888" s="345"/>
      <c r="H888" s="345"/>
      <c r="I888" s="345"/>
      <c r="J888" s="345"/>
      <c r="K888" s="345"/>
      <c r="L888" s="345"/>
      <c r="M888" s="345"/>
      <c r="N888" s="345"/>
      <c r="O888" s="345"/>
      <c r="P888" s="345"/>
      <c r="Q888" s="345"/>
      <c r="R888" s="345"/>
      <c r="S888" s="345"/>
      <c r="T888" s="345"/>
      <c r="U888" s="345"/>
      <c r="V888" s="345"/>
    </row>
    <row r="889" spans="3:22">
      <c r="C889" s="345"/>
      <c r="D889" s="345"/>
      <c r="E889" s="345"/>
      <c r="F889" s="345"/>
      <c r="G889" s="345"/>
      <c r="H889" s="345"/>
      <c r="I889" s="345"/>
      <c r="J889" s="345"/>
      <c r="K889" s="345"/>
      <c r="L889" s="345"/>
      <c r="M889" s="345"/>
      <c r="N889" s="345"/>
      <c r="O889" s="345"/>
      <c r="P889" s="345"/>
      <c r="Q889" s="345"/>
      <c r="R889" s="345"/>
      <c r="S889" s="345"/>
      <c r="T889" s="345"/>
      <c r="U889" s="345"/>
      <c r="V889" s="345"/>
    </row>
    <row r="890" spans="3:22">
      <c r="C890" s="345"/>
      <c r="D890" s="345"/>
      <c r="E890" s="345"/>
      <c r="F890" s="345"/>
      <c r="G890" s="345"/>
      <c r="H890" s="345"/>
      <c r="I890" s="345"/>
      <c r="J890" s="345"/>
      <c r="K890" s="345"/>
      <c r="L890" s="345"/>
      <c r="M890" s="345"/>
      <c r="N890" s="345"/>
      <c r="O890" s="345"/>
      <c r="P890" s="345"/>
      <c r="Q890" s="345"/>
      <c r="R890" s="345"/>
      <c r="S890" s="345"/>
      <c r="T890" s="345"/>
      <c r="U890" s="345"/>
      <c r="V890" s="345"/>
    </row>
    <row r="891" spans="3:22">
      <c r="C891" s="345"/>
      <c r="D891" s="345"/>
      <c r="E891" s="345"/>
      <c r="F891" s="345"/>
      <c r="G891" s="345"/>
      <c r="H891" s="345"/>
      <c r="I891" s="345"/>
      <c r="J891" s="345"/>
      <c r="K891" s="345"/>
      <c r="L891" s="345"/>
      <c r="M891" s="345"/>
      <c r="N891" s="345"/>
      <c r="O891" s="345"/>
      <c r="P891" s="345"/>
      <c r="Q891" s="345"/>
      <c r="R891" s="345"/>
      <c r="S891" s="345"/>
      <c r="T891" s="345"/>
      <c r="U891" s="345"/>
      <c r="V891" s="345"/>
    </row>
    <row r="892" spans="3:22">
      <c r="C892" s="345"/>
      <c r="D892" s="345"/>
      <c r="E892" s="345"/>
      <c r="F892" s="345"/>
      <c r="G892" s="345"/>
      <c r="H892" s="345"/>
      <c r="I892" s="345"/>
      <c r="J892" s="345"/>
      <c r="K892" s="345"/>
      <c r="L892" s="345"/>
      <c r="M892" s="345"/>
      <c r="N892" s="345"/>
      <c r="O892" s="345"/>
      <c r="P892" s="345"/>
      <c r="Q892" s="345"/>
      <c r="R892" s="345"/>
      <c r="S892" s="345"/>
      <c r="T892" s="345"/>
      <c r="U892" s="345"/>
      <c r="V892" s="345"/>
    </row>
    <row r="893" spans="3:22">
      <c r="C893" s="345"/>
      <c r="D893" s="345"/>
      <c r="E893" s="345"/>
      <c r="F893" s="345"/>
      <c r="G893" s="345"/>
      <c r="H893" s="345"/>
      <c r="I893" s="345"/>
      <c r="J893" s="345"/>
      <c r="K893" s="345"/>
      <c r="L893" s="345"/>
      <c r="M893" s="345"/>
      <c r="N893" s="345"/>
      <c r="O893" s="345"/>
      <c r="P893" s="345"/>
      <c r="Q893" s="345"/>
      <c r="R893" s="345"/>
      <c r="S893" s="345"/>
      <c r="T893" s="345"/>
      <c r="U893" s="345"/>
      <c r="V893" s="345"/>
    </row>
    <row r="894" spans="3:22">
      <c r="C894" s="345"/>
      <c r="D894" s="345"/>
      <c r="E894" s="345"/>
      <c r="F894" s="345"/>
      <c r="G894" s="345"/>
      <c r="H894" s="345"/>
      <c r="I894" s="345"/>
      <c r="J894" s="345"/>
      <c r="K894" s="345"/>
      <c r="L894" s="345"/>
      <c r="M894" s="345"/>
      <c r="N894" s="345"/>
      <c r="O894" s="345"/>
      <c r="P894" s="345"/>
      <c r="Q894" s="345"/>
      <c r="R894" s="345"/>
      <c r="S894" s="345"/>
      <c r="T894" s="345"/>
      <c r="U894" s="345"/>
      <c r="V894" s="345"/>
    </row>
    <row r="895" spans="3:22">
      <c r="C895" s="345"/>
      <c r="D895" s="345"/>
      <c r="E895" s="345"/>
      <c r="F895" s="345"/>
      <c r="G895" s="345"/>
      <c r="H895" s="345"/>
      <c r="I895" s="345"/>
      <c r="J895" s="345"/>
      <c r="K895" s="345"/>
      <c r="L895" s="345"/>
      <c r="M895" s="345"/>
      <c r="N895" s="345"/>
      <c r="O895" s="345"/>
      <c r="P895" s="345"/>
      <c r="Q895" s="345"/>
      <c r="R895" s="345"/>
      <c r="S895" s="345"/>
      <c r="T895" s="345"/>
      <c r="U895" s="345"/>
      <c r="V895" s="345"/>
    </row>
    <row r="896" spans="3:22">
      <c r="C896" s="345"/>
      <c r="D896" s="345"/>
      <c r="E896" s="345"/>
      <c r="F896" s="345"/>
      <c r="G896" s="345"/>
      <c r="H896" s="345"/>
      <c r="I896" s="345"/>
      <c r="J896" s="345"/>
      <c r="K896" s="345"/>
      <c r="L896" s="345"/>
      <c r="M896" s="345"/>
      <c r="N896" s="345"/>
      <c r="O896" s="345"/>
      <c r="P896" s="345"/>
      <c r="Q896" s="345"/>
      <c r="R896" s="345"/>
      <c r="S896" s="345"/>
      <c r="T896" s="345"/>
      <c r="U896" s="345"/>
      <c r="V896" s="345"/>
    </row>
    <row r="897" spans="3:22">
      <c r="C897" s="345"/>
      <c r="D897" s="345"/>
      <c r="E897" s="345"/>
      <c r="F897" s="345"/>
      <c r="G897" s="345"/>
      <c r="H897" s="345"/>
      <c r="I897" s="345"/>
      <c r="J897" s="345"/>
      <c r="K897" s="345"/>
      <c r="L897" s="345"/>
      <c r="M897" s="345"/>
      <c r="N897" s="345"/>
      <c r="O897" s="345"/>
      <c r="P897" s="345"/>
      <c r="Q897" s="345"/>
      <c r="R897" s="345"/>
      <c r="S897" s="345"/>
      <c r="T897" s="345"/>
      <c r="U897" s="345"/>
      <c r="V897" s="345"/>
    </row>
    <row r="898" spans="3:22">
      <c r="C898" s="345"/>
      <c r="D898" s="345"/>
      <c r="E898" s="345"/>
      <c r="F898" s="345"/>
      <c r="G898" s="345"/>
      <c r="H898" s="345"/>
      <c r="I898" s="345"/>
      <c r="J898" s="345"/>
      <c r="K898" s="345"/>
      <c r="L898" s="345"/>
      <c r="M898" s="345"/>
      <c r="N898" s="345"/>
      <c r="O898" s="345"/>
      <c r="P898" s="345"/>
      <c r="Q898" s="345"/>
      <c r="R898" s="345"/>
      <c r="S898" s="345"/>
      <c r="T898" s="345"/>
      <c r="U898" s="345"/>
      <c r="V898" s="345"/>
    </row>
    <row r="899" spans="3:22">
      <c r="C899" s="345"/>
      <c r="D899" s="345"/>
      <c r="E899" s="345"/>
      <c r="F899" s="345"/>
      <c r="G899" s="345"/>
      <c r="H899" s="345"/>
      <c r="I899" s="345"/>
      <c r="J899" s="345"/>
      <c r="K899" s="345"/>
      <c r="L899" s="345"/>
      <c r="M899" s="345"/>
      <c r="N899" s="345"/>
      <c r="O899" s="345"/>
      <c r="P899" s="345"/>
      <c r="Q899" s="345"/>
      <c r="R899" s="345"/>
      <c r="S899" s="345"/>
      <c r="T899" s="345"/>
      <c r="U899" s="345"/>
      <c r="V899" s="345"/>
    </row>
    <row r="900" spans="3:22">
      <c r="C900" s="345"/>
      <c r="D900" s="345"/>
      <c r="E900" s="345"/>
      <c r="F900" s="345"/>
      <c r="G900" s="345"/>
      <c r="H900" s="345"/>
      <c r="I900" s="345"/>
      <c r="J900" s="345"/>
      <c r="K900" s="345"/>
      <c r="L900" s="345"/>
      <c r="M900" s="345"/>
      <c r="N900" s="345"/>
      <c r="O900" s="345"/>
      <c r="P900" s="345"/>
      <c r="Q900" s="345"/>
      <c r="R900" s="345"/>
      <c r="S900" s="345"/>
      <c r="T900" s="345"/>
      <c r="U900" s="345"/>
      <c r="V900" s="345"/>
    </row>
    <row r="901" spans="3:22">
      <c r="C901" s="345"/>
      <c r="D901" s="345"/>
      <c r="E901" s="345"/>
      <c r="F901" s="345"/>
      <c r="G901" s="345"/>
      <c r="H901" s="345"/>
      <c r="I901" s="345"/>
      <c r="J901" s="345"/>
      <c r="K901" s="345"/>
      <c r="L901" s="345"/>
      <c r="M901" s="345"/>
      <c r="N901" s="345"/>
      <c r="O901" s="345"/>
      <c r="P901" s="345"/>
      <c r="Q901" s="345"/>
      <c r="R901" s="345"/>
      <c r="S901" s="345"/>
      <c r="T901" s="345"/>
      <c r="U901" s="345"/>
      <c r="V901" s="345"/>
    </row>
    <row r="902" spans="3:22">
      <c r="C902" s="345"/>
      <c r="D902" s="345"/>
      <c r="E902" s="345"/>
      <c r="F902" s="345"/>
      <c r="G902" s="345"/>
      <c r="H902" s="345"/>
      <c r="I902" s="345"/>
      <c r="J902" s="345"/>
      <c r="K902" s="345"/>
      <c r="L902" s="345"/>
      <c r="M902" s="345"/>
      <c r="N902" s="345"/>
      <c r="O902" s="345"/>
      <c r="P902" s="345"/>
      <c r="Q902" s="345"/>
      <c r="R902" s="345"/>
      <c r="S902" s="345"/>
      <c r="T902" s="345"/>
      <c r="U902" s="345"/>
      <c r="V902" s="345"/>
    </row>
    <row r="903" spans="3:22">
      <c r="C903" s="345"/>
      <c r="D903" s="345"/>
      <c r="E903" s="345"/>
      <c r="F903" s="345"/>
      <c r="G903" s="345"/>
      <c r="H903" s="345"/>
      <c r="I903" s="345"/>
      <c r="J903" s="345"/>
      <c r="K903" s="345"/>
      <c r="L903" s="345"/>
      <c r="M903" s="345"/>
      <c r="N903" s="345"/>
      <c r="O903" s="345"/>
      <c r="P903" s="345"/>
      <c r="Q903" s="345"/>
      <c r="R903" s="345"/>
      <c r="S903" s="345"/>
      <c r="T903" s="345"/>
      <c r="U903" s="345"/>
      <c r="V903" s="345"/>
    </row>
    <row r="904" spans="3:22">
      <c r="C904" s="345"/>
      <c r="D904" s="345"/>
      <c r="E904" s="345"/>
      <c r="F904" s="345"/>
      <c r="G904" s="345"/>
      <c r="H904" s="345"/>
      <c r="I904" s="345"/>
      <c r="J904" s="345"/>
      <c r="K904" s="345"/>
      <c r="L904" s="345"/>
      <c r="M904" s="345"/>
      <c r="N904" s="345"/>
      <c r="O904" s="345"/>
      <c r="P904" s="345"/>
      <c r="Q904" s="345"/>
      <c r="R904" s="345"/>
      <c r="S904" s="345"/>
      <c r="T904" s="345"/>
      <c r="U904" s="345"/>
      <c r="V904" s="345"/>
    </row>
    <row r="905" spans="3:22">
      <c r="C905" s="345"/>
      <c r="D905" s="345"/>
      <c r="E905" s="345"/>
      <c r="F905" s="345"/>
      <c r="G905" s="345"/>
      <c r="H905" s="345"/>
      <c r="I905" s="345"/>
      <c r="J905" s="345"/>
      <c r="K905" s="345"/>
      <c r="L905" s="345"/>
      <c r="M905" s="345"/>
      <c r="N905" s="345"/>
      <c r="O905" s="345"/>
      <c r="P905" s="345"/>
      <c r="Q905" s="345"/>
      <c r="R905" s="345"/>
      <c r="S905" s="345"/>
      <c r="T905" s="345"/>
      <c r="U905" s="345"/>
      <c r="V905" s="345"/>
    </row>
    <row r="906" spans="3:22">
      <c r="C906" s="345"/>
      <c r="D906" s="345"/>
      <c r="E906" s="345"/>
      <c r="F906" s="345"/>
      <c r="G906" s="345"/>
      <c r="H906" s="345"/>
      <c r="I906" s="345"/>
      <c r="J906" s="345"/>
      <c r="K906" s="345"/>
      <c r="L906" s="345"/>
      <c r="M906" s="345"/>
      <c r="N906" s="345"/>
      <c r="O906" s="345"/>
      <c r="P906" s="345"/>
      <c r="Q906" s="345"/>
      <c r="R906" s="345"/>
      <c r="S906" s="345"/>
      <c r="T906" s="345"/>
      <c r="U906" s="345"/>
      <c r="V906" s="345"/>
    </row>
    <row r="907" spans="3:22">
      <c r="C907" s="345"/>
      <c r="D907" s="345"/>
      <c r="E907" s="345"/>
      <c r="F907" s="345"/>
      <c r="G907" s="345"/>
      <c r="H907" s="345"/>
      <c r="I907" s="345"/>
      <c r="J907" s="345"/>
      <c r="K907" s="345"/>
      <c r="L907" s="345"/>
      <c r="M907" s="345"/>
      <c r="N907" s="345"/>
      <c r="O907" s="345"/>
      <c r="P907" s="345"/>
      <c r="Q907" s="345"/>
      <c r="R907" s="345"/>
      <c r="S907" s="345"/>
      <c r="T907" s="345"/>
      <c r="U907" s="345"/>
      <c r="V907" s="345"/>
    </row>
    <row r="908" spans="3:22">
      <c r="C908" s="345"/>
      <c r="D908" s="345"/>
      <c r="E908" s="345"/>
      <c r="F908" s="345"/>
      <c r="G908" s="345"/>
      <c r="H908" s="345"/>
      <c r="I908" s="345"/>
      <c r="J908" s="345"/>
      <c r="K908" s="345"/>
      <c r="L908" s="345"/>
      <c r="M908" s="345"/>
      <c r="N908" s="345"/>
      <c r="O908" s="345"/>
      <c r="P908" s="345"/>
      <c r="Q908" s="345"/>
      <c r="R908" s="345"/>
      <c r="S908" s="345"/>
      <c r="T908" s="345"/>
      <c r="U908" s="345"/>
      <c r="V908" s="345"/>
    </row>
    <row r="909" spans="3:22">
      <c r="C909" s="345"/>
      <c r="D909" s="345"/>
      <c r="E909" s="345"/>
      <c r="F909" s="345"/>
      <c r="G909" s="345"/>
      <c r="H909" s="345"/>
      <c r="I909" s="345"/>
      <c r="J909" s="345"/>
      <c r="K909" s="345"/>
      <c r="L909" s="345"/>
      <c r="M909" s="345"/>
      <c r="N909" s="345"/>
      <c r="O909" s="345"/>
      <c r="P909" s="345"/>
      <c r="Q909" s="345"/>
      <c r="R909" s="345"/>
      <c r="S909" s="345"/>
      <c r="T909" s="345"/>
      <c r="U909" s="345"/>
      <c r="V909" s="345"/>
    </row>
    <row r="910" spans="3:22">
      <c r="C910" s="345"/>
      <c r="D910" s="345"/>
      <c r="E910" s="345"/>
      <c r="F910" s="345"/>
      <c r="G910" s="345"/>
      <c r="H910" s="345"/>
      <c r="I910" s="345"/>
      <c r="J910" s="345"/>
      <c r="K910" s="345"/>
      <c r="L910" s="345"/>
      <c r="M910" s="345"/>
      <c r="N910" s="345"/>
      <c r="O910" s="345"/>
      <c r="P910" s="345"/>
      <c r="Q910" s="345"/>
      <c r="R910" s="345"/>
      <c r="S910" s="345"/>
      <c r="T910" s="345"/>
      <c r="U910" s="345"/>
      <c r="V910" s="345"/>
    </row>
    <row r="911" spans="3:22">
      <c r="C911" s="345"/>
      <c r="D911" s="345"/>
      <c r="E911" s="345"/>
      <c r="F911" s="345"/>
      <c r="G911" s="345"/>
      <c r="H911" s="345"/>
      <c r="I911" s="345"/>
      <c r="J911" s="345"/>
      <c r="K911" s="345"/>
      <c r="L911" s="345"/>
      <c r="M911" s="345"/>
      <c r="N911" s="345"/>
      <c r="O911" s="345"/>
      <c r="P911" s="345"/>
      <c r="Q911" s="345"/>
      <c r="R911" s="345"/>
      <c r="S911" s="345"/>
      <c r="T911" s="345"/>
      <c r="U911" s="345"/>
      <c r="V911" s="345"/>
    </row>
    <row r="912" spans="3:22">
      <c r="C912" s="345"/>
      <c r="D912" s="345"/>
      <c r="E912" s="345"/>
      <c r="F912" s="345"/>
      <c r="G912" s="345"/>
      <c r="H912" s="345"/>
      <c r="I912" s="345"/>
      <c r="J912" s="345"/>
      <c r="K912" s="345"/>
      <c r="L912" s="345"/>
      <c r="M912" s="345"/>
      <c r="N912" s="345"/>
      <c r="O912" s="345"/>
      <c r="P912" s="345"/>
      <c r="Q912" s="345"/>
      <c r="R912" s="345"/>
      <c r="S912" s="345"/>
      <c r="T912" s="345"/>
      <c r="U912" s="345"/>
      <c r="V912" s="345"/>
    </row>
    <row r="913" spans="3:22">
      <c r="C913" s="345"/>
      <c r="D913" s="345"/>
      <c r="E913" s="345"/>
      <c r="F913" s="345"/>
      <c r="G913" s="345"/>
      <c r="H913" s="345"/>
      <c r="I913" s="345"/>
      <c r="J913" s="345"/>
      <c r="K913" s="345"/>
      <c r="L913" s="345"/>
      <c r="M913" s="345"/>
      <c r="N913" s="345"/>
      <c r="O913" s="345"/>
      <c r="P913" s="345"/>
      <c r="Q913" s="345"/>
      <c r="R913" s="345"/>
      <c r="S913" s="345"/>
      <c r="T913" s="345"/>
      <c r="U913" s="345"/>
      <c r="V913" s="345"/>
    </row>
    <row r="914" spans="3:22">
      <c r="C914" s="345"/>
      <c r="D914" s="345"/>
      <c r="E914" s="345"/>
      <c r="F914" s="345"/>
      <c r="G914" s="345"/>
      <c r="H914" s="345"/>
      <c r="I914" s="345"/>
      <c r="J914" s="345"/>
      <c r="K914" s="345"/>
      <c r="L914" s="345"/>
      <c r="M914" s="345"/>
      <c r="N914" s="345"/>
      <c r="O914" s="345"/>
      <c r="P914" s="345"/>
      <c r="Q914" s="345"/>
      <c r="R914" s="345"/>
      <c r="S914" s="345"/>
      <c r="T914" s="345"/>
      <c r="U914" s="345"/>
      <c r="V914" s="345"/>
    </row>
    <row r="915" spans="3:22">
      <c r="C915" s="345"/>
      <c r="D915" s="345"/>
      <c r="E915" s="345"/>
      <c r="F915" s="345"/>
      <c r="G915" s="345"/>
      <c r="H915" s="345"/>
      <c r="I915" s="345"/>
      <c r="J915" s="345"/>
      <c r="K915" s="345"/>
      <c r="L915" s="345"/>
      <c r="M915" s="345"/>
      <c r="N915" s="345"/>
      <c r="O915" s="345"/>
      <c r="P915" s="345"/>
      <c r="Q915" s="345"/>
      <c r="R915" s="345"/>
      <c r="S915" s="345"/>
      <c r="T915" s="345"/>
      <c r="U915" s="345"/>
      <c r="V915" s="345"/>
    </row>
    <row r="916" spans="3:22">
      <c r="C916" s="345"/>
      <c r="D916" s="345"/>
      <c r="E916" s="345"/>
      <c r="F916" s="345"/>
      <c r="G916" s="345"/>
      <c r="H916" s="345"/>
      <c r="I916" s="345"/>
      <c r="J916" s="345"/>
      <c r="K916" s="345"/>
      <c r="L916" s="345"/>
      <c r="M916" s="345"/>
      <c r="N916" s="345"/>
      <c r="O916" s="345"/>
      <c r="P916" s="345"/>
      <c r="Q916" s="345"/>
      <c r="R916" s="345"/>
      <c r="S916" s="345"/>
      <c r="T916" s="345"/>
      <c r="U916" s="345"/>
      <c r="V916" s="345"/>
    </row>
    <row r="917" spans="3:22">
      <c r="C917" s="345"/>
      <c r="D917" s="345"/>
      <c r="E917" s="345"/>
      <c r="F917" s="345"/>
      <c r="G917" s="345"/>
      <c r="H917" s="345"/>
      <c r="I917" s="345"/>
      <c r="J917" s="345"/>
      <c r="K917" s="345"/>
      <c r="L917" s="345"/>
      <c r="M917" s="345"/>
      <c r="N917" s="345"/>
      <c r="O917" s="345"/>
      <c r="P917" s="345"/>
      <c r="Q917" s="345"/>
      <c r="R917" s="345"/>
      <c r="S917" s="345"/>
      <c r="T917" s="345"/>
      <c r="U917" s="345"/>
      <c r="V917" s="345"/>
    </row>
    <row r="918" spans="3:22">
      <c r="C918" s="345"/>
      <c r="D918" s="345"/>
      <c r="E918" s="345"/>
      <c r="F918" s="345"/>
      <c r="G918" s="345"/>
      <c r="H918" s="345"/>
      <c r="I918" s="345"/>
      <c r="J918" s="345"/>
      <c r="K918" s="345"/>
      <c r="L918" s="345"/>
      <c r="M918" s="345"/>
      <c r="N918" s="345"/>
      <c r="O918" s="345"/>
      <c r="P918" s="345"/>
      <c r="Q918" s="345"/>
      <c r="R918" s="345"/>
      <c r="S918" s="345"/>
      <c r="T918" s="345"/>
      <c r="U918" s="345"/>
      <c r="V918" s="345"/>
    </row>
    <row r="919" spans="3:22">
      <c r="C919" s="345"/>
      <c r="D919" s="345"/>
      <c r="E919" s="345"/>
      <c r="F919" s="345"/>
      <c r="G919" s="345"/>
      <c r="H919" s="345"/>
      <c r="I919" s="345"/>
      <c r="J919" s="345"/>
      <c r="K919" s="345"/>
      <c r="L919" s="345"/>
      <c r="M919" s="345"/>
      <c r="N919" s="345"/>
      <c r="O919" s="345"/>
      <c r="P919" s="345"/>
      <c r="Q919" s="345"/>
      <c r="R919" s="345"/>
      <c r="S919" s="345"/>
      <c r="T919" s="345"/>
      <c r="U919" s="345"/>
      <c r="V919" s="345"/>
    </row>
    <row r="920" spans="3:22">
      <c r="C920" s="345"/>
      <c r="D920" s="345"/>
      <c r="E920" s="345"/>
      <c r="F920" s="345"/>
      <c r="G920" s="345"/>
      <c r="H920" s="345"/>
      <c r="I920" s="345"/>
      <c r="J920" s="345"/>
      <c r="K920" s="345"/>
      <c r="L920" s="345"/>
      <c r="M920" s="345"/>
      <c r="N920" s="345"/>
      <c r="O920" s="345"/>
      <c r="P920" s="345"/>
      <c r="Q920" s="345"/>
      <c r="R920" s="345"/>
      <c r="S920" s="345"/>
      <c r="T920" s="345"/>
      <c r="U920" s="345"/>
      <c r="V920" s="345"/>
    </row>
    <row r="921" spans="3:22">
      <c r="C921" s="345"/>
      <c r="D921" s="345"/>
      <c r="E921" s="345"/>
      <c r="F921" s="345"/>
      <c r="G921" s="345"/>
      <c r="H921" s="345"/>
      <c r="I921" s="345"/>
      <c r="J921" s="345"/>
      <c r="K921" s="345"/>
      <c r="L921" s="345"/>
      <c r="M921" s="345"/>
      <c r="N921" s="345"/>
      <c r="O921" s="345"/>
      <c r="P921" s="345"/>
      <c r="Q921" s="345"/>
      <c r="R921" s="345"/>
      <c r="S921" s="345"/>
      <c r="T921" s="345"/>
      <c r="U921" s="345"/>
      <c r="V921" s="345"/>
    </row>
    <row r="922" spans="3:22">
      <c r="C922" s="345"/>
      <c r="D922" s="345"/>
      <c r="E922" s="345"/>
      <c r="F922" s="345"/>
      <c r="G922" s="345"/>
      <c r="H922" s="345"/>
      <c r="I922" s="345"/>
      <c r="J922" s="345"/>
      <c r="K922" s="345"/>
      <c r="L922" s="345"/>
      <c r="M922" s="345"/>
      <c r="N922" s="345"/>
      <c r="O922" s="345"/>
      <c r="P922" s="345"/>
      <c r="Q922" s="345"/>
      <c r="R922" s="345"/>
      <c r="S922" s="345"/>
      <c r="T922" s="345"/>
      <c r="U922" s="345"/>
      <c r="V922" s="345"/>
    </row>
    <row r="923" spans="3:22">
      <c r="C923" s="345"/>
      <c r="D923" s="345"/>
      <c r="E923" s="345"/>
      <c r="F923" s="345"/>
      <c r="G923" s="345"/>
      <c r="H923" s="345"/>
      <c r="I923" s="345"/>
      <c r="J923" s="345"/>
      <c r="K923" s="345"/>
      <c r="L923" s="345"/>
      <c r="M923" s="345"/>
      <c r="N923" s="345"/>
      <c r="O923" s="345"/>
      <c r="P923" s="345"/>
      <c r="Q923" s="345"/>
      <c r="R923" s="345"/>
      <c r="S923" s="345"/>
      <c r="T923" s="345"/>
      <c r="U923" s="345"/>
      <c r="V923" s="345"/>
    </row>
    <row r="924" spans="3:22">
      <c r="C924" s="345"/>
      <c r="D924" s="345"/>
      <c r="E924" s="345"/>
      <c r="F924" s="345"/>
      <c r="G924" s="345"/>
      <c r="H924" s="345"/>
      <c r="I924" s="345"/>
      <c r="J924" s="345"/>
      <c r="K924" s="345"/>
      <c r="L924" s="345"/>
      <c r="M924" s="345"/>
      <c r="N924" s="345"/>
      <c r="O924" s="345"/>
      <c r="P924" s="345"/>
      <c r="Q924" s="345"/>
      <c r="R924" s="345"/>
      <c r="S924" s="345"/>
      <c r="T924" s="345"/>
      <c r="U924" s="345"/>
      <c r="V924" s="345"/>
    </row>
    <row r="925" spans="3:22">
      <c r="C925" s="345"/>
      <c r="D925" s="345"/>
      <c r="E925" s="345"/>
      <c r="F925" s="345"/>
      <c r="G925" s="345"/>
      <c r="H925" s="345"/>
      <c r="I925" s="345"/>
      <c r="J925" s="345"/>
      <c r="K925" s="345"/>
      <c r="L925" s="345"/>
      <c r="M925" s="345"/>
      <c r="N925" s="345"/>
      <c r="O925" s="345"/>
      <c r="P925" s="345"/>
      <c r="Q925" s="345"/>
      <c r="R925" s="345"/>
      <c r="S925" s="345"/>
      <c r="T925" s="345"/>
      <c r="U925" s="345"/>
      <c r="V925" s="345"/>
    </row>
    <row r="926" spans="3:22">
      <c r="C926" s="345"/>
      <c r="D926" s="345"/>
      <c r="E926" s="345"/>
      <c r="F926" s="345"/>
      <c r="G926" s="345"/>
      <c r="H926" s="345"/>
      <c r="I926" s="345"/>
      <c r="J926" s="345"/>
      <c r="K926" s="345"/>
      <c r="L926" s="345"/>
      <c r="M926" s="345"/>
      <c r="N926" s="345"/>
      <c r="O926" s="345"/>
      <c r="P926" s="345"/>
      <c r="Q926" s="345"/>
      <c r="R926" s="345"/>
      <c r="S926" s="345"/>
      <c r="T926" s="345"/>
      <c r="U926" s="345"/>
      <c r="V926" s="345"/>
    </row>
    <row r="927" spans="3:22">
      <c r="C927" s="345"/>
      <c r="D927" s="345"/>
      <c r="E927" s="345"/>
      <c r="F927" s="345"/>
      <c r="G927" s="345"/>
      <c r="H927" s="345"/>
      <c r="I927" s="345"/>
      <c r="J927" s="345"/>
      <c r="K927" s="345"/>
      <c r="L927" s="345"/>
      <c r="M927" s="345"/>
      <c r="N927" s="345"/>
      <c r="O927" s="345"/>
      <c r="P927" s="345"/>
      <c r="Q927" s="345"/>
      <c r="R927" s="345"/>
      <c r="S927" s="345"/>
      <c r="T927" s="345"/>
      <c r="U927" s="345"/>
      <c r="V927" s="345"/>
    </row>
    <row r="928" spans="3:22">
      <c r="C928" s="345"/>
      <c r="D928" s="345"/>
      <c r="E928" s="345"/>
      <c r="F928" s="345"/>
      <c r="G928" s="345"/>
      <c r="H928" s="345"/>
      <c r="I928" s="345"/>
      <c r="J928" s="345"/>
      <c r="K928" s="345"/>
      <c r="L928" s="345"/>
      <c r="M928" s="345"/>
      <c r="N928" s="345"/>
      <c r="O928" s="345"/>
      <c r="P928" s="345"/>
      <c r="Q928" s="345"/>
      <c r="R928" s="345"/>
      <c r="S928" s="345"/>
      <c r="T928" s="345"/>
      <c r="U928" s="345"/>
      <c r="V928" s="345"/>
    </row>
    <row r="929" spans="3:22">
      <c r="C929" s="345"/>
      <c r="D929" s="345"/>
      <c r="E929" s="345"/>
      <c r="F929" s="345"/>
      <c r="G929" s="345"/>
      <c r="H929" s="345"/>
      <c r="I929" s="345"/>
      <c r="J929" s="345"/>
      <c r="K929" s="345"/>
      <c r="L929" s="345"/>
      <c r="M929" s="345"/>
      <c r="N929" s="345"/>
      <c r="O929" s="345"/>
      <c r="P929" s="345"/>
      <c r="Q929" s="345"/>
      <c r="R929" s="345"/>
      <c r="S929" s="345"/>
      <c r="T929" s="345"/>
      <c r="U929" s="345"/>
      <c r="V929" s="345"/>
    </row>
    <row r="930" spans="3:22">
      <c r="C930" s="345"/>
      <c r="D930" s="345"/>
      <c r="E930" s="345"/>
      <c r="F930" s="345"/>
      <c r="G930" s="345"/>
      <c r="H930" s="345"/>
      <c r="I930" s="345"/>
      <c r="J930" s="345"/>
      <c r="K930" s="345"/>
      <c r="L930" s="345"/>
      <c r="M930" s="345"/>
      <c r="N930" s="345"/>
      <c r="O930" s="345"/>
      <c r="P930" s="345"/>
      <c r="Q930" s="345"/>
      <c r="R930" s="345"/>
      <c r="S930" s="345"/>
      <c r="T930" s="345"/>
      <c r="U930" s="345"/>
      <c r="V930" s="345"/>
    </row>
    <row r="931" spans="3:22">
      <c r="C931" s="345"/>
      <c r="D931" s="345"/>
      <c r="E931" s="345"/>
      <c r="F931" s="345"/>
      <c r="G931" s="345"/>
      <c r="H931" s="345"/>
      <c r="I931" s="345"/>
      <c r="J931" s="345"/>
      <c r="K931" s="345"/>
      <c r="L931" s="345"/>
      <c r="M931" s="345"/>
      <c r="N931" s="345"/>
      <c r="O931" s="345"/>
      <c r="P931" s="345"/>
      <c r="Q931" s="345"/>
      <c r="R931" s="345"/>
      <c r="S931" s="345"/>
      <c r="T931" s="345"/>
      <c r="U931" s="345"/>
      <c r="V931" s="345"/>
    </row>
    <row r="932" spans="3:22">
      <c r="C932" s="345"/>
      <c r="D932" s="345"/>
      <c r="E932" s="345"/>
      <c r="F932" s="345"/>
      <c r="G932" s="345"/>
      <c r="H932" s="345"/>
      <c r="I932" s="345"/>
      <c r="J932" s="345"/>
      <c r="K932" s="345"/>
      <c r="L932" s="345"/>
      <c r="M932" s="345"/>
      <c r="N932" s="345"/>
      <c r="O932" s="345"/>
      <c r="P932" s="345"/>
      <c r="Q932" s="345"/>
      <c r="R932" s="345"/>
      <c r="S932" s="345"/>
      <c r="T932" s="345"/>
      <c r="U932" s="345"/>
      <c r="V932" s="345"/>
    </row>
    <row r="933" spans="3:22">
      <c r="C933" s="345"/>
      <c r="D933" s="345"/>
      <c r="E933" s="345"/>
      <c r="F933" s="345"/>
      <c r="G933" s="345"/>
      <c r="H933" s="345"/>
      <c r="I933" s="345"/>
      <c r="J933" s="345"/>
      <c r="K933" s="345"/>
      <c r="L933" s="345"/>
      <c r="M933" s="345"/>
      <c r="N933" s="345"/>
      <c r="O933" s="345"/>
      <c r="P933" s="345"/>
      <c r="Q933" s="345"/>
      <c r="R933" s="345"/>
      <c r="S933" s="345"/>
      <c r="T933" s="345"/>
      <c r="U933" s="345"/>
      <c r="V933" s="345"/>
    </row>
    <row r="934" spans="3:22">
      <c r="C934" s="345"/>
      <c r="D934" s="345"/>
      <c r="E934" s="345"/>
      <c r="F934" s="345"/>
      <c r="G934" s="345"/>
      <c r="H934" s="345"/>
      <c r="I934" s="345"/>
      <c r="J934" s="345"/>
      <c r="K934" s="345"/>
      <c r="L934" s="345"/>
      <c r="M934" s="345"/>
      <c r="N934" s="345"/>
      <c r="O934" s="345"/>
      <c r="P934" s="345"/>
      <c r="Q934" s="345"/>
      <c r="R934" s="345"/>
      <c r="S934" s="345"/>
      <c r="T934" s="345"/>
      <c r="U934" s="345"/>
      <c r="V934" s="345"/>
    </row>
    <row r="935" spans="3:22">
      <c r="C935" s="345"/>
      <c r="D935" s="345"/>
      <c r="E935" s="345"/>
      <c r="F935" s="345"/>
      <c r="G935" s="345"/>
      <c r="H935" s="345"/>
      <c r="I935" s="345"/>
      <c r="J935" s="345"/>
      <c r="K935" s="345"/>
      <c r="L935" s="345"/>
      <c r="M935" s="345"/>
      <c r="N935" s="345"/>
      <c r="O935" s="345"/>
      <c r="P935" s="345"/>
      <c r="Q935" s="345"/>
      <c r="R935" s="345"/>
      <c r="S935" s="345"/>
      <c r="T935" s="345"/>
      <c r="U935" s="345"/>
      <c r="V935" s="345"/>
    </row>
    <row r="936" spans="3:22">
      <c r="C936" s="345"/>
      <c r="D936" s="345"/>
      <c r="E936" s="345"/>
      <c r="F936" s="345"/>
      <c r="G936" s="345"/>
      <c r="H936" s="345"/>
      <c r="I936" s="345"/>
      <c r="J936" s="345"/>
      <c r="K936" s="345"/>
      <c r="L936" s="345"/>
      <c r="M936" s="345"/>
      <c r="N936" s="345"/>
      <c r="O936" s="345"/>
      <c r="P936" s="345"/>
      <c r="Q936" s="345"/>
      <c r="R936" s="345"/>
      <c r="S936" s="345"/>
      <c r="T936" s="345"/>
      <c r="U936" s="345"/>
      <c r="V936" s="345"/>
    </row>
    <row r="937" spans="3:22">
      <c r="C937" s="345"/>
      <c r="D937" s="345"/>
      <c r="E937" s="345"/>
      <c r="F937" s="345"/>
      <c r="G937" s="345"/>
      <c r="H937" s="345"/>
      <c r="I937" s="345"/>
      <c r="J937" s="345"/>
      <c r="K937" s="345"/>
      <c r="L937" s="345"/>
      <c r="M937" s="345"/>
      <c r="N937" s="345"/>
      <c r="O937" s="345"/>
      <c r="P937" s="345"/>
      <c r="Q937" s="345"/>
      <c r="R937" s="345"/>
      <c r="S937" s="345"/>
      <c r="T937" s="345"/>
      <c r="U937" s="345"/>
      <c r="V937" s="345"/>
    </row>
    <row r="938" spans="3:22">
      <c r="C938" s="345"/>
      <c r="D938" s="345"/>
      <c r="E938" s="345"/>
      <c r="F938" s="345"/>
      <c r="G938" s="345"/>
      <c r="H938" s="345"/>
      <c r="I938" s="345"/>
      <c r="J938" s="345"/>
      <c r="K938" s="345"/>
      <c r="L938" s="345"/>
      <c r="M938" s="345"/>
      <c r="N938" s="345"/>
      <c r="O938" s="345"/>
      <c r="P938" s="345"/>
      <c r="Q938" s="345"/>
      <c r="R938" s="345"/>
      <c r="S938" s="345"/>
      <c r="T938" s="345"/>
      <c r="U938" s="345"/>
      <c r="V938" s="345"/>
    </row>
    <row r="939" spans="3:22">
      <c r="C939" s="345"/>
      <c r="D939" s="345"/>
      <c r="E939" s="345"/>
      <c r="F939" s="345"/>
      <c r="G939" s="345"/>
      <c r="H939" s="345"/>
      <c r="I939" s="345"/>
      <c r="J939" s="345"/>
      <c r="K939" s="345"/>
      <c r="L939" s="345"/>
      <c r="M939" s="345"/>
      <c r="N939" s="345"/>
      <c r="O939" s="345"/>
      <c r="P939" s="345"/>
      <c r="Q939" s="345"/>
      <c r="R939" s="345"/>
      <c r="S939" s="345"/>
      <c r="T939" s="345"/>
      <c r="U939" s="345"/>
      <c r="V939" s="345"/>
    </row>
    <row r="940" spans="3:22">
      <c r="C940" s="345"/>
      <c r="D940" s="345"/>
      <c r="E940" s="345"/>
      <c r="F940" s="345"/>
      <c r="G940" s="345"/>
      <c r="H940" s="345"/>
      <c r="I940" s="345"/>
      <c r="J940" s="345"/>
      <c r="K940" s="345"/>
      <c r="L940" s="345"/>
      <c r="M940" s="345"/>
      <c r="N940" s="345"/>
      <c r="O940" s="345"/>
      <c r="P940" s="345"/>
      <c r="Q940" s="345"/>
      <c r="R940" s="345"/>
      <c r="S940" s="345"/>
      <c r="T940" s="345"/>
      <c r="U940" s="345"/>
      <c r="V940" s="345"/>
    </row>
    <row r="941" spans="3:22">
      <c r="C941" s="345"/>
      <c r="D941" s="345"/>
      <c r="E941" s="345"/>
      <c r="F941" s="345"/>
      <c r="G941" s="345"/>
      <c r="H941" s="345"/>
      <c r="I941" s="345"/>
      <c r="J941" s="345"/>
      <c r="K941" s="345"/>
      <c r="L941" s="345"/>
      <c r="M941" s="345"/>
      <c r="N941" s="345"/>
      <c r="O941" s="345"/>
      <c r="P941" s="345"/>
      <c r="Q941" s="345"/>
      <c r="R941" s="345"/>
      <c r="S941" s="345"/>
      <c r="T941" s="345"/>
      <c r="U941" s="345"/>
      <c r="V941" s="345"/>
    </row>
    <row r="942" spans="3:22">
      <c r="C942" s="345"/>
      <c r="D942" s="345"/>
      <c r="E942" s="345"/>
      <c r="F942" s="345"/>
      <c r="G942" s="345"/>
      <c r="H942" s="345"/>
      <c r="I942" s="345"/>
      <c r="J942" s="345"/>
      <c r="K942" s="345"/>
      <c r="L942" s="345"/>
      <c r="M942" s="345"/>
      <c r="N942" s="345"/>
      <c r="O942" s="345"/>
      <c r="P942" s="345"/>
      <c r="Q942" s="345"/>
      <c r="R942" s="345"/>
      <c r="S942" s="345"/>
      <c r="T942" s="345"/>
      <c r="U942" s="345"/>
      <c r="V942" s="345"/>
    </row>
    <row r="943" spans="3:22">
      <c r="C943" s="345"/>
      <c r="D943" s="345"/>
      <c r="E943" s="345"/>
      <c r="F943" s="345"/>
      <c r="G943" s="345"/>
      <c r="H943" s="345"/>
      <c r="I943" s="345"/>
      <c r="J943" s="345"/>
      <c r="K943" s="345"/>
      <c r="L943" s="345"/>
      <c r="M943" s="345"/>
      <c r="N943" s="345"/>
      <c r="O943" s="345"/>
      <c r="P943" s="345"/>
      <c r="Q943" s="345"/>
      <c r="R943" s="345"/>
      <c r="S943" s="345"/>
      <c r="T943" s="345"/>
      <c r="U943" s="345"/>
      <c r="V943" s="345"/>
    </row>
    <row r="944" spans="3:22">
      <c r="C944" s="345"/>
      <c r="D944" s="345"/>
      <c r="E944" s="345"/>
      <c r="F944" s="345"/>
      <c r="G944" s="345"/>
      <c r="H944" s="345"/>
      <c r="I944" s="345"/>
      <c r="J944" s="345"/>
      <c r="K944" s="345"/>
      <c r="L944" s="345"/>
      <c r="M944" s="345"/>
      <c r="N944" s="345"/>
      <c r="O944" s="345"/>
      <c r="P944" s="345"/>
      <c r="Q944" s="345"/>
      <c r="R944" s="345"/>
      <c r="S944" s="345"/>
      <c r="T944" s="345"/>
      <c r="U944" s="345"/>
      <c r="V944" s="345"/>
    </row>
    <row r="945" spans="3:22">
      <c r="C945" s="345"/>
      <c r="D945" s="345"/>
      <c r="E945" s="345"/>
      <c r="F945" s="345"/>
      <c r="G945" s="345"/>
      <c r="H945" s="345"/>
      <c r="I945" s="345"/>
      <c r="J945" s="345"/>
      <c r="K945" s="345"/>
      <c r="L945" s="345"/>
      <c r="M945" s="345"/>
      <c r="N945" s="345"/>
      <c r="O945" s="345"/>
      <c r="P945" s="345"/>
      <c r="Q945" s="345"/>
      <c r="R945" s="345"/>
      <c r="S945" s="345"/>
      <c r="T945" s="345"/>
      <c r="U945" s="345"/>
      <c r="V945" s="345"/>
    </row>
    <row r="946" spans="3:22">
      <c r="C946" s="345"/>
      <c r="D946" s="345"/>
      <c r="E946" s="345"/>
      <c r="F946" s="345"/>
      <c r="G946" s="345"/>
      <c r="H946" s="345"/>
      <c r="I946" s="345"/>
      <c r="J946" s="345"/>
      <c r="K946" s="345"/>
      <c r="L946" s="345"/>
      <c r="M946" s="345"/>
      <c r="N946" s="345"/>
      <c r="O946" s="345"/>
      <c r="P946" s="345"/>
      <c r="Q946" s="345"/>
      <c r="R946" s="345"/>
      <c r="S946" s="345"/>
      <c r="T946" s="345"/>
      <c r="U946" s="345"/>
      <c r="V946" s="345"/>
    </row>
    <row r="947" spans="3:22">
      <c r="C947" s="345"/>
      <c r="D947" s="345"/>
      <c r="E947" s="345"/>
      <c r="F947" s="345"/>
      <c r="G947" s="345"/>
      <c r="H947" s="345"/>
      <c r="I947" s="345"/>
      <c r="J947" s="345"/>
      <c r="K947" s="345"/>
      <c r="L947" s="345"/>
      <c r="M947" s="345"/>
      <c r="N947" s="345"/>
      <c r="O947" s="345"/>
      <c r="P947" s="345"/>
      <c r="Q947" s="345"/>
      <c r="R947" s="345"/>
      <c r="S947" s="345"/>
      <c r="T947" s="345"/>
      <c r="U947" s="345"/>
      <c r="V947" s="345"/>
    </row>
    <row r="948" spans="3:22">
      <c r="C948" s="345"/>
      <c r="D948" s="345"/>
      <c r="E948" s="345"/>
      <c r="F948" s="345"/>
      <c r="G948" s="345"/>
      <c r="H948" s="345"/>
      <c r="I948" s="345"/>
      <c r="J948" s="345"/>
      <c r="K948" s="345"/>
      <c r="L948" s="345"/>
      <c r="M948" s="345"/>
      <c r="N948" s="345"/>
      <c r="O948" s="345"/>
      <c r="P948" s="345"/>
      <c r="Q948" s="345"/>
      <c r="R948" s="345"/>
      <c r="S948" s="345"/>
      <c r="T948" s="345"/>
      <c r="U948" s="345"/>
      <c r="V948" s="345"/>
    </row>
    <row r="949" spans="3:22">
      <c r="C949" s="345"/>
      <c r="D949" s="345"/>
      <c r="E949" s="345"/>
      <c r="F949" s="345"/>
      <c r="G949" s="345"/>
      <c r="H949" s="345"/>
      <c r="I949" s="345"/>
      <c r="J949" s="345"/>
      <c r="K949" s="345"/>
      <c r="L949" s="345"/>
      <c r="M949" s="345"/>
      <c r="N949" s="345"/>
      <c r="O949" s="345"/>
      <c r="P949" s="345"/>
      <c r="Q949" s="345"/>
      <c r="R949" s="345"/>
      <c r="S949" s="345"/>
      <c r="T949" s="345"/>
      <c r="U949" s="345"/>
      <c r="V949" s="345"/>
    </row>
    <row r="950" spans="3:22">
      <c r="C950" s="345"/>
      <c r="D950" s="345"/>
      <c r="E950" s="345"/>
      <c r="F950" s="345"/>
      <c r="G950" s="345"/>
      <c r="H950" s="345"/>
      <c r="I950" s="345"/>
      <c r="J950" s="345"/>
      <c r="K950" s="345"/>
      <c r="L950" s="345"/>
      <c r="M950" s="345"/>
      <c r="N950" s="345"/>
      <c r="O950" s="345"/>
      <c r="P950" s="345"/>
      <c r="Q950" s="345"/>
      <c r="R950" s="345"/>
      <c r="S950" s="345"/>
      <c r="T950" s="345"/>
      <c r="U950" s="345"/>
      <c r="V950" s="345"/>
    </row>
    <row r="951" spans="3:22">
      <c r="C951" s="345"/>
      <c r="D951" s="345"/>
      <c r="E951" s="345"/>
      <c r="F951" s="345"/>
      <c r="G951" s="345"/>
      <c r="H951" s="345"/>
      <c r="I951" s="345"/>
      <c r="J951" s="345"/>
      <c r="K951" s="345"/>
      <c r="L951" s="345"/>
      <c r="M951" s="345"/>
      <c r="N951" s="345"/>
      <c r="O951" s="345"/>
      <c r="P951" s="345"/>
      <c r="Q951" s="345"/>
      <c r="R951" s="345"/>
      <c r="S951" s="345"/>
      <c r="T951" s="345"/>
      <c r="U951" s="345"/>
      <c r="V951" s="345"/>
    </row>
    <row r="952" spans="3:22">
      <c r="C952" s="345"/>
      <c r="D952" s="345"/>
      <c r="E952" s="345"/>
      <c r="F952" s="345"/>
      <c r="G952" s="345"/>
      <c r="H952" s="345"/>
      <c r="I952" s="345"/>
      <c r="J952" s="345"/>
      <c r="K952" s="345"/>
      <c r="L952" s="345"/>
      <c r="M952" s="345"/>
      <c r="N952" s="345"/>
      <c r="O952" s="345"/>
      <c r="P952" s="345"/>
      <c r="Q952" s="345"/>
      <c r="R952" s="345"/>
      <c r="S952" s="345"/>
      <c r="T952" s="345"/>
      <c r="U952" s="345"/>
      <c r="V952" s="345"/>
    </row>
    <row r="953" spans="3:22">
      <c r="C953" s="345"/>
      <c r="D953" s="345"/>
      <c r="E953" s="345"/>
      <c r="F953" s="345"/>
      <c r="G953" s="345"/>
      <c r="H953" s="345"/>
      <c r="I953" s="345"/>
      <c r="J953" s="345"/>
      <c r="K953" s="345"/>
      <c r="L953" s="345"/>
      <c r="M953" s="345"/>
      <c r="N953" s="345"/>
      <c r="O953" s="345"/>
      <c r="P953" s="345"/>
      <c r="Q953" s="345"/>
      <c r="R953" s="345"/>
      <c r="S953" s="345"/>
      <c r="T953" s="345"/>
      <c r="U953" s="345"/>
      <c r="V953" s="345"/>
    </row>
    <row r="954" spans="3:22">
      <c r="C954" s="345"/>
      <c r="D954" s="345"/>
      <c r="E954" s="345"/>
      <c r="F954" s="345"/>
      <c r="G954" s="345"/>
      <c r="H954" s="345"/>
      <c r="I954" s="345"/>
      <c r="J954" s="345"/>
      <c r="K954" s="345"/>
      <c r="L954" s="345"/>
      <c r="M954" s="345"/>
      <c r="N954" s="345"/>
      <c r="O954" s="345"/>
      <c r="P954" s="345"/>
      <c r="Q954" s="345"/>
      <c r="R954" s="345"/>
      <c r="S954" s="345"/>
      <c r="T954" s="345"/>
      <c r="U954" s="345"/>
      <c r="V954" s="345"/>
    </row>
    <row r="955" spans="3:22">
      <c r="C955" s="345"/>
      <c r="D955" s="345"/>
      <c r="E955" s="345"/>
      <c r="F955" s="345"/>
      <c r="G955" s="345"/>
      <c r="H955" s="345"/>
      <c r="I955" s="345"/>
      <c r="J955" s="345"/>
      <c r="K955" s="345"/>
      <c r="L955" s="345"/>
      <c r="M955" s="345"/>
      <c r="N955" s="345"/>
      <c r="O955" s="345"/>
      <c r="P955" s="345"/>
      <c r="Q955" s="345"/>
      <c r="R955" s="345"/>
      <c r="S955" s="345"/>
      <c r="T955" s="345"/>
      <c r="U955" s="345"/>
      <c r="V955" s="345"/>
    </row>
    <row r="956" spans="3:22">
      <c r="C956" s="345"/>
      <c r="D956" s="345"/>
      <c r="E956" s="345"/>
      <c r="F956" s="345"/>
      <c r="G956" s="345"/>
      <c r="H956" s="345"/>
      <c r="I956" s="345"/>
      <c r="J956" s="345"/>
      <c r="K956" s="345"/>
      <c r="L956" s="345"/>
      <c r="M956" s="345"/>
      <c r="N956" s="345"/>
      <c r="O956" s="345"/>
      <c r="P956" s="345"/>
      <c r="Q956" s="345"/>
      <c r="R956" s="345"/>
      <c r="S956" s="345"/>
      <c r="T956" s="345"/>
      <c r="U956" s="345"/>
      <c r="V956" s="345"/>
    </row>
    <row r="957" spans="3:22">
      <c r="C957" s="345"/>
      <c r="D957" s="345"/>
      <c r="E957" s="345"/>
      <c r="F957" s="345"/>
      <c r="G957" s="345"/>
      <c r="H957" s="345"/>
      <c r="I957" s="345"/>
      <c r="J957" s="345"/>
      <c r="K957" s="345"/>
      <c r="L957" s="345"/>
      <c r="M957" s="345"/>
      <c r="N957" s="345"/>
      <c r="O957" s="345"/>
      <c r="P957" s="345"/>
      <c r="Q957" s="345"/>
      <c r="R957" s="345"/>
      <c r="S957" s="345"/>
      <c r="T957" s="345"/>
      <c r="U957" s="345"/>
      <c r="V957" s="345"/>
    </row>
    <row r="958" spans="3:22">
      <c r="C958" s="345"/>
      <c r="D958" s="345"/>
      <c r="E958" s="345"/>
      <c r="F958" s="345"/>
      <c r="G958" s="345"/>
      <c r="H958" s="345"/>
      <c r="I958" s="345"/>
      <c r="J958" s="345"/>
      <c r="K958" s="345"/>
      <c r="L958" s="345"/>
      <c r="M958" s="345"/>
      <c r="N958" s="345"/>
      <c r="O958" s="345"/>
      <c r="P958" s="345"/>
      <c r="Q958" s="345"/>
      <c r="R958" s="345"/>
      <c r="S958" s="345"/>
      <c r="T958" s="345"/>
      <c r="U958" s="345"/>
      <c r="V958" s="345"/>
    </row>
    <row r="959" spans="3:22">
      <c r="C959" s="345"/>
      <c r="D959" s="345"/>
      <c r="E959" s="345"/>
      <c r="F959" s="345"/>
      <c r="G959" s="345"/>
      <c r="H959" s="345"/>
      <c r="I959" s="345"/>
      <c r="J959" s="345"/>
      <c r="K959" s="345"/>
      <c r="L959" s="345"/>
      <c r="M959" s="345"/>
      <c r="N959" s="345"/>
      <c r="O959" s="345"/>
      <c r="P959" s="345"/>
      <c r="Q959" s="345"/>
      <c r="R959" s="345"/>
      <c r="S959" s="345"/>
      <c r="T959" s="345"/>
      <c r="U959" s="345"/>
      <c r="V959" s="345"/>
    </row>
    <row r="960" spans="3:22">
      <c r="C960" s="345"/>
      <c r="D960" s="345"/>
      <c r="E960" s="345"/>
      <c r="F960" s="345"/>
      <c r="G960" s="345"/>
      <c r="H960" s="345"/>
      <c r="I960" s="345"/>
      <c r="J960" s="345"/>
      <c r="K960" s="345"/>
      <c r="L960" s="345"/>
      <c r="M960" s="345"/>
      <c r="N960" s="345"/>
      <c r="O960" s="345"/>
      <c r="P960" s="345"/>
      <c r="Q960" s="345"/>
      <c r="R960" s="345"/>
      <c r="S960" s="345"/>
      <c r="T960" s="345"/>
      <c r="U960" s="345"/>
      <c r="V960" s="345"/>
    </row>
    <row r="961" spans="3:22">
      <c r="C961" s="345"/>
      <c r="D961" s="345"/>
      <c r="E961" s="345"/>
      <c r="F961" s="345"/>
      <c r="G961" s="345"/>
      <c r="H961" s="345"/>
      <c r="I961" s="345"/>
      <c r="J961" s="345"/>
      <c r="K961" s="345"/>
      <c r="L961" s="345"/>
      <c r="M961" s="345"/>
      <c r="N961" s="345"/>
      <c r="O961" s="345"/>
      <c r="P961" s="345"/>
      <c r="Q961" s="345"/>
      <c r="R961" s="345"/>
      <c r="S961" s="345"/>
      <c r="T961" s="345"/>
      <c r="U961" s="345"/>
      <c r="V961" s="345"/>
    </row>
    <row r="962" spans="3:22">
      <c r="C962" s="345"/>
      <c r="D962" s="345"/>
      <c r="E962" s="345"/>
      <c r="F962" s="345"/>
      <c r="G962" s="345"/>
      <c r="H962" s="345"/>
      <c r="I962" s="345"/>
      <c r="J962" s="345"/>
      <c r="K962" s="345"/>
      <c r="L962" s="345"/>
      <c r="M962" s="345"/>
      <c r="N962" s="345"/>
      <c r="O962" s="345"/>
      <c r="P962" s="345"/>
      <c r="Q962" s="345"/>
      <c r="R962" s="345"/>
      <c r="S962" s="345"/>
      <c r="T962" s="345"/>
      <c r="U962" s="345"/>
      <c r="V962" s="345"/>
    </row>
    <row r="963" spans="3:22">
      <c r="C963" s="345"/>
      <c r="D963" s="345"/>
      <c r="E963" s="345"/>
      <c r="F963" s="345"/>
      <c r="G963" s="345"/>
      <c r="H963" s="345"/>
      <c r="I963" s="345"/>
      <c r="J963" s="345"/>
      <c r="K963" s="345"/>
      <c r="L963" s="345"/>
      <c r="M963" s="345"/>
      <c r="N963" s="345"/>
      <c r="O963" s="345"/>
      <c r="P963" s="345"/>
      <c r="Q963" s="345"/>
      <c r="R963" s="345"/>
      <c r="S963" s="345"/>
      <c r="T963" s="345"/>
      <c r="U963" s="345"/>
      <c r="V963" s="345"/>
    </row>
    <row r="964" spans="3:22">
      <c r="C964" s="345"/>
      <c r="D964" s="345"/>
      <c r="E964" s="345"/>
      <c r="F964" s="345"/>
      <c r="G964" s="345"/>
      <c r="H964" s="345"/>
      <c r="I964" s="345"/>
      <c r="J964" s="345"/>
      <c r="K964" s="345"/>
      <c r="L964" s="345"/>
      <c r="M964" s="345"/>
      <c r="N964" s="345"/>
      <c r="O964" s="345"/>
      <c r="P964" s="345"/>
      <c r="Q964" s="345"/>
      <c r="R964" s="345"/>
      <c r="S964" s="345"/>
      <c r="T964" s="345"/>
      <c r="U964" s="345"/>
      <c r="V964" s="345"/>
    </row>
    <row r="965" spans="3:22">
      <c r="C965" s="345"/>
      <c r="D965" s="345"/>
      <c r="E965" s="345"/>
      <c r="F965" s="345"/>
      <c r="G965" s="345"/>
      <c r="H965" s="345"/>
      <c r="I965" s="345"/>
      <c r="J965" s="345"/>
      <c r="K965" s="345"/>
      <c r="L965" s="345"/>
      <c r="M965" s="345"/>
      <c r="N965" s="345"/>
      <c r="O965" s="345"/>
      <c r="P965" s="345"/>
      <c r="Q965" s="345"/>
      <c r="R965" s="345"/>
      <c r="S965" s="345"/>
      <c r="T965" s="345"/>
      <c r="U965" s="345"/>
      <c r="V965" s="345"/>
    </row>
    <row r="966" spans="3:22">
      <c r="C966" s="345"/>
      <c r="D966" s="345"/>
      <c r="E966" s="345"/>
      <c r="F966" s="345"/>
      <c r="G966" s="345"/>
      <c r="H966" s="345"/>
      <c r="I966" s="345"/>
      <c r="J966" s="345"/>
      <c r="K966" s="345"/>
      <c r="L966" s="345"/>
      <c r="M966" s="345"/>
      <c r="N966" s="345"/>
      <c r="O966" s="345"/>
      <c r="P966" s="345"/>
      <c r="Q966" s="345"/>
      <c r="R966" s="345"/>
      <c r="S966" s="345"/>
      <c r="T966" s="345"/>
      <c r="U966" s="345"/>
      <c r="V966" s="345"/>
    </row>
    <row r="967" spans="3:22">
      <c r="C967" s="345"/>
      <c r="D967" s="345"/>
      <c r="E967" s="345"/>
      <c r="F967" s="345"/>
      <c r="G967" s="345"/>
      <c r="H967" s="345"/>
      <c r="I967" s="345"/>
      <c r="J967" s="345"/>
      <c r="K967" s="345"/>
      <c r="L967" s="345"/>
      <c r="M967" s="345"/>
      <c r="N967" s="345"/>
      <c r="O967" s="345"/>
      <c r="P967" s="345"/>
      <c r="Q967" s="345"/>
      <c r="R967" s="345"/>
      <c r="S967" s="345"/>
      <c r="T967" s="345"/>
      <c r="U967" s="345"/>
      <c r="V967" s="345"/>
    </row>
    <row r="968" spans="3:22">
      <c r="C968" s="345"/>
      <c r="D968" s="345"/>
      <c r="E968" s="345"/>
      <c r="F968" s="345"/>
      <c r="G968" s="345"/>
      <c r="H968" s="345"/>
      <c r="I968" s="345"/>
      <c r="J968" s="345"/>
      <c r="K968" s="345"/>
      <c r="L968" s="345"/>
      <c r="M968" s="345"/>
      <c r="N968" s="345"/>
      <c r="O968" s="345"/>
      <c r="P968" s="345"/>
      <c r="Q968" s="345"/>
      <c r="R968" s="345"/>
      <c r="S968" s="345"/>
      <c r="T968" s="345"/>
      <c r="U968" s="345"/>
      <c r="V968" s="345"/>
    </row>
    <row r="969" spans="3:22">
      <c r="C969" s="345"/>
      <c r="D969" s="345"/>
      <c r="E969" s="345"/>
      <c r="F969" s="345"/>
      <c r="G969" s="345"/>
      <c r="H969" s="345"/>
      <c r="I969" s="345"/>
      <c r="J969" s="345"/>
      <c r="K969" s="345"/>
      <c r="L969" s="345"/>
      <c r="M969" s="345"/>
      <c r="N969" s="345"/>
      <c r="O969" s="345"/>
      <c r="P969" s="345"/>
      <c r="Q969" s="345"/>
      <c r="R969" s="345"/>
      <c r="S969" s="345"/>
      <c r="T969" s="345"/>
      <c r="U969" s="345"/>
      <c r="V969" s="345"/>
    </row>
    <row r="970" spans="3:22">
      <c r="C970" s="345"/>
      <c r="D970" s="345"/>
      <c r="E970" s="345"/>
      <c r="F970" s="345"/>
      <c r="G970" s="345"/>
      <c r="H970" s="345"/>
      <c r="I970" s="345"/>
      <c r="J970" s="345"/>
      <c r="K970" s="345"/>
      <c r="L970" s="345"/>
      <c r="M970" s="345"/>
      <c r="N970" s="345"/>
      <c r="O970" s="345"/>
      <c r="P970" s="345"/>
      <c r="Q970" s="345"/>
      <c r="R970" s="345"/>
      <c r="S970" s="345"/>
      <c r="T970" s="345"/>
      <c r="U970" s="345"/>
      <c r="V970" s="345"/>
    </row>
    <row r="971" spans="3:22">
      <c r="C971" s="345"/>
      <c r="D971" s="345"/>
      <c r="E971" s="345"/>
      <c r="F971" s="345"/>
      <c r="G971" s="345"/>
      <c r="H971" s="345"/>
      <c r="I971" s="345"/>
      <c r="J971" s="345"/>
      <c r="K971" s="345"/>
      <c r="L971" s="345"/>
      <c r="M971" s="345"/>
      <c r="N971" s="345"/>
      <c r="O971" s="345"/>
      <c r="P971" s="345"/>
      <c r="Q971" s="345"/>
      <c r="R971" s="345"/>
      <c r="S971" s="345"/>
      <c r="T971" s="345"/>
      <c r="U971" s="345"/>
      <c r="V971" s="345"/>
    </row>
    <row r="972" spans="3:22">
      <c r="C972" s="345"/>
      <c r="D972" s="345"/>
      <c r="E972" s="345"/>
      <c r="F972" s="345"/>
      <c r="G972" s="345"/>
      <c r="H972" s="345"/>
      <c r="I972" s="345"/>
      <c r="J972" s="345"/>
      <c r="K972" s="345"/>
      <c r="L972" s="345"/>
      <c r="M972" s="345"/>
      <c r="N972" s="345"/>
      <c r="O972" s="345"/>
      <c r="P972" s="345"/>
      <c r="Q972" s="345"/>
      <c r="R972" s="345"/>
      <c r="S972" s="345"/>
      <c r="T972" s="345"/>
      <c r="U972" s="345"/>
      <c r="V972" s="345"/>
    </row>
    <row r="973" spans="3:22">
      <c r="C973" s="345"/>
      <c r="D973" s="345"/>
      <c r="E973" s="345"/>
      <c r="F973" s="345"/>
      <c r="G973" s="345"/>
      <c r="H973" s="345"/>
      <c r="I973" s="345"/>
      <c r="J973" s="345"/>
      <c r="K973" s="345"/>
      <c r="L973" s="345"/>
      <c r="M973" s="345"/>
      <c r="N973" s="345"/>
      <c r="O973" s="345"/>
      <c r="P973" s="345"/>
      <c r="Q973" s="345"/>
      <c r="R973" s="345"/>
      <c r="S973" s="345"/>
      <c r="T973" s="345"/>
      <c r="U973" s="345"/>
      <c r="V973" s="345"/>
    </row>
    <row r="974" spans="3:22">
      <c r="C974" s="345"/>
      <c r="D974" s="345"/>
      <c r="E974" s="345"/>
      <c r="F974" s="345"/>
      <c r="G974" s="345"/>
      <c r="H974" s="345"/>
      <c r="I974" s="345"/>
      <c r="J974" s="345"/>
      <c r="K974" s="345"/>
      <c r="L974" s="345"/>
      <c r="M974" s="345"/>
      <c r="N974" s="345"/>
      <c r="O974" s="345"/>
      <c r="P974" s="345"/>
      <c r="Q974" s="345"/>
      <c r="R974" s="345"/>
      <c r="S974" s="345"/>
      <c r="T974" s="345"/>
      <c r="U974" s="345"/>
      <c r="V974" s="345"/>
    </row>
    <row r="975" spans="3:22">
      <c r="C975" s="345"/>
      <c r="D975" s="345"/>
      <c r="E975" s="345"/>
      <c r="F975" s="345"/>
      <c r="G975" s="345"/>
      <c r="H975" s="345"/>
      <c r="I975" s="345"/>
      <c r="J975" s="345"/>
      <c r="K975" s="345"/>
      <c r="L975" s="345"/>
      <c r="M975" s="345"/>
      <c r="N975" s="345"/>
      <c r="O975" s="345"/>
      <c r="P975" s="345"/>
      <c r="Q975" s="345"/>
      <c r="R975" s="345"/>
      <c r="S975" s="345"/>
      <c r="T975" s="345"/>
      <c r="U975" s="345"/>
      <c r="V975" s="345"/>
    </row>
    <row r="976" spans="3:22">
      <c r="C976" s="345"/>
      <c r="D976" s="345"/>
      <c r="E976" s="345"/>
      <c r="F976" s="345"/>
      <c r="G976" s="345"/>
      <c r="H976" s="345"/>
      <c r="I976" s="345"/>
      <c r="J976" s="345"/>
      <c r="K976" s="345"/>
      <c r="L976" s="345"/>
      <c r="M976" s="345"/>
      <c r="N976" s="345"/>
      <c r="O976" s="345"/>
      <c r="P976" s="345"/>
      <c r="Q976" s="345"/>
      <c r="R976" s="345"/>
      <c r="S976" s="345"/>
      <c r="T976" s="345"/>
      <c r="U976" s="345"/>
      <c r="V976" s="345"/>
    </row>
    <row r="977" spans="3:22">
      <c r="C977" s="345"/>
      <c r="D977" s="345"/>
      <c r="E977" s="345"/>
      <c r="F977" s="345"/>
      <c r="G977" s="345"/>
      <c r="H977" s="345"/>
      <c r="I977" s="345"/>
      <c r="J977" s="345"/>
      <c r="K977" s="345"/>
      <c r="L977" s="345"/>
      <c r="M977" s="345"/>
      <c r="N977" s="345"/>
      <c r="O977" s="345"/>
      <c r="P977" s="345"/>
      <c r="Q977" s="345"/>
      <c r="R977" s="345"/>
      <c r="S977" s="345"/>
      <c r="T977" s="345"/>
      <c r="U977" s="345"/>
      <c r="V977" s="345"/>
    </row>
    <row r="978" spans="3:22">
      <c r="C978" s="345"/>
      <c r="D978" s="345"/>
      <c r="E978" s="345"/>
      <c r="F978" s="345"/>
      <c r="G978" s="345"/>
      <c r="H978" s="345"/>
      <c r="I978" s="345"/>
      <c r="J978" s="345"/>
      <c r="K978" s="345"/>
      <c r="L978" s="345"/>
      <c r="M978" s="345"/>
      <c r="N978" s="345"/>
      <c r="O978" s="345"/>
      <c r="P978" s="345"/>
      <c r="Q978" s="345"/>
      <c r="R978" s="345"/>
      <c r="S978" s="345"/>
      <c r="T978" s="345"/>
      <c r="U978" s="345"/>
      <c r="V978" s="345"/>
    </row>
    <row r="979" spans="3:22">
      <c r="C979" s="345"/>
      <c r="D979" s="345"/>
      <c r="E979" s="345"/>
      <c r="F979" s="345"/>
      <c r="G979" s="345"/>
      <c r="H979" s="345"/>
      <c r="I979" s="345"/>
      <c r="J979" s="345"/>
      <c r="K979" s="345"/>
      <c r="L979" s="345"/>
      <c r="M979" s="345"/>
      <c r="N979" s="345"/>
      <c r="O979" s="345"/>
      <c r="P979" s="345"/>
      <c r="Q979" s="345"/>
      <c r="R979" s="345"/>
      <c r="S979" s="345"/>
      <c r="T979" s="345"/>
      <c r="U979" s="345"/>
      <c r="V979" s="345"/>
    </row>
    <row r="980" spans="3:22">
      <c r="C980" s="345"/>
      <c r="D980" s="345"/>
      <c r="E980" s="345"/>
      <c r="F980" s="345"/>
      <c r="G980" s="345"/>
      <c r="H980" s="345"/>
      <c r="I980" s="345"/>
      <c r="J980" s="345"/>
      <c r="K980" s="345"/>
      <c r="L980" s="345"/>
      <c r="M980" s="345"/>
      <c r="N980" s="345"/>
      <c r="O980" s="345"/>
      <c r="P980" s="345"/>
      <c r="Q980" s="345"/>
      <c r="R980" s="345"/>
      <c r="S980" s="345"/>
      <c r="T980" s="345"/>
      <c r="U980" s="345"/>
      <c r="V980" s="345"/>
    </row>
    <row r="981" spans="3:22">
      <c r="C981" s="345"/>
      <c r="D981" s="345"/>
      <c r="E981" s="345"/>
      <c r="F981" s="345"/>
      <c r="G981" s="345"/>
      <c r="H981" s="345"/>
      <c r="I981" s="345"/>
      <c r="J981" s="345"/>
      <c r="K981" s="345"/>
      <c r="L981" s="345"/>
      <c r="M981" s="345"/>
      <c r="N981" s="345"/>
      <c r="O981" s="345"/>
      <c r="P981" s="345"/>
      <c r="Q981" s="345"/>
      <c r="R981" s="345"/>
      <c r="S981" s="345"/>
      <c r="T981" s="345"/>
      <c r="U981" s="345"/>
      <c r="V981" s="345"/>
    </row>
    <row r="982" spans="3:22">
      <c r="C982" s="345"/>
      <c r="D982" s="345"/>
      <c r="E982" s="345"/>
      <c r="F982" s="345"/>
      <c r="G982" s="345"/>
      <c r="H982" s="345"/>
      <c r="I982" s="345"/>
      <c r="J982" s="345"/>
      <c r="K982" s="345"/>
      <c r="L982" s="345"/>
      <c r="M982" s="345"/>
      <c r="N982" s="345"/>
      <c r="O982" s="345"/>
      <c r="P982" s="345"/>
      <c r="Q982" s="345"/>
      <c r="R982" s="345"/>
      <c r="S982" s="345"/>
      <c r="T982" s="345"/>
      <c r="U982" s="345"/>
      <c r="V982" s="345"/>
    </row>
    <row r="983" spans="3:22">
      <c r="C983" s="345"/>
      <c r="D983" s="345"/>
      <c r="E983" s="345"/>
      <c r="F983" s="345"/>
      <c r="G983" s="345"/>
      <c r="H983" s="345"/>
      <c r="I983" s="345"/>
      <c r="J983" s="345"/>
      <c r="K983" s="345"/>
      <c r="L983" s="345"/>
      <c r="M983" s="345"/>
      <c r="N983" s="345"/>
      <c r="O983" s="345"/>
      <c r="P983" s="345"/>
      <c r="Q983" s="345"/>
      <c r="R983" s="345"/>
      <c r="S983" s="345"/>
      <c r="T983" s="345"/>
      <c r="U983" s="345"/>
      <c r="V983" s="345"/>
    </row>
    <row r="984" spans="3:22">
      <c r="C984" s="345"/>
      <c r="D984" s="345"/>
      <c r="E984" s="345"/>
      <c r="F984" s="345"/>
      <c r="G984" s="345"/>
      <c r="H984" s="345"/>
      <c r="I984" s="345"/>
      <c r="J984" s="345"/>
      <c r="K984" s="345"/>
      <c r="L984" s="345"/>
      <c r="M984" s="345"/>
      <c r="N984" s="345"/>
      <c r="O984" s="345"/>
      <c r="P984" s="345"/>
      <c r="Q984" s="345"/>
      <c r="R984" s="345"/>
      <c r="S984" s="345"/>
      <c r="T984" s="345"/>
      <c r="U984" s="345"/>
      <c r="V984" s="345"/>
    </row>
    <row r="985" spans="3:22">
      <c r="C985" s="345"/>
      <c r="D985" s="345"/>
      <c r="E985" s="345"/>
      <c r="F985" s="345"/>
      <c r="G985" s="345"/>
      <c r="H985" s="345"/>
      <c r="I985" s="345"/>
      <c r="J985" s="345"/>
      <c r="K985" s="345"/>
      <c r="L985" s="345"/>
      <c r="M985" s="345"/>
      <c r="N985" s="345"/>
      <c r="O985" s="345"/>
      <c r="P985" s="345"/>
      <c r="Q985" s="345"/>
      <c r="R985" s="345"/>
      <c r="S985" s="345"/>
      <c r="T985" s="345"/>
      <c r="U985" s="345"/>
      <c r="V985" s="345"/>
    </row>
    <row r="986" spans="3:22">
      <c r="C986" s="345"/>
      <c r="D986" s="345"/>
      <c r="E986" s="345"/>
      <c r="F986" s="345"/>
      <c r="G986" s="345"/>
      <c r="H986" s="345"/>
      <c r="I986" s="345"/>
      <c r="J986" s="345"/>
      <c r="K986" s="345"/>
      <c r="L986" s="345"/>
      <c r="M986" s="345"/>
      <c r="N986" s="345"/>
      <c r="O986" s="345"/>
      <c r="P986" s="345"/>
      <c r="Q986" s="345"/>
      <c r="R986" s="345"/>
      <c r="S986" s="345"/>
      <c r="T986" s="345"/>
      <c r="U986" s="345"/>
      <c r="V986" s="345"/>
    </row>
    <row r="987" spans="3:22">
      <c r="C987" s="345"/>
      <c r="D987" s="345"/>
      <c r="E987" s="345"/>
      <c r="F987" s="345"/>
      <c r="G987" s="345"/>
      <c r="H987" s="345"/>
      <c r="I987" s="345"/>
      <c r="J987" s="345"/>
      <c r="K987" s="345"/>
      <c r="L987" s="345"/>
      <c r="M987" s="345"/>
      <c r="N987" s="345"/>
      <c r="O987" s="345"/>
      <c r="P987" s="345"/>
      <c r="Q987" s="345"/>
      <c r="R987" s="345"/>
      <c r="S987" s="345"/>
      <c r="T987" s="345"/>
      <c r="U987" s="345"/>
      <c r="V987" s="345"/>
    </row>
    <row r="988" spans="3:22">
      <c r="C988" s="345"/>
      <c r="D988" s="345"/>
      <c r="E988" s="345"/>
      <c r="F988" s="345"/>
      <c r="G988" s="345"/>
      <c r="H988" s="345"/>
      <c r="I988" s="345"/>
      <c r="J988" s="345"/>
      <c r="K988" s="345"/>
      <c r="L988" s="345"/>
      <c r="M988" s="345"/>
      <c r="N988" s="345"/>
      <c r="O988" s="345"/>
      <c r="P988" s="345"/>
      <c r="Q988" s="345"/>
      <c r="R988" s="345"/>
      <c r="S988" s="345"/>
      <c r="T988" s="345"/>
      <c r="U988" s="345"/>
      <c r="V988" s="345"/>
    </row>
    <row r="989" spans="3:22">
      <c r="C989" s="345"/>
      <c r="D989" s="345"/>
      <c r="E989" s="345"/>
      <c r="F989" s="345"/>
      <c r="G989" s="345"/>
      <c r="H989" s="345"/>
      <c r="I989" s="345"/>
      <c r="J989" s="345"/>
      <c r="K989" s="345"/>
      <c r="L989" s="345"/>
      <c r="M989" s="345"/>
      <c r="N989" s="345"/>
      <c r="O989" s="345"/>
      <c r="P989" s="345"/>
      <c r="Q989" s="345"/>
      <c r="R989" s="345"/>
      <c r="S989" s="345"/>
      <c r="T989" s="345"/>
      <c r="U989" s="345"/>
      <c r="V989" s="345"/>
    </row>
    <row r="990" spans="3:22">
      <c r="C990" s="345"/>
      <c r="D990" s="345"/>
      <c r="E990" s="345"/>
      <c r="F990" s="345"/>
      <c r="G990" s="345"/>
      <c r="H990" s="345"/>
      <c r="I990" s="345"/>
      <c r="J990" s="345"/>
      <c r="K990" s="345"/>
      <c r="L990" s="345"/>
      <c r="M990" s="345"/>
      <c r="N990" s="345"/>
      <c r="O990" s="345"/>
      <c r="P990" s="345"/>
      <c r="Q990" s="345"/>
      <c r="R990" s="345"/>
      <c r="S990" s="345"/>
      <c r="T990" s="345"/>
      <c r="U990" s="345"/>
      <c r="V990" s="345"/>
    </row>
    <row r="991" spans="3:22">
      <c r="C991" s="345"/>
      <c r="D991" s="345"/>
      <c r="E991" s="345"/>
      <c r="F991" s="345"/>
      <c r="G991" s="345"/>
      <c r="H991" s="345"/>
      <c r="I991" s="345"/>
      <c r="J991" s="345"/>
      <c r="K991" s="345"/>
      <c r="L991" s="345"/>
      <c r="M991" s="345"/>
      <c r="N991" s="345"/>
      <c r="O991" s="345"/>
      <c r="P991" s="345"/>
      <c r="Q991" s="345"/>
      <c r="R991" s="345"/>
      <c r="S991" s="345"/>
      <c r="T991" s="345"/>
      <c r="U991" s="345"/>
      <c r="V991" s="345"/>
    </row>
    <row r="992" spans="3:22">
      <c r="C992" s="345"/>
      <c r="D992" s="345"/>
      <c r="E992" s="345"/>
      <c r="F992" s="345"/>
      <c r="G992" s="345"/>
      <c r="H992" s="345"/>
      <c r="I992" s="345"/>
      <c r="J992" s="345"/>
      <c r="K992" s="345"/>
      <c r="L992" s="345"/>
      <c r="M992" s="345"/>
      <c r="N992" s="345"/>
      <c r="O992" s="345"/>
      <c r="P992" s="345"/>
      <c r="Q992" s="345"/>
      <c r="R992" s="345"/>
      <c r="S992" s="345"/>
      <c r="T992" s="345"/>
      <c r="U992" s="345"/>
      <c r="V992" s="345"/>
    </row>
    <row r="993" spans="3:22">
      <c r="C993" s="345"/>
      <c r="D993" s="345"/>
      <c r="E993" s="345"/>
      <c r="F993" s="345"/>
      <c r="G993" s="345"/>
      <c r="H993" s="345"/>
      <c r="I993" s="345"/>
      <c r="J993" s="345"/>
      <c r="K993" s="345"/>
      <c r="L993" s="345"/>
      <c r="M993" s="345"/>
      <c r="N993" s="345"/>
      <c r="O993" s="345"/>
      <c r="P993" s="345"/>
      <c r="Q993" s="345"/>
      <c r="R993" s="345"/>
      <c r="S993" s="345"/>
      <c r="T993" s="345"/>
      <c r="U993" s="345"/>
      <c r="V993" s="345"/>
    </row>
    <row r="994" spans="3:22">
      <c r="C994" s="345"/>
      <c r="D994" s="345"/>
      <c r="E994" s="345"/>
      <c r="F994" s="345"/>
      <c r="G994" s="345"/>
      <c r="H994" s="345"/>
      <c r="I994" s="345"/>
      <c r="J994" s="345"/>
      <c r="K994" s="345"/>
      <c r="L994" s="345"/>
      <c r="M994" s="345"/>
      <c r="N994" s="345"/>
      <c r="O994" s="345"/>
      <c r="P994" s="345"/>
      <c r="Q994" s="345"/>
      <c r="R994" s="345"/>
      <c r="S994" s="345"/>
      <c r="T994" s="345"/>
      <c r="U994" s="345"/>
      <c r="V994" s="345"/>
    </row>
    <row r="995" spans="3:22">
      <c r="C995" s="345"/>
      <c r="D995" s="345"/>
      <c r="E995" s="345"/>
      <c r="F995" s="345"/>
      <c r="G995" s="345"/>
      <c r="H995" s="345"/>
      <c r="I995" s="345"/>
      <c r="J995" s="345"/>
      <c r="K995" s="345"/>
      <c r="L995" s="345"/>
      <c r="M995" s="345"/>
      <c r="N995" s="345"/>
      <c r="O995" s="345"/>
      <c r="P995" s="345"/>
      <c r="Q995" s="345"/>
      <c r="R995" s="345"/>
      <c r="S995" s="345"/>
      <c r="T995" s="345"/>
      <c r="U995" s="345"/>
      <c r="V995" s="345"/>
    </row>
    <row r="996" spans="3:22">
      <c r="C996" s="345"/>
      <c r="D996" s="345"/>
      <c r="E996" s="345"/>
      <c r="F996" s="345"/>
      <c r="G996" s="345"/>
      <c r="H996" s="345"/>
      <c r="I996" s="345"/>
      <c r="J996" s="345"/>
      <c r="K996" s="345"/>
      <c r="L996" s="345"/>
      <c r="M996" s="345"/>
      <c r="N996" s="345"/>
      <c r="O996" s="345"/>
      <c r="P996" s="345"/>
      <c r="Q996" s="345"/>
      <c r="R996" s="345"/>
      <c r="S996" s="345"/>
      <c r="T996" s="345"/>
      <c r="U996" s="345"/>
      <c r="V996" s="345"/>
    </row>
    <row r="997" spans="3:22">
      <c r="C997" s="345"/>
      <c r="D997" s="345"/>
      <c r="E997" s="345"/>
      <c r="F997" s="345"/>
      <c r="G997" s="345"/>
      <c r="H997" s="345"/>
      <c r="I997" s="345"/>
      <c r="J997" s="345"/>
      <c r="K997" s="345"/>
      <c r="L997" s="345"/>
      <c r="M997" s="345"/>
      <c r="N997" s="345"/>
      <c r="O997" s="345"/>
      <c r="P997" s="345"/>
      <c r="Q997" s="345"/>
      <c r="R997" s="345"/>
      <c r="S997" s="345"/>
      <c r="T997" s="345"/>
      <c r="U997" s="345"/>
      <c r="V997" s="345"/>
    </row>
    <row r="998" spans="3:22">
      <c r="C998" s="345"/>
      <c r="D998" s="345"/>
      <c r="E998" s="345"/>
      <c r="F998" s="345"/>
      <c r="G998" s="345"/>
      <c r="H998" s="345"/>
      <c r="I998" s="345"/>
      <c r="J998" s="345"/>
      <c r="K998" s="345"/>
      <c r="L998" s="345"/>
      <c r="M998" s="345"/>
      <c r="N998" s="345"/>
      <c r="O998" s="345"/>
      <c r="P998" s="345"/>
      <c r="Q998" s="345"/>
      <c r="R998" s="345"/>
      <c r="S998" s="345"/>
      <c r="T998" s="345"/>
      <c r="U998" s="345"/>
      <c r="V998" s="345"/>
    </row>
    <row r="999" spans="3:22">
      <c r="C999" s="345"/>
      <c r="D999" s="345"/>
      <c r="E999" s="345"/>
      <c r="F999" s="345"/>
      <c r="G999" s="345"/>
      <c r="H999" s="345"/>
      <c r="I999" s="345"/>
      <c r="J999" s="345"/>
      <c r="K999" s="345"/>
      <c r="L999" s="345"/>
      <c r="M999" s="345"/>
      <c r="N999" s="345"/>
      <c r="O999" s="345"/>
      <c r="P999" s="345"/>
      <c r="Q999" s="345"/>
      <c r="R999" s="345"/>
      <c r="S999" s="345"/>
      <c r="T999" s="345"/>
      <c r="U999" s="345"/>
      <c r="V999" s="345"/>
    </row>
    <row r="1000" spans="3:22">
      <c r="C1000" s="345"/>
      <c r="D1000" s="345"/>
      <c r="E1000" s="345"/>
      <c r="F1000" s="345"/>
      <c r="G1000" s="345"/>
      <c r="H1000" s="345"/>
      <c r="I1000" s="345"/>
      <c r="J1000" s="345"/>
      <c r="K1000" s="345"/>
      <c r="L1000" s="345"/>
      <c r="M1000" s="345"/>
      <c r="N1000" s="345"/>
      <c r="O1000" s="345"/>
      <c r="P1000" s="345"/>
      <c r="Q1000" s="345"/>
      <c r="R1000" s="345"/>
      <c r="S1000" s="345"/>
      <c r="T1000" s="345"/>
      <c r="U1000" s="345"/>
      <c r="V1000" s="345"/>
    </row>
    <row r="1001" spans="3:22">
      <c r="C1001" s="345"/>
      <c r="D1001" s="345"/>
      <c r="E1001" s="345"/>
      <c r="F1001" s="345"/>
      <c r="G1001" s="345"/>
      <c r="H1001" s="345"/>
      <c r="I1001" s="345"/>
      <c r="J1001" s="345"/>
      <c r="K1001" s="345"/>
      <c r="L1001" s="345"/>
      <c r="M1001" s="345"/>
      <c r="N1001" s="345"/>
      <c r="O1001" s="345"/>
      <c r="P1001" s="345"/>
      <c r="Q1001" s="345"/>
      <c r="R1001" s="345"/>
      <c r="S1001" s="345"/>
      <c r="T1001" s="345"/>
      <c r="U1001" s="345"/>
      <c r="V1001" s="345"/>
    </row>
    <row r="1002" spans="3:22">
      <c r="C1002" s="345"/>
      <c r="D1002" s="345"/>
      <c r="E1002" s="345"/>
      <c r="F1002" s="345"/>
      <c r="G1002" s="345"/>
      <c r="H1002" s="345"/>
      <c r="I1002" s="345"/>
      <c r="J1002" s="345"/>
      <c r="K1002" s="345"/>
      <c r="L1002" s="345"/>
      <c r="M1002" s="345"/>
      <c r="N1002" s="345"/>
      <c r="O1002" s="345"/>
      <c r="P1002" s="345"/>
      <c r="Q1002" s="345"/>
      <c r="R1002" s="345"/>
      <c r="S1002" s="345"/>
      <c r="T1002" s="345"/>
      <c r="U1002" s="345"/>
      <c r="V1002" s="345"/>
    </row>
    <row r="1003" spans="3:22">
      <c r="C1003" s="345"/>
      <c r="D1003" s="345"/>
      <c r="E1003" s="345"/>
      <c r="F1003" s="345"/>
      <c r="G1003" s="345"/>
      <c r="H1003" s="345"/>
      <c r="I1003" s="345"/>
      <c r="J1003" s="345"/>
      <c r="K1003" s="345"/>
      <c r="L1003" s="345"/>
      <c r="M1003" s="345"/>
      <c r="N1003" s="345"/>
      <c r="O1003" s="345"/>
      <c r="P1003" s="345"/>
      <c r="Q1003" s="345"/>
      <c r="R1003" s="345"/>
      <c r="S1003" s="345"/>
      <c r="T1003" s="345"/>
      <c r="U1003" s="345"/>
      <c r="V1003" s="345"/>
    </row>
    <row r="1004" spans="3:22">
      <c r="C1004" s="345"/>
      <c r="D1004" s="345"/>
      <c r="E1004" s="345"/>
      <c r="F1004" s="345"/>
      <c r="G1004" s="345"/>
      <c r="H1004" s="345"/>
      <c r="I1004" s="345"/>
      <c r="J1004" s="345"/>
      <c r="K1004" s="345"/>
      <c r="L1004" s="345"/>
      <c r="M1004" s="345"/>
      <c r="N1004" s="345"/>
      <c r="O1004" s="345"/>
      <c r="P1004" s="345"/>
      <c r="Q1004" s="345"/>
      <c r="R1004" s="345"/>
      <c r="S1004" s="345"/>
      <c r="T1004" s="345"/>
      <c r="U1004" s="345"/>
      <c r="V1004" s="345"/>
    </row>
    <row r="1005" spans="3:22">
      <c r="C1005" s="345"/>
      <c r="D1005" s="345"/>
      <c r="E1005" s="345"/>
      <c r="F1005" s="345"/>
      <c r="G1005" s="345"/>
      <c r="H1005" s="345"/>
      <c r="I1005" s="345"/>
      <c r="J1005" s="345"/>
      <c r="K1005" s="345"/>
      <c r="L1005" s="345"/>
      <c r="M1005" s="345"/>
      <c r="N1005" s="345"/>
      <c r="O1005" s="345"/>
      <c r="P1005" s="345"/>
      <c r="Q1005" s="345"/>
      <c r="R1005" s="345"/>
      <c r="S1005" s="345"/>
      <c r="T1005" s="345"/>
      <c r="U1005" s="345"/>
      <c r="V1005" s="345"/>
    </row>
    <row r="1006" spans="3:22">
      <c r="C1006" s="345"/>
      <c r="D1006" s="345"/>
      <c r="E1006" s="345"/>
      <c r="F1006" s="345"/>
      <c r="G1006" s="345"/>
      <c r="H1006" s="345"/>
      <c r="I1006" s="345"/>
      <c r="J1006" s="345"/>
      <c r="K1006" s="345"/>
      <c r="L1006" s="345"/>
      <c r="M1006" s="345"/>
      <c r="N1006" s="345"/>
      <c r="O1006" s="345"/>
      <c r="P1006" s="345"/>
      <c r="Q1006" s="345"/>
      <c r="R1006" s="345"/>
      <c r="S1006" s="345"/>
      <c r="T1006" s="345"/>
      <c r="U1006" s="345"/>
      <c r="V1006" s="345"/>
    </row>
    <row r="1007" spans="3:22">
      <c r="C1007" s="345"/>
      <c r="D1007" s="345"/>
      <c r="E1007" s="345"/>
      <c r="F1007" s="345"/>
      <c r="G1007" s="345"/>
      <c r="H1007" s="345"/>
      <c r="I1007" s="345"/>
      <c r="J1007" s="345"/>
      <c r="K1007" s="345"/>
      <c r="L1007" s="345"/>
      <c r="M1007" s="345"/>
      <c r="N1007" s="345"/>
      <c r="O1007" s="345"/>
      <c r="P1007" s="345"/>
      <c r="Q1007" s="345"/>
      <c r="R1007" s="345"/>
      <c r="S1007" s="345"/>
      <c r="T1007" s="345"/>
      <c r="U1007" s="345"/>
      <c r="V1007" s="345"/>
    </row>
    <row r="1008" spans="3:22">
      <c r="C1008" s="345"/>
      <c r="D1008" s="345"/>
      <c r="E1008" s="345"/>
      <c r="F1008" s="345"/>
      <c r="G1008" s="345"/>
      <c r="H1008" s="345"/>
      <c r="I1008" s="345"/>
      <c r="J1008" s="345"/>
      <c r="K1008" s="345"/>
      <c r="L1008" s="345"/>
      <c r="M1008" s="345"/>
      <c r="N1008" s="345"/>
      <c r="O1008" s="345"/>
      <c r="P1008" s="345"/>
      <c r="Q1008" s="345"/>
      <c r="R1008" s="345"/>
      <c r="S1008" s="345"/>
      <c r="T1008" s="345"/>
      <c r="U1008" s="345"/>
      <c r="V1008" s="345"/>
    </row>
    <row r="1009" spans="3:22">
      <c r="C1009" s="345"/>
      <c r="D1009" s="345"/>
      <c r="E1009" s="345"/>
      <c r="F1009" s="345"/>
      <c r="G1009" s="345"/>
      <c r="H1009" s="345"/>
      <c r="I1009" s="345"/>
      <c r="J1009" s="345"/>
      <c r="K1009" s="345"/>
      <c r="L1009" s="345"/>
      <c r="M1009" s="345"/>
      <c r="N1009" s="345"/>
      <c r="O1009" s="345"/>
      <c r="P1009" s="345"/>
      <c r="Q1009" s="345"/>
      <c r="R1009" s="345"/>
      <c r="S1009" s="345"/>
      <c r="T1009" s="345"/>
      <c r="U1009" s="345"/>
      <c r="V1009" s="345"/>
    </row>
    <row r="1010" spans="3:22">
      <c r="C1010" s="345"/>
      <c r="D1010" s="345"/>
      <c r="E1010" s="345"/>
      <c r="F1010" s="345"/>
      <c r="G1010" s="345"/>
      <c r="H1010" s="345"/>
      <c r="I1010" s="345"/>
      <c r="J1010" s="345"/>
      <c r="K1010" s="345"/>
      <c r="L1010" s="345"/>
      <c r="M1010" s="345"/>
      <c r="N1010" s="345"/>
      <c r="O1010" s="345"/>
      <c r="P1010" s="345"/>
      <c r="Q1010" s="345"/>
      <c r="R1010" s="345"/>
      <c r="S1010" s="345"/>
      <c r="T1010" s="345"/>
      <c r="U1010" s="345"/>
      <c r="V1010" s="345"/>
    </row>
    <row r="1011" spans="3:22">
      <c r="C1011" s="345"/>
      <c r="D1011" s="345"/>
      <c r="E1011" s="345"/>
      <c r="F1011" s="345"/>
      <c r="G1011" s="345"/>
      <c r="H1011" s="345"/>
      <c r="I1011" s="345"/>
      <c r="J1011" s="345"/>
      <c r="K1011" s="345"/>
      <c r="L1011" s="345"/>
      <c r="M1011" s="345"/>
      <c r="N1011" s="345"/>
      <c r="O1011" s="345"/>
      <c r="P1011" s="345"/>
      <c r="Q1011" s="345"/>
      <c r="R1011" s="345"/>
      <c r="S1011" s="345"/>
      <c r="T1011" s="345"/>
      <c r="U1011" s="345"/>
      <c r="V1011" s="345"/>
    </row>
    <row r="1012" spans="3:22">
      <c r="C1012" s="345"/>
      <c r="D1012" s="345"/>
      <c r="E1012" s="345"/>
      <c r="F1012" s="345"/>
      <c r="G1012" s="345"/>
      <c r="H1012" s="345"/>
      <c r="I1012" s="345"/>
      <c r="J1012" s="345"/>
      <c r="K1012" s="345"/>
      <c r="L1012" s="345"/>
      <c r="M1012" s="345"/>
      <c r="N1012" s="345"/>
      <c r="O1012" s="345"/>
      <c r="P1012" s="345"/>
      <c r="Q1012" s="345"/>
      <c r="R1012" s="345"/>
      <c r="S1012" s="345"/>
      <c r="T1012" s="345"/>
      <c r="U1012" s="345"/>
      <c r="V1012" s="345"/>
    </row>
    <row r="1013" spans="3:22">
      <c r="C1013" s="345"/>
      <c r="D1013" s="345"/>
      <c r="E1013" s="345"/>
      <c r="F1013" s="345"/>
      <c r="G1013" s="345"/>
      <c r="H1013" s="345"/>
      <c r="I1013" s="345"/>
      <c r="J1013" s="345"/>
      <c r="K1013" s="345"/>
      <c r="L1013" s="345"/>
      <c r="M1013" s="345"/>
      <c r="N1013" s="345"/>
      <c r="O1013" s="345"/>
      <c r="P1013" s="345"/>
      <c r="Q1013" s="345"/>
      <c r="R1013" s="345"/>
      <c r="S1013" s="345"/>
      <c r="T1013" s="345"/>
      <c r="U1013" s="345"/>
      <c r="V1013" s="345"/>
    </row>
    <row r="1014" spans="3:22">
      <c r="C1014" s="345"/>
      <c r="D1014" s="345"/>
      <c r="E1014" s="345"/>
      <c r="F1014" s="345"/>
      <c r="G1014" s="345"/>
      <c r="H1014" s="345"/>
      <c r="I1014" s="345"/>
      <c r="J1014" s="345"/>
      <c r="K1014" s="345"/>
      <c r="L1014" s="345"/>
      <c r="M1014" s="345"/>
      <c r="N1014" s="345"/>
      <c r="O1014" s="345"/>
      <c r="P1014" s="345"/>
      <c r="Q1014" s="345"/>
      <c r="R1014" s="345"/>
      <c r="S1014" s="345"/>
      <c r="T1014" s="345"/>
      <c r="U1014" s="345"/>
      <c r="V1014" s="345"/>
    </row>
    <row r="1015" spans="3:22">
      <c r="C1015" s="345"/>
      <c r="D1015" s="345"/>
      <c r="E1015" s="345"/>
      <c r="F1015" s="345"/>
      <c r="G1015" s="345"/>
      <c r="H1015" s="345"/>
      <c r="I1015" s="345"/>
      <c r="J1015" s="345"/>
      <c r="K1015" s="345"/>
      <c r="L1015" s="345"/>
      <c r="M1015" s="345"/>
      <c r="N1015" s="345"/>
      <c r="O1015" s="345"/>
      <c r="P1015" s="345"/>
      <c r="Q1015" s="345"/>
      <c r="R1015" s="345"/>
      <c r="S1015" s="345"/>
      <c r="T1015" s="345"/>
      <c r="U1015" s="345"/>
      <c r="V1015" s="345"/>
    </row>
    <row r="1016" spans="3:22">
      <c r="C1016" s="345"/>
      <c r="D1016" s="345"/>
      <c r="E1016" s="345"/>
      <c r="F1016" s="345"/>
      <c r="G1016" s="345"/>
      <c r="H1016" s="345"/>
      <c r="I1016" s="345"/>
      <c r="J1016" s="345"/>
      <c r="K1016" s="345"/>
      <c r="L1016" s="345"/>
      <c r="M1016" s="345"/>
      <c r="N1016" s="345"/>
      <c r="O1016" s="345"/>
      <c r="P1016" s="345"/>
      <c r="Q1016" s="345"/>
      <c r="R1016" s="345"/>
      <c r="S1016" s="345"/>
      <c r="T1016" s="345"/>
      <c r="U1016" s="345"/>
      <c r="V1016" s="345"/>
    </row>
    <row r="1017" spans="3:22">
      <c r="C1017" s="345"/>
      <c r="D1017" s="345"/>
      <c r="E1017" s="345"/>
      <c r="F1017" s="345"/>
      <c r="G1017" s="345"/>
      <c r="H1017" s="345"/>
      <c r="I1017" s="345"/>
      <c r="J1017" s="345"/>
      <c r="K1017" s="345"/>
      <c r="L1017" s="345"/>
      <c r="M1017" s="345"/>
      <c r="N1017" s="345"/>
      <c r="O1017" s="345"/>
      <c r="P1017" s="345"/>
      <c r="Q1017" s="345"/>
      <c r="R1017" s="345"/>
      <c r="S1017" s="345"/>
      <c r="T1017" s="345"/>
      <c r="U1017" s="345"/>
      <c r="V1017" s="345"/>
    </row>
    <row r="1018" spans="3:22">
      <c r="C1018" s="345"/>
      <c r="D1018" s="345"/>
      <c r="E1018" s="345"/>
      <c r="F1018" s="345"/>
      <c r="G1018" s="345"/>
      <c r="H1018" s="345"/>
      <c r="I1018" s="345"/>
      <c r="J1018" s="345"/>
      <c r="K1018" s="345"/>
      <c r="L1018" s="345"/>
      <c r="M1018" s="345"/>
      <c r="N1018" s="345"/>
      <c r="O1018" s="345"/>
      <c r="P1018" s="345"/>
      <c r="Q1018" s="345"/>
      <c r="R1018" s="345"/>
      <c r="S1018" s="345"/>
      <c r="T1018" s="345"/>
      <c r="U1018" s="345"/>
      <c r="V1018" s="345"/>
    </row>
    <row r="1019" spans="3:22">
      <c r="C1019" s="345"/>
      <c r="D1019" s="345"/>
      <c r="E1019" s="345"/>
      <c r="F1019" s="345"/>
      <c r="G1019" s="345"/>
      <c r="H1019" s="345"/>
      <c r="I1019" s="345"/>
      <c r="J1019" s="345"/>
      <c r="K1019" s="345"/>
      <c r="L1019" s="345"/>
      <c r="M1019" s="345"/>
      <c r="N1019" s="345"/>
      <c r="O1019" s="345"/>
      <c r="P1019" s="345"/>
      <c r="Q1019" s="345"/>
      <c r="R1019" s="345"/>
      <c r="S1019" s="345"/>
      <c r="T1019" s="345"/>
      <c r="U1019" s="345"/>
      <c r="V1019" s="345"/>
    </row>
    <row r="1020" spans="3:22">
      <c r="C1020" s="345"/>
      <c r="D1020" s="345"/>
      <c r="E1020" s="345"/>
      <c r="F1020" s="345"/>
      <c r="G1020" s="345"/>
      <c r="H1020" s="345"/>
      <c r="I1020" s="345"/>
      <c r="J1020" s="345"/>
      <c r="K1020" s="345"/>
      <c r="L1020" s="345"/>
      <c r="M1020" s="345"/>
      <c r="N1020" s="345"/>
      <c r="O1020" s="345"/>
      <c r="P1020" s="345"/>
      <c r="Q1020" s="345"/>
      <c r="R1020" s="345"/>
      <c r="S1020" s="345"/>
      <c r="T1020" s="345"/>
      <c r="U1020" s="345"/>
      <c r="V1020" s="345"/>
    </row>
    <row r="1021" spans="3:22">
      <c r="C1021" s="345"/>
      <c r="D1021" s="345"/>
      <c r="E1021" s="345"/>
      <c r="F1021" s="345"/>
      <c r="G1021" s="345"/>
      <c r="H1021" s="345"/>
      <c r="I1021" s="345"/>
      <c r="J1021" s="345"/>
      <c r="K1021" s="345"/>
      <c r="L1021" s="345"/>
      <c r="M1021" s="345"/>
      <c r="N1021" s="345"/>
      <c r="O1021" s="345"/>
      <c r="P1021" s="345"/>
      <c r="Q1021" s="345"/>
      <c r="R1021" s="345"/>
      <c r="S1021" s="345"/>
      <c r="T1021" s="345"/>
      <c r="U1021" s="345"/>
      <c r="V1021" s="345"/>
    </row>
    <row r="1022" spans="3:22">
      <c r="C1022" s="345"/>
      <c r="D1022" s="345"/>
      <c r="E1022" s="345"/>
      <c r="F1022" s="345"/>
      <c r="G1022" s="345"/>
      <c r="H1022" s="345"/>
      <c r="I1022" s="345"/>
      <c r="J1022" s="345"/>
      <c r="K1022" s="345"/>
      <c r="L1022" s="345"/>
      <c r="M1022" s="345"/>
      <c r="N1022" s="345"/>
      <c r="O1022" s="345"/>
      <c r="P1022" s="345"/>
      <c r="Q1022" s="345"/>
      <c r="R1022" s="345"/>
      <c r="S1022" s="345"/>
      <c r="T1022" s="345"/>
      <c r="U1022" s="345"/>
      <c r="V1022" s="345"/>
    </row>
    <row r="1023" spans="3:22">
      <c r="C1023" s="345"/>
      <c r="D1023" s="345"/>
      <c r="E1023" s="345"/>
      <c r="F1023" s="345"/>
      <c r="G1023" s="345"/>
      <c r="H1023" s="345"/>
      <c r="I1023" s="345"/>
      <c r="J1023" s="345"/>
      <c r="K1023" s="345"/>
      <c r="L1023" s="345"/>
      <c r="M1023" s="345"/>
      <c r="N1023" s="345"/>
      <c r="O1023" s="345"/>
      <c r="P1023" s="345"/>
      <c r="Q1023" s="345"/>
      <c r="R1023" s="345"/>
      <c r="S1023" s="345"/>
      <c r="T1023" s="345"/>
      <c r="U1023" s="345"/>
      <c r="V1023" s="345"/>
    </row>
    <row r="1024" spans="3:22">
      <c r="C1024" s="345"/>
      <c r="D1024" s="345"/>
      <c r="E1024" s="345"/>
      <c r="F1024" s="345"/>
      <c r="G1024" s="345"/>
      <c r="H1024" s="345"/>
      <c r="I1024" s="345"/>
      <c r="J1024" s="345"/>
      <c r="K1024" s="345"/>
      <c r="L1024" s="345"/>
      <c r="M1024" s="345"/>
      <c r="N1024" s="345"/>
      <c r="O1024" s="345"/>
      <c r="P1024" s="345"/>
      <c r="Q1024" s="345"/>
      <c r="R1024" s="345"/>
      <c r="S1024" s="345"/>
      <c r="T1024" s="345"/>
      <c r="U1024" s="345"/>
      <c r="V1024" s="345"/>
    </row>
    <row r="1025" spans="3:22">
      <c r="C1025" s="345"/>
      <c r="D1025" s="345"/>
      <c r="E1025" s="345"/>
      <c r="F1025" s="345"/>
      <c r="G1025" s="345"/>
      <c r="H1025" s="345"/>
      <c r="I1025" s="345"/>
      <c r="J1025" s="345"/>
      <c r="K1025" s="345"/>
      <c r="L1025" s="345"/>
      <c r="M1025" s="345"/>
      <c r="N1025" s="345"/>
      <c r="O1025" s="345"/>
      <c r="P1025" s="345"/>
      <c r="Q1025" s="345"/>
      <c r="R1025" s="345"/>
      <c r="S1025" s="345"/>
      <c r="T1025" s="345"/>
      <c r="U1025" s="345"/>
      <c r="V1025" s="345"/>
    </row>
    <row r="1026" spans="3:22">
      <c r="C1026" s="345"/>
      <c r="D1026" s="345"/>
      <c r="E1026" s="345"/>
      <c r="F1026" s="345"/>
      <c r="G1026" s="345"/>
      <c r="H1026" s="345"/>
      <c r="I1026" s="345"/>
      <c r="J1026" s="345"/>
      <c r="K1026" s="345"/>
      <c r="L1026" s="345"/>
      <c r="M1026" s="345"/>
      <c r="N1026" s="345"/>
      <c r="O1026" s="345"/>
      <c r="P1026" s="345"/>
      <c r="Q1026" s="345"/>
      <c r="R1026" s="345"/>
      <c r="S1026" s="345"/>
      <c r="T1026" s="345"/>
      <c r="U1026" s="345"/>
      <c r="V1026" s="345"/>
    </row>
    <row r="1027" spans="3:22">
      <c r="C1027" s="345"/>
      <c r="D1027" s="345"/>
      <c r="E1027" s="345"/>
      <c r="F1027" s="345"/>
      <c r="G1027" s="345"/>
      <c r="H1027" s="345"/>
      <c r="I1027" s="345"/>
      <c r="J1027" s="345"/>
      <c r="K1027" s="345"/>
      <c r="L1027" s="345"/>
      <c r="M1027" s="345"/>
      <c r="N1027" s="345"/>
      <c r="O1027" s="345"/>
      <c r="P1027" s="345"/>
      <c r="Q1027" s="345"/>
      <c r="R1027" s="345"/>
      <c r="S1027" s="345"/>
      <c r="T1027" s="345"/>
      <c r="U1027" s="345"/>
      <c r="V1027" s="345"/>
    </row>
    <row r="1028" spans="3:22">
      <c r="C1028" s="345"/>
      <c r="D1028" s="345"/>
      <c r="E1028" s="345"/>
      <c r="F1028" s="345"/>
      <c r="G1028" s="345"/>
      <c r="H1028" s="345"/>
      <c r="I1028" s="345"/>
      <c r="J1028" s="345"/>
      <c r="K1028" s="345"/>
      <c r="L1028" s="345"/>
      <c r="M1028" s="345"/>
      <c r="N1028" s="345"/>
      <c r="O1028" s="345"/>
      <c r="P1028" s="345"/>
      <c r="Q1028" s="345"/>
      <c r="R1028" s="345"/>
      <c r="S1028" s="345"/>
      <c r="T1028" s="345"/>
      <c r="U1028" s="345"/>
      <c r="V1028" s="345"/>
    </row>
    <row r="1029" spans="3:22">
      <c r="C1029" s="345"/>
      <c r="D1029" s="345"/>
      <c r="E1029" s="345"/>
      <c r="F1029" s="345"/>
      <c r="G1029" s="345"/>
      <c r="H1029" s="345"/>
      <c r="I1029" s="345"/>
      <c r="J1029" s="345"/>
      <c r="K1029" s="345"/>
      <c r="L1029" s="345"/>
      <c r="M1029" s="345"/>
      <c r="N1029" s="345"/>
      <c r="O1029" s="345"/>
      <c r="P1029" s="345"/>
      <c r="Q1029" s="345"/>
      <c r="R1029" s="345"/>
      <c r="S1029" s="345"/>
      <c r="T1029" s="345"/>
      <c r="U1029" s="345"/>
      <c r="V1029" s="345"/>
    </row>
    <row r="1030" spans="3:22">
      <c r="C1030" s="345"/>
      <c r="D1030" s="345"/>
      <c r="E1030" s="345"/>
      <c r="F1030" s="345"/>
      <c r="G1030" s="345"/>
      <c r="H1030" s="345"/>
      <c r="I1030" s="345"/>
      <c r="J1030" s="345"/>
      <c r="K1030" s="345"/>
      <c r="L1030" s="345"/>
      <c r="M1030" s="345"/>
      <c r="N1030" s="345"/>
      <c r="O1030" s="345"/>
      <c r="P1030" s="345"/>
      <c r="Q1030" s="345"/>
      <c r="R1030" s="345"/>
      <c r="S1030" s="345"/>
      <c r="T1030" s="345"/>
      <c r="U1030" s="345"/>
      <c r="V1030" s="345"/>
    </row>
    <row r="1031" spans="3:22">
      <c r="C1031" s="345"/>
      <c r="D1031" s="345"/>
      <c r="E1031" s="345"/>
      <c r="F1031" s="345"/>
      <c r="G1031" s="345"/>
      <c r="H1031" s="345"/>
      <c r="I1031" s="345"/>
      <c r="J1031" s="345"/>
      <c r="K1031" s="345"/>
      <c r="L1031" s="345"/>
      <c r="M1031" s="345"/>
      <c r="N1031" s="345"/>
      <c r="O1031" s="345"/>
      <c r="P1031" s="345"/>
      <c r="Q1031" s="345"/>
      <c r="R1031" s="345"/>
      <c r="S1031" s="345"/>
      <c r="T1031" s="345"/>
      <c r="U1031" s="345"/>
      <c r="V1031" s="345"/>
    </row>
    <row r="1032" spans="3:22">
      <c r="C1032" s="345"/>
      <c r="D1032" s="345"/>
      <c r="E1032" s="345"/>
      <c r="F1032" s="345"/>
      <c r="G1032" s="345"/>
      <c r="H1032" s="345"/>
      <c r="I1032" s="345"/>
      <c r="J1032" s="345"/>
      <c r="K1032" s="345"/>
      <c r="L1032" s="345"/>
      <c r="M1032" s="345"/>
      <c r="N1032" s="345"/>
      <c r="O1032" s="345"/>
      <c r="P1032" s="345"/>
      <c r="Q1032" s="345"/>
      <c r="R1032" s="345"/>
      <c r="S1032" s="345"/>
      <c r="T1032" s="345"/>
      <c r="U1032" s="345"/>
      <c r="V1032" s="345"/>
    </row>
    <row r="1033" spans="3:22">
      <c r="C1033" s="345"/>
      <c r="D1033" s="345"/>
      <c r="E1033" s="345"/>
      <c r="F1033" s="345"/>
      <c r="G1033" s="345"/>
      <c r="H1033" s="345"/>
      <c r="I1033" s="345"/>
      <c r="J1033" s="345"/>
      <c r="K1033" s="345"/>
      <c r="L1033" s="345"/>
      <c r="M1033" s="345"/>
      <c r="N1033" s="345"/>
      <c r="O1033" s="345"/>
      <c r="P1033" s="345"/>
      <c r="Q1033" s="345"/>
      <c r="R1033" s="345"/>
      <c r="S1033" s="345"/>
      <c r="T1033" s="345"/>
      <c r="U1033" s="345"/>
      <c r="V1033" s="345"/>
    </row>
    <row r="1034" spans="3:22">
      <c r="C1034" s="345"/>
      <c r="D1034" s="345"/>
      <c r="E1034" s="345"/>
      <c r="F1034" s="345"/>
      <c r="G1034" s="345"/>
      <c r="H1034" s="345"/>
      <c r="I1034" s="345"/>
      <c r="J1034" s="345"/>
      <c r="K1034" s="345"/>
      <c r="L1034" s="345"/>
      <c r="M1034" s="345"/>
      <c r="N1034" s="345"/>
      <c r="O1034" s="345"/>
      <c r="P1034" s="345"/>
      <c r="Q1034" s="345"/>
      <c r="R1034" s="345"/>
      <c r="S1034" s="345"/>
      <c r="T1034" s="345"/>
      <c r="U1034" s="345"/>
      <c r="V1034" s="345"/>
    </row>
    <row r="1035" spans="3:22">
      <c r="C1035" s="345"/>
      <c r="D1035" s="345"/>
      <c r="E1035" s="345"/>
      <c r="F1035" s="345"/>
      <c r="G1035" s="345"/>
      <c r="H1035" s="345"/>
      <c r="I1035" s="345"/>
      <c r="J1035" s="345"/>
      <c r="K1035" s="345"/>
      <c r="L1035" s="345"/>
      <c r="M1035" s="345"/>
      <c r="N1035" s="345"/>
      <c r="O1035" s="345"/>
      <c r="P1035" s="345"/>
      <c r="Q1035" s="345"/>
      <c r="R1035" s="345"/>
      <c r="S1035" s="345"/>
      <c r="T1035" s="345"/>
      <c r="U1035" s="345"/>
      <c r="V1035" s="345"/>
    </row>
    <row r="1036" spans="3:22">
      <c r="C1036" s="345"/>
      <c r="D1036" s="345"/>
      <c r="E1036" s="345"/>
      <c r="F1036" s="345"/>
      <c r="G1036" s="345"/>
      <c r="H1036" s="345"/>
      <c r="I1036" s="345"/>
      <c r="J1036" s="345"/>
      <c r="K1036" s="345"/>
      <c r="L1036" s="345"/>
      <c r="M1036" s="345"/>
      <c r="N1036" s="345"/>
      <c r="O1036" s="345"/>
      <c r="P1036" s="345"/>
      <c r="Q1036" s="345"/>
      <c r="R1036" s="345"/>
      <c r="S1036" s="345"/>
      <c r="T1036" s="345"/>
      <c r="U1036" s="345"/>
      <c r="V1036" s="345"/>
    </row>
    <row r="1037" spans="3:22">
      <c r="C1037" s="345"/>
      <c r="D1037" s="345"/>
      <c r="E1037" s="345"/>
      <c r="F1037" s="345"/>
      <c r="G1037" s="345"/>
      <c r="H1037" s="345"/>
      <c r="I1037" s="345"/>
      <c r="J1037" s="345"/>
      <c r="K1037" s="345"/>
      <c r="L1037" s="345"/>
      <c r="M1037" s="345"/>
      <c r="N1037" s="345"/>
      <c r="O1037" s="345"/>
      <c r="P1037" s="345"/>
      <c r="Q1037" s="345"/>
      <c r="R1037" s="345"/>
      <c r="S1037" s="345"/>
      <c r="T1037" s="345"/>
      <c r="U1037" s="345"/>
      <c r="V1037" s="345"/>
    </row>
    <row r="1038" spans="3:22">
      <c r="C1038" s="345"/>
      <c r="D1038" s="345"/>
      <c r="E1038" s="345"/>
      <c r="F1038" s="345"/>
      <c r="G1038" s="345"/>
      <c r="H1038" s="345"/>
      <c r="I1038" s="345"/>
      <c r="J1038" s="345"/>
      <c r="K1038" s="345"/>
      <c r="L1038" s="345"/>
      <c r="M1038" s="345"/>
      <c r="N1038" s="345"/>
      <c r="O1038" s="345"/>
      <c r="P1038" s="345"/>
      <c r="Q1038" s="345"/>
      <c r="R1038" s="345"/>
      <c r="S1038" s="345"/>
      <c r="T1038" s="345"/>
      <c r="U1038" s="345"/>
      <c r="V1038" s="345"/>
    </row>
    <row r="1039" spans="3:22">
      <c r="C1039" s="345"/>
      <c r="D1039" s="345"/>
      <c r="E1039" s="345"/>
      <c r="F1039" s="345"/>
      <c r="G1039" s="345"/>
      <c r="H1039" s="345"/>
      <c r="I1039" s="345"/>
      <c r="J1039" s="345"/>
      <c r="K1039" s="345"/>
      <c r="L1039" s="345"/>
      <c r="M1039" s="345"/>
      <c r="N1039" s="345"/>
      <c r="O1039" s="345"/>
      <c r="P1039" s="345"/>
      <c r="Q1039" s="345"/>
      <c r="R1039" s="345"/>
      <c r="S1039" s="345"/>
      <c r="T1039" s="345"/>
      <c r="U1039" s="345"/>
      <c r="V1039" s="345"/>
    </row>
    <row r="1040" spans="3:22">
      <c r="C1040" s="345"/>
      <c r="D1040" s="345"/>
      <c r="E1040" s="345"/>
      <c r="F1040" s="345"/>
      <c r="G1040" s="345"/>
      <c r="H1040" s="345"/>
      <c r="I1040" s="345"/>
      <c r="J1040" s="345"/>
      <c r="K1040" s="345"/>
      <c r="L1040" s="345"/>
      <c r="M1040" s="345"/>
      <c r="N1040" s="345"/>
      <c r="O1040" s="345"/>
      <c r="P1040" s="345"/>
      <c r="Q1040" s="345"/>
      <c r="R1040" s="345"/>
      <c r="S1040" s="345"/>
      <c r="T1040" s="345"/>
      <c r="U1040" s="345"/>
      <c r="V1040" s="345"/>
    </row>
    <row r="1041" spans="3:22">
      <c r="C1041" s="345"/>
      <c r="D1041" s="345"/>
      <c r="E1041" s="345"/>
      <c r="F1041" s="345"/>
      <c r="G1041" s="345"/>
      <c r="H1041" s="345"/>
      <c r="I1041" s="345"/>
      <c r="J1041" s="345"/>
      <c r="K1041" s="345"/>
      <c r="L1041" s="345"/>
      <c r="M1041" s="345"/>
      <c r="N1041" s="345"/>
      <c r="O1041" s="345"/>
      <c r="P1041" s="345"/>
      <c r="Q1041" s="345"/>
      <c r="R1041" s="345"/>
      <c r="S1041" s="345"/>
      <c r="T1041" s="345"/>
      <c r="U1041" s="345"/>
      <c r="V1041" s="345"/>
    </row>
    <row r="1042" spans="3:22">
      <c r="C1042" s="345"/>
      <c r="D1042" s="345"/>
      <c r="E1042" s="345"/>
      <c r="F1042" s="345"/>
      <c r="G1042" s="345"/>
      <c r="H1042" s="345"/>
      <c r="I1042" s="345"/>
      <c r="J1042" s="345"/>
      <c r="K1042" s="345"/>
      <c r="L1042" s="345"/>
      <c r="M1042" s="345"/>
      <c r="N1042" s="345"/>
      <c r="O1042" s="345"/>
      <c r="P1042" s="345"/>
      <c r="Q1042" s="345"/>
      <c r="R1042" s="345"/>
      <c r="S1042" s="345"/>
      <c r="T1042" s="345"/>
      <c r="U1042" s="345"/>
      <c r="V1042" s="345"/>
    </row>
    <row r="1043" spans="3:22">
      <c r="C1043" s="345"/>
      <c r="D1043" s="345"/>
      <c r="E1043" s="345"/>
      <c r="F1043" s="345"/>
      <c r="G1043" s="345"/>
      <c r="H1043" s="345"/>
      <c r="I1043" s="345"/>
      <c r="J1043" s="345"/>
      <c r="K1043" s="345"/>
      <c r="L1043" s="345"/>
      <c r="M1043" s="345"/>
      <c r="N1043" s="345"/>
      <c r="O1043" s="345"/>
      <c r="P1043" s="345"/>
      <c r="Q1043" s="345"/>
      <c r="R1043" s="345"/>
      <c r="S1043" s="345"/>
      <c r="T1043" s="345"/>
      <c r="U1043" s="345"/>
      <c r="V1043" s="345"/>
    </row>
    <row r="1044" spans="3:22">
      <c r="C1044" s="345"/>
      <c r="D1044" s="345"/>
      <c r="E1044" s="345"/>
      <c r="F1044" s="345"/>
      <c r="G1044" s="345"/>
      <c r="H1044" s="345"/>
      <c r="I1044" s="345"/>
      <c r="J1044" s="345"/>
      <c r="K1044" s="345"/>
      <c r="L1044" s="345"/>
      <c r="M1044" s="345"/>
      <c r="N1044" s="345"/>
      <c r="O1044" s="345"/>
      <c r="P1044" s="345"/>
      <c r="Q1044" s="345"/>
      <c r="R1044" s="345"/>
      <c r="S1044" s="345"/>
      <c r="T1044" s="345"/>
      <c r="U1044" s="345"/>
      <c r="V1044" s="345"/>
    </row>
    <row r="1045" spans="3:22">
      <c r="C1045" s="345"/>
      <c r="D1045" s="345"/>
      <c r="E1045" s="345"/>
      <c r="F1045" s="345"/>
      <c r="G1045" s="345"/>
      <c r="H1045" s="345"/>
      <c r="I1045" s="345"/>
      <c r="J1045" s="345"/>
      <c r="K1045" s="345"/>
      <c r="L1045" s="345"/>
      <c r="M1045" s="345"/>
      <c r="N1045" s="345"/>
      <c r="O1045" s="345"/>
      <c r="P1045" s="345"/>
      <c r="Q1045" s="345"/>
      <c r="R1045" s="345"/>
      <c r="S1045" s="345"/>
      <c r="T1045" s="345"/>
      <c r="U1045" s="345"/>
      <c r="V1045" s="345"/>
    </row>
    <row r="1046" spans="3:22">
      <c r="C1046" s="345"/>
      <c r="D1046" s="345"/>
      <c r="E1046" s="345"/>
      <c r="F1046" s="345"/>
      <c r="G1046" s="345"/>
      <c r="H1046" s="345"/>
      <c r="I1046" s="345"/>
      <c r="J1046" s="345"/>
      <c r="K1046" s="345"/>
      <c r="L1046" s="345"/>
      <c r="M1046" s="345"/>
      <c r="N1046" s="345"/>
      <c r="O1046" s="345"/>
      <c r="P1046" s="345"/>
      <c r="Q1046" s="345"/>
      <c r="R1046" s="345"/>
      <c r="S1046" s="345"/>
      <c r="T1046" s="345"/>
      <c r="U1046" s="345"/>
      <c r="V1046" s="345"/>
    </row>
    <row r="1047" spans="3:22">
      <c r="C1047" s="345"/>
      <c r="D1047" s="345"/>
      <c r="E1047" s="345"/>
      <c r="F1047" s="345"/>
      <c r="G1047" s="345"/>
      <c r="H1047" s="345"/>
      <c r="I1047" s="345"/>
      <c r="J1047" s="345"/>
      <c r="K1047" s="345"/>
      <c r="L1047" s="345"/>
      <c r="M1047" s="345"/>
      <c r="N1047" s="345"/>
      <c r="O1047" s="345"/>
      <c r="P1047" s="345"/>
      <c r="Q1047" s="345"/>
      <c r="R1047" s="345"/>
      <c r="S1047" s="345"/>
      <c r="T1047" s="345"/>
      <c r="U1047" s="345"/>
      <c r="V1047" s="345"/>
    </row>
    <row r="1048" spans="3:22">
      <c r="C1048" s="345"/>
      <c r="D1048" s="345"/>
      <c r="E1048" s="345"/>
      <c r="F1048" s="345"/>
      <c r="G1048" s="345"/>
      <c r="H1048" s="345"/>
      <c r="I1048" s="345"/>
      <c r="J1048" s="345"/>
      <c r="K1048" s="345"/>
      <c r="L1048" s="345"/>
      <c r="M1048" s="345"/>
      <c r="N1048" s="345"/>
      <c r="O1048" s="345"/>
      <c r="P1048" s="345"/>
      <c r="Q1048" s="345"/>
      <c r="R1048" s="345"/>
      <c r="S1048" s="345"/>
      <c r="T1048" s="345"/>
      <c r="U1048" s="345"/>
      <c r="V1048" s="345"/>
    </row>
    <row r="1049" spans="3:22">
      <c r="C1049" s="345"/>
      <c r="D1049" s="345"/>
      <c r="E1049" s="345"/>
      <c r="F1049" s="345"/>
      <c r="G1049" s="345"/>
      <c r="H1049" s="345"/>
      <c r="I1049" s="345"/>
      <c r="J1049" s="345"/>
      <c r="K1049" s="345"/>
      <c r="L1049" s="345"/>
      <c r="M1049" s="345"/>
      <c r="N1049" s="345"/>
      <c r="O1049" s="345"/>
      <c r="P1049" s="345"/>
      <c r="Q1049" s="345"/>
      <c r="R1049" s="345"/>
      <c r="S1049" s="345"/>
      <c r="T1049" s="345"/>
      <c r="U1049" s="345"/>
      <c r="V1049" s="345"/>
    </row>
    <row r="1050" spans="3:22">
      <c r="C1050" s="345"/>
      <c r="D1050" s="345"/>
      <c r="E1050" s="345"/>
      <c r="F1050" s="345"/>
      <c r="G1050" s="345"/>
      <c r="H1050" s="345"/>
      <c r="I1050" s="345"/>
      <c r="J1050" s="345"/>
      <c r="K1050" s="345"/>
      <c r="L1050" s="345"/>
      <c r="M1050" s="345"/>
      <c r="N1050" s="345"/>
      <c r="O1050" s="345"/>
      <c r="P1050" s="345"/>
      <c r="Q1050" s="345"/>
      <c r="R1050" s="345"/>
      <c r="S1050" s="345"/>
      <c r="T1050" s="345"/>
      <c r="U1050" s="345"/>
      <c r="V1050" s="345"/>
    </row>
    <row r="1051" spans="3:22">
      <c r="C1051" s="345"/>
      <c r="D1051" s="345"/>
      <c r="E1051" s="345"/>
      <c r="F1051" s="345"/>
      <c r="G1051" s="345"/>
      <c r="H1051" s="345"/>
      <c r="I1051" s="345"/>
      <c r="J1051" s="345"/>
      <c r="K1051" s="345"/>
      <c r="L1051" s="345"/>
      <c r="M1051" s="345"/>
      <c r="N1051" s="345"/>
      <c r="O1051" s="345"/>
      <c r="P1051" s="345"/>
      <c r="Q1051" s="345"/>
      <c r="R1051" s="345"/>
      <c r="S1051" s="345"/>
      <c r="T1051" s="345"/>
      <c r="U1051" s="345"/>
      <c r="V1051" s="345"/>
    </row>
    <row r="1052" spans="3:22">
      <c r="C1052" s="345"/>
      <c r="D1052" s="345"/>
      <c r="E1052" s="345"/>
      <c r="F1052" s="345"/>
      <c r="G1052" s="345"/>
      <c r="H1052" s="345"/>
      <c r="I1052" s="345"/>
      <c r="J1052" s="345"/>
      <c r="K1052" s="345"/>
      <c r="L1052" s="345"/>
      <c r="M1052" s="345"/>
      <c r="N1052" s="345"/>
      <c r="O1052" s="345"/>
      <c r="P1052" s="345"/>
      <c r="Q1052" s="345"/>
      <c r="R1052" s="345"/>
      <c r="S1052" s="345"/>
      <c r="T1052" s="345"/>
      <c r="U1052" s="345"/>
      <c r="V1052" s="345"/>
    </row>
    <row r="1053" spans="3:22">
      <c r="C1053" s="345"/>
      <c r="D1053" s="345"/>
      <c r="E1053" s="345"/>
      <c r="F1053" s="345"/>
      <c r="G1053" s="345"/>
      <c r="H1053" s="345"/>
      <c r="I1053" s="345"/>
      <c r="J1053" s="345"/>
      <c r="K1053" s="345"/>
      <c r="L1053" s="345"/>
      <c r="M1053" s="345"/>
      <c r="N1053" s="345"/>
      <c r="O1053" s="345"/>
      <c r="P1053" s="345"/>
      <c r="Q1053" s="345"/>
      <c r="R1053" s="345"/>
      <c r="S1053" s="345"/>
      <c r="T1053" s="345"/>
      <c r="U1053" s="345"/>
      <c r="V1053" s="345"/>
    </row>
    <row r="1054" spans="3:22">
      <c r="C1054" s="345"/>
      <c r="D1054" s="345"/>
      <c r="E1054" s="345"/>
      <c r="F1054" s="345"/>
      <c r="G1054" s="345"/>
      <c r="H1054" s="345"/>
      <c r="I1054" s="345"/>
      <c r="J1054" s="345"/>
      <c r="K1054" s="345"/>
      <c r="L1054" s="345"/>
      <c r="M1054" s="345"/>
      <c r="N1054" s="345"/>
      <c r="O1054" s="345"/>
      <c r="P1054" s="345"/>
      <c r="Q1054" s="345"/>
      <c r="R1054" s="345"/>
      <c r="S1054" s="345"/>
      <c r="T1054" s="345"/>
      <c r="U1054" s="345"/>
      <c r="V1054" s="345"/>
    </row>
    <row r="1055" spans="3:22">
      <c r="C1055" s="345"/>
      <c r="D1055" s="345"/>
      <c r="E1055" s="345"/>
      <c r="F1055" s="345"/>
      <c r="G1055" s="345"/>
      <c r="H1055" s="345"/>
      <c r="I1055" s="345"/>
      <c r="J1055" s="345"/>
      <c r="K1055" s="345"/>
      <c r="L1055" s="345"/>
      <c r="M1055" s="345"/>
      <c r="N1055" s="345"/>
      <c r="O1055" s="345"/>
      <c r="P1055" s="345"/>
      <c r="Q1055" s="345"/>
      <c r="R1055" s="345"/>
      <c r="S1055" s="345"/>
      <c r="T1055" s="345"/>
      <c r="U1055" s="345"/>
      <c r="V1055" s="345"/>
    </row>
    <row r="1056" spans="3:22">
      <c r="C1056" s="345"/>
      <c r="D1056" s="345"/>
      <c r="E1056" s="345"/>
      <c r="F1056" s="345"/>
      <c r="G1056" s="345"/>
      <c r="H1056" s="345"/>
      <c r="I1056" s="345"/>
      <c r="J1056" s="345"/>
      <c r="K1056" s="345"/>
      <c r="L1056" s="345"/>
      <c r="M1056" s="345"/>
      <c r="N1056" s="345"/>
      <c r="O1056" s="345"/>
      <c r="P1056" s="345"/>
      <c r="Q1056" s="345"/>
      <c r="R1056" s="345"/>
      <c r="S1056" s="345"/>
      <c r="T1056" s="345"/>
      <c r="U1056" s="345"/>
      <c r="V1056" s="345"/>
    </row>
    <row r="1057" spans="3:22">
      <c r="C1057" s="345"/>
      <c r="D1057" s="345"/>
      <c r="E1057" s="345"/>
      <c r="F1057" s="345"/>
      <c r="G1057" s="345"/>
      <c r="H1057" s="345"/>
      <c r="I1057" s="345"/>
      <c r="J1057" s="345"/>
      <c r="K1057" s="345"/>
      <c r="L1057" s="345"/>
      <c r="M1057" s="345"/>
      <c r="N1057" s="345"/>
      <c r="O1057" s="345"/>
      <c r="P1057" s="345"/>
      <c r="Q1057" s="345"/>
      <c r="R1057" s="345"/>
      <c r="S1057" s="345"/>
      <c r="T1057" s="345"/>
      <c r="U1057" s="345"/>
      <c r="V1057" s="345"/>
    </row>
    <row r="1058" spans="3:22">
      <c r="C1058" s="345"/>
      <c r="D1058" s="345"/>
      <c r="E1058" s="345"/>
      <c r="F1058" s="345"/>
      <c r="G1058" s="345"/>
      <c r="H1058" s="345"/>
      <c r="I1058" s="345"/>
      <c r="J1058" s="345"/>
      <c r="K1058" s="345"/>
      <c r="L1058" s="345"/>
      <c r="M1058" s="345"/>
      <c r="N1058" s="345"/>
      <c r="O1058" s="345"/>
      <c r="P1058" s="345"/>
      <c r="Q1058" s="345"/>
      <c r="R1058" s="345"/>
      <c r="S1058" s="345"/>
      <c r="T1058" s="345"/>
      <c r="U1058" s="345"/>
      <c r="V1058" s="345"/>
    </row>
    <row r="1059" spans="3:22">
      <c r="C1059" s="345"/>
      <c r="D1059" s="345"/>
      <c r="E1059" s="345"/>
      <c r="F1059" s="345"/>
      <c r="G1059" s="345"/>
      <c r="H1059" s="345"/>
      <c r="I1059" s="345"/>
      <c r="J1059" s="345"/>
      <c r="K1059" s="345"/>
      <c r="L1059" s="345"/>
      <c r="M1059" s="345"/>
      <c r="N1059" s="345"/>
      <c r="O1059" s="345"/>
      <c r="P1059" s="345"/>
      <c r="Q1059" s="345"/>
      <c r="R1059" s="345"/>
      <c r="S1059" s="345"/>
      <c r="T1059" s="345"/>
      <c r="U1059" s="345"/>
      <c r="V1059" s="345"/>
    </row>
    <row r="1060" spans="3:22">
      <c r="C1060" s="345"/>
      <c r="D1060" s="345"/>
      <c r="E1060" s="345"/>
      <c r="F1060" s="345"/>
      <c r="G1060" s="345"/>
      <c r="H1060" s="345"/>
      <c r="I1060" s="345"/>
      <c r="J1060" s="345"/>
      <c r="K1060" s="345"/>
      <c r="L1060" s="345"/>
      <c r="M1060" s="345"/>
      <c r="N1060" s="345"/>
      <c r="O1060" s="345"/>
      <c r="P1060" s="345"/>
      <c r="Q1060" s="345"/>
      <c r="R1060" s="345"/>
      <c r="S1060" s="345"/>
      <c r="T1060" s="345"/>
      <c r="U1060" s="345"/>
      <c r="V1060" s="345"/>
    </row>
    <row r="1061" spans="3:22">
      <c r="C1061" s="345"/>
      <c r="D1061" s="345"/>
      <c r="E1061" s="345"/>
      <c r="F1061" s="345"/>
      <c r="G1061" s="345"/>
      <c r="H1061" s="345"/>
      <c r="I1061" s="345"/>
      <c r="J1061" s="345"/>
      <c r="K1061" s="345"/>
      <c r="L1061" s="345"/>
      <c r="M1061" s="345"/>
      <c r="N1061" s="345"/>
      <c r="O1061" s="345"/>
      <c r="P1061" s="345"/>
      <c r="Q1061" s="345"/>
      <c r="R1061" s="345"/>
      <c r="S1061" s="345"/>
      <c r="T1061" s="345"/>
      <c r="U1061" s="345"/>
      <c r="V1061" s="345"/>
    </row>
    <row r="1062" spans="3:22">
      <c r="C1062" s="345"/>
      <c r="D1062" s="345"/>
      <c r="E1062" s="345"/>
      <c r="F1062" s="345"/>
      <c r="G1062" s="345"/>
      <c r="H1062" s="345"/>
      <c r="I1062" s="345"/>
      <c r="J1062" s="345"/>
      <c r="K1062" s="345"/>
      <c r="L1062" s="345"/>
      <c r="M1062" s="345"/>
      <c r="N1062" s="345"/>
      <c r="O1062" s="345"/>
      <c r="P1062" s="345"/>
      <c r="Q1062" s="345"/>
      <c r="R1062" s="345"/>
      <c r="S1062" s="345"/>
      <c r="T1062" s="345"/>
      <c r="U1062" s="345"/>
      <c r="V1062" s="345"/>
    </row>
    <row r="1063" spans="3:22">
      <c r="C1063" s="345"/>
      <c r="D1063" s="345"/>
      <c r="E1063" s="345"/>
      <c r="F1063" s="345"/>
      <c r="G1063" s="345"/>
      <c r="H1063" s="345"/>
      <c r="I1063" s="345"/>
      <c r="J1063" s="345"/>
      <c r="K1063" s="345"/>
      <c r="L1063" s="345"/>
      <c r="M1063" s="345"/>
      <c r="N1063" s="345"/>
      <c r="O1063" s="345"/>
      <c r="P1063" s="345"/>
      <c r="Q1063" s="345"/>
      <c r="R1063" s="345"/>
      <c r="S1063" s="345"/>
      <c r="T1063" s="345"/>
      <c r="U1063" s="345"/>
      <c r="V1063" s="345"/>
    </row>
    <row r="1064" spans="3:22">
      <c r="C1064" s="345"/>
      <c r="D1064" s="345"/>
      <c r="E1064" s="345"/>
      <c r="F1064" s="345"/>
      <c r="G1064" s="345"/>
      <c r="H1064" s="345"/>
      <c r="I1064" s="345"/>
      <c r="J1064" s="345"/>
      <c r="K1064" s="345"/>
      <c r="L1064" s="345"/>
      <c r="M1064" s="345"/>
      <c r="N1064" s="345"/>
      <c r="O1064" s="345"/>
      <c r="P1064" s="345"/>
      <c r="Q1064" s="345"/>
      <c r="R1064" s="345"/>
      <c r="S1064" s="345"/>
      <c r="T1064" s="345"/>
      <c r="U1064" s="345"/>
      <c r="V1064" s="345"/>
    </row>
    <row r="1065" spans="3:22">
      <c r="C1065" s="345"/>
      <c r="D1065" s="345"/>
      <c r="E1065" s="345"/>
      <c r="F1065" s="345"/>
      <c r="G1065" s="345"/>
      <c r="H1065" s="345"/>
      <c r="I1065" s="345"/>
      <c r="J1065" s="345"/>
      <c r="K1065" s="345"/>
      <c r="L1065" s="345"/>
      <c r="M1065" s="345"/>
      <c r="N1065" s="345"/>
      <c r="O1065" s="345"/>
      <c r="P1065" s="345"/>
      <c r="Q1065" s="345"/>
      <c r="R1065" s="345"/>
      <c r="S1065" s="345"/>
      <c r="T1065" s="345"/>
      <c r="U1065" s="345"/>
      <c r="V1065" s="345"/>
    </row>
    <row r="1066" spans="3:22">
      <c r="C1066" s="345"/>
      <c r="D1066" s="345"/>
      <c r="E1066" s="345"/>
      <c r="F1066" s="345"/>
      <c r="G1066" s="345"/>
      <c r="H1066" s="345"/>
      <c r="I1066" s="345"/>
      <c r="J1066" s="345"/>
      <c r="K1066" s="345"/>
      <c r="L1066" s="345"/>
      <c r="M1066" s="345"/>
      <c r="N1066" s="345"/>
      <c r="O1066" s="345"/>
      <c r="P1066" s="345"/>
      <c r="Q1066" s="345"/>
      <c r="R1066" s="345"/>
      <c r="S1066" s="345"/>
      <c r="T1066" s="345"/>
      <c r="U1066" s="345"/>
      <c r="V1066" s="345"/>
    </row>
    <row r="1067" spans="3:22">
      <c r="C1067" s="345"/>
      <c r="D1067" s="345"/>
      <c r="E1067" s="345"/>
      <c r="F1067" s="345"/>
      <c r="G1067" s="345"/>
      <c r="H1067" s="345"/>
      <c r="I1067" s="345"/>
      <c r="J1067" s="345"/>
      <c r="K1067" s="345"/>
      <c r="L1067" s="345"/>
      <c r="M1067" s="345"/>
      <c r="N1067" s="345"/>
      <c r="O1067" s="345"/>
      <c r="P1067" s="345"/>
      <c r="Q1067" s="345"/>
      <c r="R1067" s="345"/>
      <c r="S1067" s="345"/>
      <c r="T1067" s="345"/>
      <c r="U1067" s="345"/>
      <c r="V1067" s="345"/>
    </row>
    <row r="1068" spans="3:22">
      <c r="C1068" s="345"/>
      <c r="D1068" s="345"/>
      <c r="E1068" s="345"/>
      <c r="F1068" s="345"/>
      <c r="G1068" s="345"/>
      <c r="H1068" s="345"/>
      <c r="I1068" s="345"/>
      <c r="J1068" s="345"/>
      <c r="K1068" s="345"/>
      <c r="L1068" s="345"/>
      <c r="M1068" s="345"/>
      <c r="N1068" s="345"/>
      <c r="O1068" s="345"/>
      <c r="P1068" s="345"/>
      <c r="Q1068" s="345"/>
      <c r="R1068" s="345"/>
      <c r="S1068" s="345"/>
      <c r="T1068" s="345"/>
      <c r="U1068" s="345"/>
      <c r="V1068" s="345"/>
    </row>
    <row r="1069" spans="3:22">
      <c r="C1069" s="345"/>
      <c r="D1069" s="345"/>
      <c r="E1069" s="345"/>
      <c r="F1069" s="345"/>
      <c r="G1069" s="345"/>
      <c r="H1069" s="345"/>
      <c r="I1069" s="345"/>
      <c r="J1069" s="345"/>
      <c r="K1069" s="345"/>
      <c r="L1069" s="345"/>
      <c r="M1069" s="345"/>
      <c r="N1069" s="345"/>
      <c r="O1069" s="345"/>
      <c r="P1069" s="345"/>
      <c r="Q1069" s="345"/>
      <c r="R1069" s="345"/>
      <c r="S1069" s="345"/>
      <c r="T1069" s="345"/>
      <c r="U1069" s="345"/>
      <c r="V1069" s="345"/>
    </row>
    <row r="1070" spans="3:22">
      <c r="C1070" s="345"/>
      <c r="D1070" s="345"/>
      <c r="E1070" s="345"/>
      <c r="F1070" s="345"/>
      <c r="G1070" s="345"/>
      <c r="H1070" s="345"/>
      <c r="I1070" s="345"/>
      <c r="J1070" s="345"/>
      <c r="K1070" s="345"/>
      <c r="L1070" s="345"/>
      <c r="M1070" s="345"/>
      <c r="N1070" s="345"/>
      <c r="O1070" s="345"/>
      <c r="P1070" s="345"/>
      <c r="Q1070" s="345"/>
      <c r="R1070" s="345"/>
      <c r="S1070" s="345"/>
      <c r="T1070" s="345"/>
      <c r="U1070" s="345"/>
      <c r="V1070" s="345"/>
    </row>
    <row r="1071" spans="3:22">
      <c r="C1071" s="345"/>
      <c r="D1071" s="345"/>
      <c r="E1071" s="345"/>
      <c r="F1071" s="345"/>
      <c r="G1071" s="345"/>
      <c r="H1071" s="345"/>
      <c r="I1071" s="345"/>
      <c r="J1071" s="345"/>
      <c r="K1071" s="345"/>
      <c r="L1071" s="345"/>
      <c r="M1071" s="345"/>
      <c r="N1071" s="345"/>
      <c r="O1071" s="345"/>
      <c r="P1071" s="345"/>
      <c r="Q1071" s="345"/>
      <c r="R1071" s="345"/>
      <c r="S1071" s="345"/>
      <c r="T1071" s="345"/>
      <c r="U1071" s="345"/>
      <c r="V1071" s="345"/>
    </row>
    <row r="1072" spans="3:22">
      <c r="C1072" s="345"/>
      <c r="D1072" s="345"/>
      <c r="E1072" s="345"/>
      <c r="F1072" s="345"/>
      <c r="G1072" s="345"/>
      <c r="H1072" s="345"/>
      <c r="I1072" s="345"/>
      <c r="J1072" s="345"/>
      <c r="K1072" s="345"/>
      <c r="L1072" s="345"/>
      <c r="M1072" s="345"/>
      <c r="N1072" s="345"/>
      <c r="O1072" s="345"/>
      <c r="P1072" s="345"/>
      <c r="Q1072" s="345"/>
      <c r="R1072" s="345"/>
      <c r="S1072" s="345"/>
      <c r="T1072" s="345"/>
      <c r="U1072" s="345"/>
      <c r="V1072" s="345"/>
    </row>
    <row r="1073" spans="3:22">
      <c r="C1073" s="345"/>
      <c r="D1073" s="345"/>
      <c r="E1073" s="345"/>
      <c r="F1073" s="345"/>
      <c r="G1073" s="345"/>
      <c r="H1073" s="345"/>
      <c r="I1073" s="345"/>
      <c r="J1073" s="345"/>
      <c r="K1073" s="345"/>
      <c r="L1073" s="345"/>
      <c r="M1073" s="345"/>
      <c r="N1073" s="345"/>
      <c r="O1073" s="345"/>
      <c r="P1073" s="345"/>
      <c r="Q1073" s="345"/>
      <c r="R1073" s="345"/>
      <c r="S1073" s="345"/>
      <c r="T1073" s="345"/>
      <c r="U1073" s="345"/>
      <c r="V1073" s="345"/>
    </row>
    <row r="1074" spans="3:22">
      <c r="C1074" s="345"/>
      <c r="D1074" s="345"/>
      <c r="E1074" s="345"/>
      <c r="F1074" s="345"/>
      <c r="G1074" s="345"/>
      <c r="H1074" s="345"/>
      <c r="I1074" s="345"/>
      <c r="J1074" s="345"/>
      <c r="K1074" s="345"/>
      <c r="L1074" s="345"/>
      <c r="M1074" s="345"/>
      <c r="N1074" s="345"/>
      <c r="O1074" s="345"/>
      <c r="P1074" s="345"/>
      <c r="Q1074" s="345"/>
      <c r="R1074" s="345"/>
      <c r="S1074" s="345"/>
      <c r="T1074" s="345"/>
      <c r="U1074" s="345"/>
      <c r="V1074" s="345"/>
    </row>
    <row r="1075" spans="3:22">
      <c r="C1075" s="345"/>
      <c r="D1075" s="345"/>
      <c r="E1075" s="345"/>
      <c r="F1075" s="345"/>
      <c r="G1075" s="345"/>
      <c r="H1075" s="345"/>
      <c r="I1075" s="345"/>
      <c r="J1075" s="345"/>
      <c r="K1075" s="345"/>
      <c r="L1075" s="345"/>
      <c r="M1075" s="345"/>
      <c r="N1075" s="345"/>
      <c r="O1075" s="345"/>
      <c r="P1075" s="345"/>
      <c r="Q1075" s="345"/>
      <c r="R1075" s="345"/>
      <c r="S1075" s="345"/>
      <c r="T1075" s="345"/>
      <c r="U1075" s="345"/>
      <c r="V1075" s="345"/>
    </row>
    <row r="1076" spans="3:22">
      <c r="C1076" s="345"/>
      <c r="D1076" s="345"/>
      <c r="E1076" s="345"/>
      <c r="F1076" s="345"/>
      <c r="G1076" s="345"/>
      <c r="H1076" s="345"/>
      <c r="I1076" s="345"/>
      <c r="J1076" s="345"/>
      <c r="K1076" s="345"/>
      <c r="L1076" s="345"/>
      <c r="M1076" s="345"/>
      <c r="N1076" s="345"/>
      <c r="O1076" s="345"/>
      <c r="P1076" s="345"/>
      <c r="Q1076" s="345"/>
      <c r="R1076" s="345"/>
      <c r="S1076" s="345"/>
      <c r="T1076" s="345"/>
      <c r="U1076" s="345"/>
      <c r="V1076" s="345"/>
    </row>
    <row r="1077" spans="3:22">
      <c r="C1077" s="345"/>
      <c r="D1077" s="345"/>
      <c r="E1077" s="345"/>
      <c r="F1077" s="345"/>
      <c r="G1077" s="345"/>
      <c r="H1077" s="345"/>
      <c r="I1077" s="345"/>
      <c r="J1077" s="345"/>
      <c r="K1077" s="345"/>
      <c r="L1077" s="345"/>
      <c r="M1077" s="345"/>
      <c r="N1077" s="345"/>
      <c r="O1077" s="345"/>
      <c r="P1077" s="345"/>
      <c r="Q1077" s="345"/>
      <c r="R1077" s="345"/>
      <c r="S1077" s="345"/>
      <c r="T1077" s="345"/>
      <c r="U1077" s="345"/>
      <c r="V1077" s="345"/>
    </row>
    <row r="1078" spans="3:22">
      <c r="C1078" s="345"/>
      <c r="D1078" s="345"/>
      <c r="E1078" s="345"/>
      <c r="F1078" s="345"/>
      <c r="G1078" s="345"/>
      <c r="H1078" s="345"/>
      <c r="I1078" s="345"/>
      <c r="J1078" s="345"/>
      <c r="K1078" s="345"/>
      <c r="L1078" s="345"/>
      <c r="M1078" s="345"/>
      <c r="N1078" s="345"/>
      <c r="O1078" s="345"/>
      <c r="P1078" s="345"/>
      <c r="Q1078" s="345"/>
      <c r="R1078" s="345"/>
      <c r="S1078" s="345"/>
      <c r="T1078" s="345"/>
      <c r="U1078" s="345"/>
      <c r="V1078" s="345"/>
    </row>
    <row r="1079" spans="3:22">
      <c r="C1079" s="345"/>
      <c r="D1079" s="345"/>
      <c r="E1079" s="345"/>
      <c r="F1079" s="345"/>
      <c r="G1079" s="345"/>
      <c r="H1079" s="345"/>
      <c r="I1079" s="345"/>
      <c r="J1079" s="345"/>
      <c r="K1079" s="345"/>
      <c r="L1079" s="345"/>
      <c r="M1079" s="345"/>
      <c r="N1079" s="345"/>
      <c r="O1079" s="345"/>
      <c r="P1079" s="345"/>
      <c r="Q1079" s="345"/>
      <c r="R1079" s="345"/>
      <c r="S1079" s="345"/>
      <c r="T1079" s="345"/>
      <c r="U1079" s="345"/>
      <c r="V1079" s="345"/>
    </row>
    <row r="1080" spans="3:22">
      <c r="C1080" s="345"/>
      <c r="D1080" s="345"/>
      <c r="E1080" s="345"/>
      <c r="F1080" s="345"/>
      <c r="G1080" s="345"/>
      <c r="H1080" s="345"/>
      <c r="I1080" s="345"/>
      <c r="J1080" s="345"/>
      <c r="K1080" s="345"/>
      <c r="L1080" s="345"/>
      <c r="M1080" s="345"/>
      <c r="N1080" s="345"/>
      <c r="O1080" s="345"/>
      <c r="P1080" s="345"/>
      <c r="Q1080" s="345"/>
      <c r="R1080" s="345"/>
      <c r="S1080" s="345"/>
      <c r="T1080" s="345"/>
      <c r="U1080" s="345"/>
      <c r="V1080" s="345"/>
    </row>
    <row r="1081" spans="3:22">
      <c r="C1081" s="345"/>
      <c r="D1081" s="345"/>
      <c r="E1081" s="345"/>
      <c r="F1081" s="345"/>
      <c r="G1081" s="345"/>
      <c r="H1081" s="345"/>
      <c r="I1081" s="345"/>
      <c r="J1081" s="345"/>
      <c r="K1081" s="345"/>
      <c r="L1081" s="345"/>
      <c r="M1081" s="345"/>
      <c r="N1081" s="345"/>
      <c r="O1081" s="345"/>
      <c r="P1081" s="345"/>
      <c r="Q1081" s="345"/>
      <c r="R1081" s="345"/>
      <c r="S1081" s="345"/>
      <c r="T1081" s="345"/>
      <c r="U1081" s="345"/>
      <c r="V1081" s="345"/>
    </row>
    <row r="1082" spans="3:22">
      <c r="C1082" s="345"/>
      <c r="D1082" s="345"/>
      <c r="E1082" s="345"/>
      <c r="F1082" s="345"/>
      <c r="G1082" s="345"/>
      <c r="H1082" s="345"/>
      <c r="I1082" s="345"/>
      <c r="J1082" s="345"/>
      <c r="K1082" s="345"/>
      <c r="L1082" s="345"/>
      <c r="M1082" s="345"/>
      <c r="N1082" s="345"/>
      <c r="O1082" s="345"/>
      <c r="P1082" s="345"/>
      <c r="Q1082" s="345"/>
      <c r="R1082" s="345"/>
      <c r="S1082" s="345"/>
      <c r="T1082" s="345"/>
      <c r="U1082" s="345"/>
      <c r="V1082" s="345"/>
    </row>
    <row r="1083" spans="3:22">
      <c r="C1083" s="345"/>
      <c r="D1083" s="345"/>
      <c r="E1083" s="345"/>
      <c r="F1083" s="345"/>
      <c r="G1083" s="345"/>
      <c r="H1083" s="345"/>
      <c r="I1083" s="345"/>
      <c r="J1083" s="345"/>
      <c r="K1083" s="345"/>
      <c r="L1083" s="345"/>
      <c r="M1083" s="345"/>
      <c r="N1083" s="345"/>
      <c r="O1083" s="345"/>
      <c r="P1083" s="345"/>
      <c r="Q1083" s="345"/>
      <c r="R1083" s="345"/>
      <c r="S1083" s="345"/>
      <c r="T1083" s="345"/>
      <c r="U1083" s="345"/>
      <c r="V1083" s="345"/>
    </row>
    <row r="1084" spans="3:22">
      <c r="C1084" s="345"/>
      <c r="D1084" s="345"/>
      <c r="E1084" s="345"/>
      <c r="F1084" s="345"/>
      <c r="G1084" s="345"/>
      <c r="H1084" s="345"/>
      <c r="I1084" s="345"/>
      <c r="J1084" s="345"/>
      <c r="K1084" s="345"/>
      <c r="L1084" s="345"/>
      <c r="M1084" s="345"/>
      <c r="N1084" s="345"/>
      <c r="O1084" s="345"/>
      <c r="P1084" s="345"/>
      <c r="Q1084" s="345"/>
      <c r="R1084" s="345"/>
      <c r="S1084" s="345"/>
      <c r="T1084" s="345"/>
      <c r="U1084" s="345"/>
      <c r="V1084" s="345"/>
    </row>
    <row r="1085" spans="3:22">
      <c r="C1085" s="345"/>
      <c r="D1085" s="345"/>
      <c r="E1085" s="345"/>
      <c r="F1085" s="345"/>
      <c r="G1085" s="345"/>
      <c r="H1085" s="345"/>
      <c r="I1085" s="345"/>
      <c r="J1085" s="345"/>
      <c r="K1085" s="345"/>
      <c r="L1085" s="345"/>
      <c r="M1085" s="345"/>
      <c r="N1085" s="345"/>
      <c r="O1085" s="345"/>
      <c r="P1085" s="345"/>
      <c r="Q1085" s="345"/>
      <c r="R1085" s="345"/>
      <c r="S1085" s="345"/>
      <c r="T1085" s="345"/>
      <c r="U1085" s="345"/>
      <c r="V1085" s="345"/>
    </row>
    <row r="1086" spans="3:22">
      <c r="C1086" s="345"/>
      <c r="D1086" s="345"/>
      <c r="E1086" s="345"/>
      <c r="F1086" s="345"/>
      <c r="G1086" s="345"/>
      <c r="H1086" s="345"/>
      <c r="I1086" s="345"/>
      <c r="J1086" s="345"/>
      <c r="K1086" s="345"/>
      <c r="L1086" s="345"/>
      <c r="M1086" s="345"/>
      <c r="N1086" s="345"/>
      <c r="O1086" s="345"/>
      <c r="P1086" s="345"/>
      <c r="Q1086" s="345"/>
      <c r="R1086" s="345"/>
      <c r="S1086" s="345"/>
      <c r="T1086" s="345"/>
      <c r="U1086" s="345"/>
      <c r="V1086" s="345"/>
    </row>
    <row r="1087" spans="3:22">
      <c r="C1087" s="345"/>
      <c r="D1087" s="345"/>
      <c r="E1087" s="345"/>
      <c r="F1087" s="345"/>
      <c r="G1087" s="345"/>
      <c r="H1087" s="345"/>
      <c r="I1087" s="345"/>
      <c r="J1087" s="345"/>
      <c r="K1087" s="345"/>
      <c r="L1087" s="345"/>
      <c r="M1087" s="345"/>
      <c r="N1087" s="345"/>
      <c r="O1087" s="345"/>
      <c r="P1087" s="345"/>
      <c r="Q1087" s="345"/>
      <c r="R1087" s="345"/>
      <c r="S1087" s="345"/>
      <c r="T1087" s="345"/>
      <c r="U1087" s="345"/>
      <c r="V1087" s="345"/>
    </row>
    <row r="1088" spans="3:22">
      <c r="C1088" s="345"/>
      <c r="D1088" s="345"/>
      <c r="E1088" s="345"/>
      <c r="F1088" s="345"/>
      <c r="G1088" s="345"/>
      <c r="H1088" s="345"/>
      <c r="I1088" s="345"/>
      <c r="J1088" s="345"/>
      <c r="K1088" s="345"/>
      <c r="L1088" s="345"/>
      <c r="M1088" s="345"/>
      <c r="N1088" s="345"/>
      <c r="O1088" s="345"/>
      <c r="P1088" s="345"/>
      <c r="Q1088" s="345"/>
      <c r="R1088" s="345"/>
      <c r="S1088" s="345"/>
      <c r="T1088" s="345"/>
      <c r="U1088" s="345"/>
      <c r="V1088" s="345"/>
    </row>
    <row r="1089" spans="3:22">
      <c r="C1089" s="345"/>
      <c r="D1089" s="345"/>
      <c r="E1089" s="345"/>
      <c r="F1089" s="345"/>
      <c r="G1089" s="345"/>
      <c r="H1089" s="345"/>
      <c r="I1089" s="345"/>
      <c r="J1089" s="345"/>
      <c r="K1089" s="345"/>
      <c r="L1089" s="345"/>
      <c r="M1089" s="345"/>
      <c r="N1089" s="345"/>
      <c r="O1089" s="345"/>
      <c r="P1089" s="345"/>
      <c r="Q1089" s="345"/>
      <c r="R1089" s="345"/>
      <c r="S1089" s="345"/>
      <c r="T1089" s="345"/>
      <c r="U1089" s="345"/>
      <c r="V1089" s="345"/>
    </row>
    <row r="1090" spans="3:22">
      <c r="C1090" s="345"/>
      <c r="D1090" s="345"/>
      <c r="E1090" s="345"/>
      <c r="F1090" s="345"/>
      <c r="G1090" s="345"/>
      <c r="H1090" s="345"/>
      <c r="I1090" s="345"/>
      <c r="J1090" s="345"/>
      <c r="K1090" s="345"/>
      <c r="L1090" s="345"/>
      <c r="M1090" s="345"/>
      <c r="N1090" s="345"/>
      <c r="O1090" s="345"/>
      <c r="P1090" s="345"/>
      <c r="Q1090" s="345"/>
      <c r="R1090" s="345"/>
      <c r="S1090" s="345"/>
      <c r="T1090" s="345"/>
      <c r="U1090" s="345"/>
      <c r="V1090" s="345"/>
    </row>
    <row r="1091" spans="3:22">
      <c r="C1091" s="345"/>
      <c r="D1091" s="345"/>
      <c r="E1091" s="345"/>
      <c r="F1091" s="345"/>
      <c r="G1091" s="345"/>
      <c r="H1091" s="345"/>
      <c r="I1091" s="345"/>
      <c r="J1091" s="345"/>
      <c r="K1091" s="345"/>
      <c r="L1091" s="345"/>
      <c r="M1091" s="345"/>
      <c r="N1091" s="345"/>
      <c r="O1091" s="345"/>
      <c r="P1091" s="345"/>
      <c r="Q1091" s="345"/>
      <c r="R1091" s="345"/>
      <c r="S1091" s="345"/>
      <c r="T1091" s="345"/>
      <c r="U1091" s="345"/>
      <c r="V1091" s="345"/>
    </row>
    <row r="1092" spans="3:22">
      <c r="C1092" s="345"/>
      <c r="D1092" s="345"/>
      <c r="E1092" s="345"/>
      <c r="F1092" s="345"/>
      <c r="G1092" s="345"/>
      <c r="H1092" s="345"/>
      <c r="I1092" s="345"/>
      <c r="J1092" s="345"/>
      <c r="K1092" s="345"/>
      <c r="L1092" s="345"/>
      <c r="M1092" s="345"/>
      <c r="N1092" s="345"/>
      <c r="O1092" s="345"/>
      <c r="P1092" s="345"/>
      <c r="Q1092" s="345"/>
      <c r="R1092" s="345"/>
      <c r="S1092" s="345"/>
      <c r="T1092" s="345"/>
      <c r="U1092" s="345"/>
      <c r="V1092" s="345"/>
    </row>
    <row r="1093" spans="3:22">
      <c r="C1093" s="345"/>
      <c r="D1093" s="345"/>
      <c r="E1093" s="345"/>
      <c r="F1093" s="345"/>
      <c r="G1093" s="345"/>
      <c r="H1093" s="345"/>
      <c r="I1093" s="345"/>
      <c r="J1093" s="345"/>
      <c r="K1093" s="345"/>
      <c r="L1093" s="345"/>
      <c r="M1093" s="345"/>
      <c r="N1093" s="345"/>
      <c r="O1093" s="345"/>
      <c r="P1093" s="345"/>
      <c r="Q1093" s="345"/>
      <c r="R1093" s="345"/>
      <c r="S1093" s="345"/>
      <c r="T1093" s="345"/>
      <c r="U1093" s="345"/>
      <c r="V1093" s="345"/>
    </row>
    <row r="1094" spans="3:22">
      <c r="C1094" s="345"/>
      <c r="D1094" s="345"/>
      <c r="E1094" s="345"/>
      <c r="F1094" s="345"/>
      <c r="G1094" s="345"/>
      <c r="H1094" s="345"/>
      <c r="I1094" s="345"/>
      <c r="J1094" s="345"/>
      <c r="K1094" s="345"/>
      <c r="L1094" s="345"/>
      <c r="M1094" s="345"/>
      <c r="N1094" s="345"/>
      <c r="O1094" s="345"/>
      <c r="P1094" s="345"/>
      <c r="Q1094" s="345"/>
      <c r="R1094" s="345"/>
      <c r="S1094" s="345"/>
      <c r="T1094" s="345"/>
      <c r="U1094" s="345"/>
      <c r="V1094" s="345"/>
    </row>
    <row r="1095" spans="3:22">
      <c r="C1095" s="345"/>
      <c r="D1095" s="345"/>
      <c r="E1095" s="345"/>
      <c r="F1095" s="345"/>
      <c r="G1095" s="345"/>
      <c r="H1095" s="345"/>
      <c r="I1095" s="345"/>
      <c r="J1095" s="345"/>
      <c r="K1095" s="345"/>
      <c r="L1095" s="345"/>
      <c r="M1095" s="345"/>
      <c r="N1095" s="345"/>
      <c r="O1095" s="345"/>
      <c r="P1095" s="345"/>
      <c r="Q1095" s="345"/>
      <c r="R1095" s="345"/>
      <c r="S1095" s="345"/>
      <c r="T1095" s="345"/>
      <c r="U1095" s="345"/>
      <c r="V1095" s="345"/>
    </row>
    <row r="1096" spans="3:22">
      <c r="C1096" s="345"/>
      <c r="D1096" s="345"/>
      <c r="E1096" s="345"/>
      <c r="F1096" s="345"/>
      <c r="G1096" s="345"/>
      <c r="H1096" s="345"/>
      <c r="I1096" s="345"/>
      <c r="J1096" s="345"/>
      <c r="K1096" s="345"/>
      <c r="L1096" s="345"/>
      <c r="M1096" s="345"/>
      <c r="N1096" s="345"/>
      <c r="O1096" s="345"/>
      <c r="P1096" s="345"/>
      <c r="Q1096" s="345"/>
      <c r="R1096" s="345"/>
      <c r="S1096" s="345"/>
      <c r="T1096" s="345"/>
      <c r="U1096" s="345"/>
      <c r="V1096" s="345"/>
    </row>
    <row r="1097" spans="3:22">
      <c r="C1097" s="345"/>
      <c r="D1097" s="345"/>
      <c r="E1097" s="345"/>
      <c r="F1097" s="345"/>
      <c r="G1097" s="345"/>
      <c r="H1097" s="345"/>
      <c r="I1097" s="345"/>
      <c r="J1097" s="345"/>
      <c r="K1097" s="345"/>
      <c r="L1097" s="345"/>
      <c r="M1097" s="345"/>
      <c r="N1097" s="345"/>
      <c r="O1097" s="345"/>
      <c r="P1097" s="345"/>
      <c r="Q1097" s="345"/>
      <c r="R1097" s="345"/>
      <c r="S1097" s="345"/>
      <c r="T1097" s="345"/>
      <c r="U1097" s="345"/>
      <c r="V1097" s="345"/>
    </row>
    <row r="1098" spans="3:22">
      <c r="C1098" s="345"/>
      <c r="D1098" s="345"/>
      <c r="E1098" s="345"/>
      <c r="F1098" s="345"/>
      <c r="G1098" s="345"/>
      <c r="H1098" s="345"/>
      <c r="I1098" s="345"/>
      <c r="J1098" s="345"/>
      <c r="K1098" s="345"/>
      <c r="L1098" s="345"/>
      <c r="M1098" s="345"/>
      <c r="N1098" s="345"/>
      <c r="O1098" s="345"/>
      <c r="P1098" s="345"/>
      <c r="Q1098" s="345"/>
      <c r="R1098" s="345"/>
      <c r="S1098" s="345"/>
      <c r="T1098" s="345"/>
      <c r="U1098" s="345"/>
      <c r="V1098" s="345"/>
    </row>
    <row r="1099" spans="3:22">
      <c r="C1099" s="345"/>
      <c r="D1099" s="345"/>
      <c r="E1099" s="345"/>
      <c r="F1099" s="345"/>
      <c r="G1099" s="345"/>
      <c r="H1099" s="345"/>
      <c r="I1099" s="345"/>
      <c r="J1099" s="345"/>
      <c r="K1099" s="345"/>
      <c r="L1099" s="345"/>
      <c r="M1099" s="345"/>
      <c r="N1099" s="345"/>
      <c r="O1099" s="345"/>
      <c r="P1099" s="345"/>
      <c r="Q1099" s="345"/>
      <c r="R1099" s="345"/>
      <c r="S1099" s="345"/>
      <c r="T1099" s="345"/>
      <c r="U1099" s="345"/>
      <c r="V1099" s="345"/>
    </row>
    <row r="1100" spans="3:22">
      <c r="C1100" s="345"/>
      <c r="D1100" s="345"/>
      <c r="E1100" s="345"/>
      <c r="F1100" s="345"/>
      <c r="G1100" s="345"/>
      <c r="H1100" s="345"/>
      <c r="I1100" s="345"/>
      <c r="J1100" s="345"/>
      <c r="K1100" s="345"/>
      <c r="L1100" s="345"/>
      <c r="M1100" s="345"/>
      <c r="N1100" s="345"/>
      <c r="O1100" s="345"/>
      <c r="P1100" s="345"/>
      <c r="Q1100" s="345"/>
      <c r="R1100" s="345"/>
      <c r="S1100" s="345"/>
      <c r="T1100" s="345"/>
      <c r="U1100" s="345"/>
      <c r="V1100" s="345"/>
    </row>
    <row r="1101" spans="3:22">
      <c r="C1101" s="345"/>
      <c r="D1101" s="345"/>
      <c r="E1101" s="345"/>
      <c r="F1101" s="345"/>
      <c r="G1101" s="345"/>
      <c r="H1101" s="345"/>
      <c r="I1101" s="345"/>
      <c r="J1101" s="345"/>
      <c r="K1101" s="345"/>
      <c r="L1101" s="345"/>
      <c r="M1101" s="345"/>
      <c r="N1101" s="345"/>
      <c r="O1101" s="345"/>
      <c r="P1101" s="345"/>
      <c r="Q1101" s="345"/>
      <c r="R1101" s="345"/>
      <c r="S1101" s="345"/>
      <c r="T1101" s="345"/>
      <c r="U1101" s="345"/>
      <c r="V1101" s="345"/>
    </row>
    <row r="1102" spans="3:22">
      <c r="C1102" s="345"/>
      <c r="D1102" s="345"/>
      <c r="E1102" s="345"/>
      <c r="F1102" s="345"/>
      <c r="G1102" s="345"/>
      <c r="H1102" s="345"/>
      <c r="I1102" s="345"/>
      <c r="J1102" s="345"/>
      <c r="K1102" s="345"/>
      <c r="L1102" s="345"/>
      <c r="M1102" s="345"/>
      <c r="N1102" s="345"/>
      <c r="O1102" s="345"/>
      <c r="P1102" s="345"/>
      <c r="Q1102" s="345"/>
      <c r="R1102" s="345"/>
      <c r="S1102" s="345"/>
      <c r="T1102" s="345"/>
      <c r="U1102" s="345"/>
      <c r="V1102" s="345"/>
    </row>
    <row r="1103" spans="3:22">
      <c r="C1103" s="345"/>
      <c r="D1103" s="345"/>
      <c r="E1103" s="345"/>
      <c r="F1103" s="345"/>
      <c r="G1103" s="345"/>
      <c r="H1103" s="345"/>
      <c r="I1103" s="345"/>
      <c r="J1103" s="345"/>
      <c r="K1103" s="345"/>
      <c r="L1103" s="345"/>
      <c r="M1103" s="345"/>
      <c r="N1103" s="345"/>
      <c r="O1103" s="345"/>
      <c r="P1103" s="345"/>
      <c r="Q1103" s="345"/>
      <c r="R1103" s="345"/>
      <c r="S1103" s="345"/>
      <c r="T1103" s="345"/>
      <c r="U1103" s="345"/>
      <c r="V1103" s="345"/>
    </row>
    <row r="1104" spans="3:22">
      <c r="C1104" s="345"/>
      <c r="D1104" s="345"/>
      <c r="E1104" s="345"/>
      <c r="F1104" s="345"/>
      <c r="G1104" s="345"/>
      <c r="H1104" s="345"/>
      <c r="I1104" s="345"/>
      <c r="J1104" s="345"/>
      <c r="K1104" s="345"/>
      <c r="L1104" s="345"/>
      <c r="M1104" s="345"/>
      <c r="N1104" s="345"/>
      <c r="O1104" s="345"/>
      <c r="P1104" s="345"/>
      <c r="Q1104" s="345"/>
      <c r="R1104" s="345"/>
      <c r="S1104" s="345"/>
      <c r="T1104" s="345"/>
      <c r="U1104" s="345"/>
      <c r="V1104" s="345"/>
    </row>
    <row r="1105" spans="3:22">
      <c r="C1105" s="345"/>
      <c r="D1105" s="345"/>
      <c r="E1105" s="345"/>
      <c r="F1105" s="345"/>
      <c r="G1105" s="345"/>
      <c r="H1105" s="345"/>
      <c r="I1105" s="345"/>
      <c r="J1105" s="345"/>
      <c r="K1105" s="345"/>
      <c r="L1105" s="345"/>
      <c r="M1105" s="345"/>
      <c r="N1105" s="345"/>
      <c r="O1105" s="345"/>
      <c r="P1105" s="345"/>
      <c r="Q1105" s="345"/>
      <c r="R1105" s="345"/>
      <c r="S1105" s="345"/>
      <c r="T1105" s="345"/>
      <c r="U1105" s="345"/>
      <c r="V1105" s="345"/>
    </row>
    <row r="1106" spans="3:22">
      <c r="C1106" s="345"/>
      <c r="D1106" s="345"/>
      <c r="E1106" s="345"/>
      <c r="F1106" s="345"/>
      <c r="G1106" s="345"/>
      <c r="H1106" s="345"/>
      <c r="I1106" s="345"/>
      <c r="J1106" s="345"/>
      <c r="K1106" s="345"/>
      <c r="L1106" s="345"/>
      <c r="M1106" s="345"/>
      <c r="N1106" s="345"/>
      <c r="O1106" s="345"/>
      <c r="P1106" s="345"/>
      <c r="Q1106" s="345"/>
      <c r="R1106" s="345"/>
      <c r="S1106" s="345"/>
      <c r="T1106" s="345"/>
      <c r="U1106" s="345"/>
      <c r="V1106" s="345"/>
    </row>
    <row r="1107" spans="3:22">
      <c r="C1107" s="345"/>
      <c r="D1107" s="345"/>
      <c r="E1107" s="345"/>
      <c r="F1107" s="345"/>
      <c r="G1107" s="345"/>
      <c r="H1107" s="345"/>
      <c r="I1107" s="345"/>
      <c r="J1107" s="345"/>
      <c r="K1107" s="345"/>
      <c r="L1107" s="345"/>
      <c r="M1107" s="345"/>
      <c r="N1107" s="345"/>
      <c r="O1107" s="345"/>
      <c r="P1107" s="345"/>
      <c r="Q1107" s="345"/>
      <c r="R1107" s="345"/>
      <c r="S1107" s="345"/>
      <c r="T1107" s="345"/>
      <c r="U1107" s="345"/>
      <c r="V1107" s="345"/>
    </row>
    <row r="1108" spans="3:22">
      <c r="C1108" s="345"/>
      <c r="D1108" s="345"/>
      <c r="E1108" s="345"/>
      <c r="F1108" s="345"/>
      <c r="G1108" s="345"/>
      <c r="H1108" s="345"/>
      <c r="I1108" s="345"/>
      <c r="J1108" s="345"/>
      <c r="K1108" s="345"/>
      <c r="L1108" s="345"/>
      <c r="M1108" s="345"/>
      <c r="N1108" s="345"/>
      <c r="O1108" s="345"/>
      <c r="P1108" s="345"/>
      <c r="Q1108" s="345"/>
      <c r="R1108" s="345"/>
      <c r="S1108" s="345"/>
      <c r="T1108" s="345"/>
      <c r="U1108" s="345"/>
      <c r="V1108" s="345"/>
    </row>
    <row r="1109" spans="3:22">
      <c r="C1109" s="345"/>
      <c r="D1109" s="345"/>
      <c r="E1109" s="345"/>
      <c r="F1109" s="345"/>
      <c r="G1109" s="345"/>
      <c r="H1109" s="345"/>
      <c r="I1109" s="345"/>
      <c r="J1109" s="345"/>
      <c r="K1109" s="345"/>
      <c r="L1109" s="345"/>
      <c r="M1109" s="345"/>
      <c r="N1109" s="345"/>
      <c r="O1109" s="345"/>
      <c r="P1109" s="345"/>
      <c r="Q1109" s="345"/>
      <c r="R1109" s="345"/>
      <c r="S1109" s="345"/>
      <c r="T1109" s="345"/>
      <c r="U1109" s="345"/>
      <c r="V1109" s="345"/>
    </row>
    <row r="1110" spans="3:22">
      <c r="C1110" s="345"/>
      <c r="D1110" s="345"/>
      <c r="E1110" s="345"/>
      <c r="F1110" s="345"/>
      <c r="G1110" s="345"/>
      <c r="H1110" s="345"/>
      <c r="I1110" s="345"/>
      <c r="J1110" s="345"/>
      <c r="K1110" s="345"/>
      <c r="L1110" s="345"/>
      <c r="M1110" s="345"/>
      <c r="N1110" s="345"/>
      <c r="O1110" s="345"/>
      <c r="P1110" s="345"/>
      <c r="Q1110" s="345"/>
      <c r="R1110" s="345"/>
      <c r="S1110" s="345"/>
      <c r="T1110" s="345"/>
      <c r="U1110" s="345"/>
      <c r="V1110" s="345"/>
    </row>
    <row r="1111" spans="3:22">
      <c r="C1111" s="345"/>
      <c r="D1111" s="345"/>
      <c r="E1111" s="345"/>
      <c r="F1111" s="345"/>
      <c r="G1111" s="345"/>
      <c r="H1111" s="345"/>
      <c r="I1111" s="345"/>
      <c r="J1111" s="345"/>
      <c r="K1111" s="345"/>
      <c r="L1111" s="345"/>
      <c r="M1111" s="345"/>
      <c r="N1111" s="345"/>
      <c r="O1111" s="345"/>
      <c r="P1111" s="345"/>
      <c r="Q1111" s="345"/>
      <c r="R1111" s="345"/>
      <c r="S1111" s="345"/>
      <c r="T1111" s="345"/>
      <c r="U1111" s="345"/>
      <c r="V1111" s="345"/>
    </row>
    <row r="1112" spans="3:22">
      <c r="C1112" s="345"/>
      <c r="D1112" s="345"/>
      <c r="E1112" s="345"/>
      <c r="F1112" s="345"/>
      <c r="G1112" s="345"/>
      <c r="H1112" s="345"/>
      <c r="I1112" s="345"/>
      <c r="J1112" s="345"/>
      <c r="K1112" s="345"/>
      <c r="L1112" s="345"/>
      <c r="M1112" s="345"/>
      <c r="N1112" s="345"/>
      <c r="O1112" s="345"/>
      <c r="P1112" s="345"/>
      <c r="Q1112" s="345"/>
      <c r="R1112" s="345"/>
      <c r="S1112" s="345"/>
      <c r="T1112" s="345"/>
      <c r="U1112" s="345"/>
      <c r="V1112" s="345"/>
    </row>
    <row r="1113" spans="3:22">
      <c r="C1113" s="345"/>
      <c r="D1113" s="345"/>
      <c r="E1113" s="345"/>
      <c r="F1113" s="345"/>
      <c r="G1113" s="345"/>
      <c r="H1113" s="345"/>
      <c r="I1113" s="345"/>
      <c r="J1113" s="345"/>
      <c r="K1113" s="345"/>
      <c r="L1113" s="345"/>
      <c r="M1113" s="345"/>
      <c r="N1113" s="345"/>
      <c r="O1113" s="345"/>
      <c r="P1113" s="345"/>
      <c r="Q1113" s="345"/>
      <c r="R1113" s="345"/>
      <c r="S1113" s="345"/>
      <c r="T1113" s="345"/>
      <c r="U1113" s="345"/>
      <c r="V1113" s="345"/>
    </row>
    <row r="1114" spans="3:22">
      <c r="C1114" s="345"/>
      <c r="D1114" s="345"/>
      <c r="E1114" s="345"/>
      <c r="F1114" s="345"/>
      <c r="G1114" s="345"/>
      <c r="H1114" s="345"/>
      <c r="I1114" s="345"/>
      <c r="J1114" s="345"/>
      <c r="K1114" s="345"/>
      <c r="L1114" s="345"/>
      <c r="M1114" s="345"/>
      <c r="N1114" s="345"/>
      <c r="O1114" s="345"/>
      <c r="P1114" s="345"/>
      <c r="Q1114" s="345"/>
      <c r="R1114" s="345"/>
      <c r="S1114" s="345"/>
      <c r="T1114" s="345"/>
      <c r="U1114" s="345"/>
      <c r="V1114" s="345"/>
    </row>
    <row r="1115" spans="3:22">
      <c r="C1115" s="345"/>
      <c r="D1115" s="345"/>
      <c r="E1115" s="345"/>
      <c r="F1115" s="345"/>
      <c r="G1115" s="345"/>
      <c r="H1115" s="345"/>
      <c r="I1115" s="345"/>
      <c r="J1115" s="345"/>
      <c r="K1115" s="345"/>
      <c r="L1115" s="345"/>
      <c r="M1115" s="345"/>
      <c r="N1115" s="345"/>
      <c r="O1115" s="345"/>
      <c r="P1115" s="345"/>
      <c r="Q1115" s="345"/>
      <c r="R1115" s="345"/>
      <c r="S1115" s="345"/>
      <c r="T1115" s="345"/>
      <c r="U1115" s="345"/>
      <c r="V1115" s="345"/>
    </row>
    <row r="1116" spans="3:22">
      <c r="C1116" s="345"/>
      <c r="D1116" s="345"/>
      <c r="E1116" s="345"/>
      <c r="F1116" s="345"/>
      <c r="G1116" s="345"/>
      <c r="H1116" s="345"/>
      <c r="I1116" s="345"/>
      <c r="J1116" s="345"/>
      <c r="K1116" s="345"/>
      <c r="L1116" s="345"/>
      <c r="M1116" s="345"/>
      <c r="N1116" s="345"/>
      <c r="O1116" s="345"/>
      <c r="P1116" s="345"/>
      <c r="Q1116" s="345"/>
      <c r="R1116" s="345"/>
      <c r="S1116" s="345"/>
      <c r="T1116" s="345"/>
      <c r="U1116" s="345"/>
      <c r="V1116" s="345"/>
    </row>
    <row r="1117" spans="3:22">
      <c r="C1117" s="345"/>
      <c r="D1117" s="345"/>
      <c r="E1117" s="345"/>
      <c r="F1117" s="345"/>
      <c r="G1117" s="345"/>
      <c r="H1117" s="345"/>
      <c r="I1117" s="345"/>
      <c r="J1117" s="345"/>
      <c r="K1117" s="345"/>
      <c r="L1117" s="345"/>
      <c r="M1117" s="345"/>
      <c r="N1117" s="345"/>
      <c r="O1117" s="345"/>
      <c r="P1117" s="345"/>
      <c r="Q1117" s="345"/>
      <c r="R1117" s="345"/>
      <c r="S1117" s="345"/>
      <c r="T1117" s="345"/>
      <c r="U1117" s="345"/>
      <c r="V1117" s="345"/>
    </row>
    <row r="1118" spans="3:22">
      <c r="C1118" s="345"/>
      <c r="D1118" s="345"/>
      <c r="E1118" s="345"/>
      <c r="F1118" s="345"/>
      <c r="G1118" s="345"/>
      <c r="H1118" s="345"/>
      <c r="I1118" s="345"/>
      <c r="J1118" s="345"/>
      <c r="K1118" s="345"/>
      <c r="L1118" s="345"/>
      <c r="M1118" s="345"/>
      <c r="N1118" s="345"/>
      <c r="O1118" s="345"/>
      <c r="P1118" s="345"/>
      <c r="Q1118" s="345"/>
      <c r="R1118" s="345"/>
      <c r="S1118" s="345"/>
      <c r="T1118" s="345"/>
      <c r="U1118" s="345"/>
      <c r="V1118" s="345"/>
    </row>
    <row r="1119" spans="3:22">
      <c r="C1119" s="345"/>
      <c r="D1119" s="345"/>
      <c r="E1119" s="345"/>
      <c r="F1119" s="345"/>
      <c r="G1119" s="345"/>
      <c r="H1119" s="345"/>
      <c r="I1119" s="345"/>
      <c r="J1119" s="345"/>
      <c r="K1119" s="345"/>
      <c r="L1119" s="345"/>
      <c r="M1119" s="345"/>
      <c r="N1119" s="345"/>
      <c r="O1119" s="345"/>
      <c r="P1119" s="345"/>
      <c r="Q1119" s="345"/>
      <c r="R1119" s="345"/>
      <c r="S1119" s="345"/>
      <c r="T1119" s="345"/>
      <c r="U1119" s="345"/>
      <c r="V1119" s="345"/>
    </row>
    <row r="1120" spans="3:22">
      <c r="C1120" s="345"/>
      <c r="D1120" s="345"/>
      <c r="E1120" s="345"/>
      <c r="F1120" s="345"/>
      <c r="G1120" s="345"/>
      <c r="H1120" s="345"/>
      <c r="I1120" s="345"/>
      <c r="J1120" s="345"/>
      <c r="K1120" s="345"/>
      <c r="L1120" s="345"/>
      <c r="M1120" s="345"/>
      <c r="N1120" s="345"/>
      <c r="O1120" s="345"/>
      <c r="P1120" s="345"/>
      <c r="Q1120" s="345"/>
      <c r="R1120" s="345"/>
      <c r="S1120" s="345"/>
      <c r="T1120" s="345"/>
      <c r="U1120" s="345"/>
      <c r="V1120" s="345"/>
    </row>
    <row r="1121" spans="3:22">
      <c r="C1121" s="345"/>
      <c r="D1121" s="345"/>
      <c r="E1121" s="345"/>
      <c r="F1121" s="345"/>
      <c r="G1121" s="345"/>
      <c r="H1121" s="345"/>
      <c r="I1121" s="345"/>
      <c r="J1121" s="345"/>
      <c r="K1121" s="345"/>
      <c r="L1121" s="345"/>
      <c r="M1121" s="345"/>
      <c r="N1121" s="345"/>
      <c r="O1121" s="345"/>
      <c r="P1121" s="345"/>
      <c r="Q1121" s="345"/>
      <c r="R1121" s="345"/>
      <c r="S1121" s="345"/>
      <c r="T1121" s="345"/>
      <c r="U1121" s="345"/>
      <c r="V1121" s="345"/>
    </row>
    <row r="1122" spans="3:22">
      <c r="C1122" s="345"/>
      <c r="D1122" s="345"/>
      <c r="E1122" s="345"/>
      <c r="F1122" s="345"/>
      <c r="G1122" s="345"/>
      <c r="H1122" s="345"/>
      <c r="I1122" s="345"/>
      <c r="J1122" s="345"/>
      <c r="K1122" s="345"/>
      <c r="L1122" s="345"/>
      <c r="M1122" s="345"/>
      <c r="N1122" s="345"/>
      <c r="O1122" s="345"/>
      <c r="P1122" s="345"/>
      <c r="Q1122" s="345"/>
      <c r="R1122" s="345"/>
      <c r="S1122" s="345"/>
      <c r="T1122" s="345"/>
      <c r="U1122" s="345"/>
      <c r="V1122" s="345"/>
    </row>
    <row r="1123" spans="3:22">
      <c r="C1123" s="345"/>
      <c r="D1123" s="345"/>
      <c r="E1123" s="345"/>
      <c r="F1123" s="345"/>
      <c r="G1123" s="345"/>
      <c r="H1123" s="345"/>
      <c r="I1123" s="345"/>
      <c r="J1123" s="345"/>
      <c r="K1123" s="345"/>
      <c r="L1123" s="345"/>
      <c r="M1123" s="345"/>
      <c r="N1123" s="345"/>
      <c r="O1123" s="345"/>
      <c r="P1123" s="345"/>
      <c r="Q1123" s="345"/>
      <c r="R1123" s="345"/>
      <c r="S1123" s="345"/>
      <c r="T1123" s="345"/>
      <c r="U1123" s="345"/>
      <c r="V1123" s="345"/>
    </row>
    <row r="1124" spans="3:22">
      <c r="C1124" s="345"/>
      <c r="D1124" s="345"/>
      <c r="E1124" s="345"/>
      <c r="F1124" s="345"/>
      <c r="G1124" s="345"/>
      <c r="H1124" s="345"/>
      <c r="I1124" s="345"/>
      <c r="J1124" s="345"/>
      <c r="K1124" s="345"/>
      <c r="L1124" s="345"/>
      <c r="M1124" s="345"/>
      <c r="N1124" s="345"/>
      <c r="O1124" s="345"/>
      <c r="P1124" s="345"/>
      <c r="Q1124" s="345"/>
      <c r="R1124" s="345"/>
      <c r="S1124" s="345"/>
      <c r="T1124" s="345"/>
      <c r="U1124" s="345"/>
      <c r="V1124" s="345"/>
    </row>
    <row r="1125" spans="3:22">
      <c r="C1125" s="345"/>
      <c r="D1125" s="345"/>
      <c r="E1125" s="345"/>
      <c r="F1125" s="345"/>
      <c r="G1125" s="345"/>
      <c r="H1125" s="345"/>
      <c r="I1125" s="345"/>
      <c r="J1125" s="345"/>
      <c r="K1125" s="345"/>
      <c r="L1125" s="345"/>
      <c r="M1125" s="345"/>
      <c r="N1125" s="345"/>
      <c r="O1125" s="345"/>
      <c r="P1125" s="345"/>
      <c r="Q1125" s="345"/>
      <c r="R1125" s="345"/>
      <c r="S1125" s="345"/>
      <c r="T1125" s="345"/>
      <c r="U1125" s="345"/>
      <c r="V1125" s="345"/>
    </row>
    <row r="1126" spans="3:22">
      <c r="C1126" s="345"/>
      <c r="D1126" s="345"/>
      <c r="E1126" s="345"/>
      <c r="F1126" s="345"/>
      <c r="G1126" s="345"/>
      <c r="H1126" s="345"/>
      <c r="I1126" s="345"/>
      <c r="J1126" s="345"/>
      <c r="K1126" s="345"/>
      <c r="L1126" s="345"/>
      <c r="M1126" s="345"/>
      <c r="N1126" s="345"/>
      <c r="O1126" s="345"/>
      <c r="P1126" s="345"/>
      <c r="Q1126" s="345"/>
      <c r="R1126" s="345"/>
      <c r="S1126" s="345"/>
      <c r="T1126" s="345"/>
      <c r="U1126" s="345"/>
      <c r="V1126" s="345"/>
    </row>
    <row r="1127" spans="3:22">
      <c r="C1127" s="345"/>
      <c r="D1127" s="345"/>
      <c r="E1127" s="345"/>
      <c r="F1127" s="345"/>
      <c r="G1127" s="345"/>
      <c r="H1127" s="345"/>
      <c r="I1127" s="345"/>
      <c r="J1127" s="345"/>
      <c r="K1127" s="345"/>
      <c r="L1127" s="345"/>
      <c r="M1127" s="345"/>
      <c r="N1127" s="345"/>
      <c r="O1127" s="345"/>
      <c r="P1127" s="345"/>
      <c r="Q1127" s="345"/>
      <c r="R1127" s="345"/>
      <c r="S1127" s="345"/>
      <c r="T1127" s="345"/>
      <c r="U1127" s="345"/>
      <c r="V1127" s="345"/>
    </row>
    <row r="1128" spans="3:22">
      <c r="C1128" s="345"/>
      <c r="D1128" s="345"/>
      <c r="E1128" s="345"/>
      <c r="F1128" s="345"/>
      <c r="G1128" s="345"/>
      <c r="H1128" s="345"/>
      <c r="I1128" s="345"/>
      <c r="J1128" s="345"/>
      <c r="K1128" s="345"/>
      <c r="L1128" s="345"/>
      <c r="M1128" s="345"/>
      <c r="N1128" s="345"/>
      <c r="O1128" s="345"/>
      <c r="P1128" s="345"/>
      <c r="Q1128" s="345"/>
      <c r="R1128" s="345"/>
      <c r="S1128" s="345"/>
      <c r="T1128" s="345"/>
      <c r="U1128" s="345"/>
      <c r="V1128" s="345"/>
    </row>
    <row r="1129" spans="3:22">
      <c r="C1129" s="345"/>
      <c r="D1129" s="345"/>
      <c r="E1129" s="345"/>
      <c r="F1129" s="345"/>
      <c r="G1129" s="345"/>
      <c r="H1129" s="345"/>
      <c r="I1129" s="345"/>
      <c r="J1129" s="345"/>
      <c r="K1129" s="345"/>
      <c r="L1129" s="345"/>
      <c r="M1129" s="345"/>
      <c r="N1129" s="345"/>
      <c r="O1129" s="345"/>
      <c r="P1129" s="345"/>
      <c r="Q1129" s="345"/>
      <c r="R1129" s="345"/>
      <c r="S1129" s="345"/>
      <c r="T1129" s="345"/>
      <c r="U1129" s="345"/>
      <c r="V1129" s="345"/>
    </row>
    <row r="1130" spans="3:22">
      <c r="C1130" s="345"/>
      <c r="D1130" s="345"/>
      <c r="E1130" s="345"/>
      <c r="F1130" s="345"/>
      <c r="G1130" s="345"/>
      <c r="H1130" s="345"/>
      <c r="I1130" s="345"/>
      <c r="J1130" s="345"/>
      <c r="K1130" s="345"/>
      <c r="L1130" s="345"/>
      <c r="M1130" s="345"/>
      <c r="N1130" s="345"/>
      <c r="O1130" s="345"/>
      <c r="P1130" s="345"/>
      <c r="Q1130" s="345"/>
      <c r="R1130" s="345"/>
      <c r="S1130" s="345"/>
      <c r="T1130" s="345"/>
      <c r="U1130" s="345"/>
      <c r="V1130" s="345"/>
    </row>
    <row r="1131" spans="3:22">
      <c r="C1131" s="345"/>
      <c r="D1131" s="345"/>
      <c r="E1131" s="345"/>
      <c r="F1131" s="345"/>
      <c r="G1131" s="345"/>
      <c r="H1131" s="345"/>
      <c r="I1131" s="345"/>
      <c r="J1131" s="345"/>
      <c r="K1131" s="345"/>
      <c r="L1131" s="345"/>
      <c r="M1131" s="345"/>
      <c r="N1131" s="345"/>
      <c r="O1131" s="345"/>
      <c r="P1131" s="345"/>
      <c r="Q1131" s="345"/>
      <c r="R1131" s="345"/>
      <c r="S1131" s="345"/>
      <c r="T1131" s="345"/>
      <c r="U1131" s="345"/>
      <c r="V1131" s="345"/>
    </row>
    <row r="1132" spans="3:22">
      <c r="C1132" s="345"/>
      <c r="D1132" s="345"/>
      <c r="E1132" s="345"/>
      <c r="F1132" s="345"/>
      <c r="G1132" s="345"/>
      <c r="H1132" s="345"/>
      <c r="I1132" s="345"/>
      <c r="J1132" s="345"/>
      <c r="K1132" s="345"/>
      <c r="L1132" s="345"/>
      <c r="M1132" s="345"/>
      <c r="N1132" s="345"/>
      <c r="O1132" s="345"/>
      <c r="P1132" s="345"/>
      <c r="Q1132" s="345"/>
      <c r="R1132" s="345"/>
      <c r="S1132" s="345"/>
      <c r="T1132" s="345"/>
      <c r="U1132" s="345"/>
      <c r="V1132" s="345"/>
    </row>
    <row r="1133" spans="3:22">
      <c r="C1133" s="345"/>
      <c r="D1133" s="345"/>
      <c r="E1133" s="345"/>
      <c r="F1133" s="345"/>
      <c r="G1133" s="345"/>
      <c r="H1133" s="345"/>
      <c r="I1133" s="345"/>
      <c r="J1133" s="345"/>
      <c r="K1133" s="345"/>
      <c r="L1133" s="345"/>
      <c r="M1133" s="345"/>
      <c r="N1133" s="345"/>
      <c r="O1133" s="345"/>
      <c r="P1133" s="345"/>
      <c r="Q1133" s="345"/>
      <c r="R1133" s="345"/>
      <c r="S1133" s="345"/>
      <c r="T1133" s="345"/>
      <c r="U1133" s="345"/>
      <c r="V1133" s="345"/>
    </row>
    <row r="1134" spans="3:22">
      <c r="C1134" s="345"/>
      <c r="D1134" s="345"/>
      <c r="E1134" s="345"/>
      <c r="F1134" s="345"/>
      <c r="G1134" s="345"/>
      <c r="H1134" s="345"/>
      <c r="I1134" s="345"/>
      <c r="J1134" s="345"/>
      <c r="K1134" s="345"/>
      <c r="L1134" s="345"/>
      <c r="M1134" s="345"/>
      <c r="N1134" s="345"/>
      <c r="O1134" s="345"/>
      <c r="P1134" s="345"/>
      <c r="Q1134" s="345"/>
      <c r="R1134" s="345"/>
      <c r="S1134" s="345"/>
      <c r="T1134" s="345"/>
      <c r="U1134" s="345"/>
      <c r="V1134" s="345"/>
    </row>
    <row r="1135" spans="3:22">
      <c r="C1135" s="345"/>
      <c r="D1135" s="345"/>
      <c r="E1135" s="345"/>
      <c r="F1135" s="345"/>
      <c r="G1135" s="345"/>
      <c r="H1135" s="345"/>
      <c r="I1135" s="345"/>
      <c r="J1135" s="345"/>
      <c r="K1135" s="345"/>
      <c r="L1135" s="345"/>
      <c r="M1135" s="345"/>
      <c r="N1135" s="345"/>
      <c r="O1135" s="345"/>
      <c r="P1135" s="345"/>
      <c r="Q1135" s="345"/>
      <c r="R1135" s="345"/>
      <c r="S1135" s="345"/>
      <c r="T1135" s="345"/>
      <c r="U1135" s="345"/>
      <c r="V1135" s="345"/>
    </row>
    <row r="1136" spans="3:22">
      <c r="C1136" s="345"/>
      <c r="D1136" s="345"/>
      <c r="E1136" s="345"/>
      <c r="F1136" s="345"/>
      <c r="G1136" s="345"/>
      <c r="H1136" s="345"/>
      <c r="I1136" s="345"/>
      <c r="J1136" s="345"/>
      <c r="K1136" s="345"/>
      <c r="L1136" s="345"/>
      <c r="M1136" s="345"/>
      <c r="N1136" s="345"/>
      <c r="O1136" s="345"/>
      <c r="P1136" s="345"/>
      <c r="Q1136" s="345"/>
      <c r="R1136" s="345"/>
      <c r="S1136" s="345"/>
      <c r="T1136" s="345"/>
      <c r="U1136" s="345"/>
      <c r="V1136" s="345"/>
    </row>
    <row r="1137" spans="3:22">
      <c r="C1137" s="345"/>
      <c r="D1137" s="345"/>
      <c r="E1137" s="345"/>
      <c r="F1137" s="345"/>
      <c r="G1137" s="345"/>
      <c r="H1137" s="345"/>
      <c r="I1137" s="345"/>
      <c r="J1137" s="345"/>
      <c r="K1137" s="345"/>
      <c r="L1137" s="345"/>
      <c r="M1137" s="345"/>
      <c r="N1137" s="345"/>
      <c r="O1137" s="345"/>
      <c r="P1137" s="345"/>
      <c r="Q1137" s="345"/>
      <c r="R1137" s="345"/>
      <c r="S1137" s="345"/>
      <c r="T1137" s="345"/>
      <c r="U1137" s="345"/>
      <c r="V1137" s="345"/>
    </row>
    <row r="1138" spans="3:22">
      <c r="C1138" s="345"/>
      <c r="D1138" s="345"/>
      <c r="E1138" s="345"/>
      <c r="F1138" s="345"/>
      <c r="G1138" s="345"/>
      <c r="H1138" s="345"/>
      <c r="I1138" s="345"/>
      <c r="J1138" s="345"/>
      <c r="K1138" s="345"/>
      <c r="L1138" s="345"/>
      <c r="M1138" s="345"/>
      <c r="N1138" s="345"/>
      <c r="O1138" s="345"/>
      <c r="P1138" s="345"/>
      <c r="Q1138" s="345"/>
      <c r="R1138" s="345"/>
      <c r="S1138" s="345"/>
      <c r="T1138" s="345"/>
      <c r="U1138" s="345"/>
      <c r="V1138" s="345"/>
    </row>
    <row r="1139" spans="3:22">
      <c r="C1139" s="345"/>
      <c r="D1139" s="345"/>
      <c r="E1139" s="345"/>
      <c r="F1139" s="345"/>
      <c r="G1139" s="345"/>
      <c r="H1139" s="345"/>
      <c r="I1139" s="345"/>
      <c r="J1139" s="345"/>
      <c r="K1139" s="345"/>
      <c r="L1139" s="345"/>
      <c r="M1139" s="345"/>
      <c r="N1139" s="345"/>
      <c r="O1139" s="345"/>
      <c r="P1139" s="345"/>
      <c r="Q1139" s="345"/>
      <c r="R1139" s="345"/>
      <c r="S1139" s="345"/>
      <c r="T1139" s="345"/>
      <c r="U1139" s="345"/>
      <c r="V1139" s="345"/>
    </row>
    <row r="1140" spans="3:22">
      <c r="C1140" s="345"/>
      <c r="D1140" s="345"/>
      <c r="E1140" s="345"/>
      <c r="F1140" s="345"/>
      <c r="G1140" s="345"/>
      <c r="H1140" s="345"/>
      <c r="I1140" s="345"/>
      <c r="J1140" s="345"/>
      <c r="K1140" s="345"/>
      <c r="L1140" s="345"/>
      <c r="M1140" s="345"/>
      <c r="N1140" s="345"/>
      <c r="O1140" s="345"/>
      <c r="P1140" s="345"/>
      <c r="Q1140" s="345"/>
      <c r="R1140" s="345"/>
      <c r="S1140" s="345"/>
      <c r="T1140" s="345"/>
      <c r="U1140" s="345"/>
      <c r="V1140" s="345"/>
    </row>
    <row r="1141" spans="3:22">
      <c r="C1141" s="345"/>
      <c r="D1141" s="345"/>
      <c r="E1141" s="345"/>
      <c r="F1141" s="345"/>
      <c r="G1141" s="345"/>
      <c r="H1141" s="345"/>
      <c r="I1141" s="345"/>
      <c r="J1141" s="345"/>
      <c r="K1141" s="345"/>
      <c r="L1141" s="345"/>
      <c r="M1141" s="345"/>
      <c r="N1141" s="345"/>
      <c r="O1141" s="345"/>
      <c r="P1141" s="345"/>
      <c r="Q1141" s="345"/>
      <c r="R1141" s="345"/>
      <c r="S1141" s="345"/>
      <c r="T1141" s="345"/>
      <c r="U1141" s="345"/>
      <c r="V1141" s="345"/>
    </row>
    <row r="1142" spans="3:22">
      <c r="C1142" s="345"/>
      <c r="D1142" s="345"/>
      <c r="E1142" s="345"/>
      <c r="F1142" s="345"/>
      <c r="G1142" s="345"/>
      <c r="H1142" s="345"/>
      <c r="I1142" s="345"/>
      <c r="J1142" s="345"/>
      <c r="K1142" s="345"/>
      <c r="L1142" s="345"/>
      <c r="M1142" s="345"/>
      <c r="N1142" s="345"/>
      <c r="O1142" s="345"/>
      <c r="P1142" s="345"/>
      <c r="Q1142" s="345"/>
      <c r="R1142" s="345"/>
      <c r="S1142" s="345"/>
      <c r="T1142" s="345"/>
      <c r="U1142" s="345"/>
      <c r="V1142" s="345"/>
    </row>
    <row r="1143" spans="3:22">
      <c r="C1143" s="345"/>
      <c r="D1143" s="345"/>
      <c r="E1143" s="345"/>
      <c r="F1143" s="345"/>
      <c r="G1143" s="345"/>
      <c r="H1143" s="345"/>
      <c r="I1143" s="345"/>
      <c r="J1143" s="345"/>
      <c r="K1143" s="345"/>
      <c r="L1143" s="345"/>
      <c r="M1143" s="345"/>
      <c r="N1143" s="345"/>
      <c r="O1143" s="345"/>
      <c r="P1143" s="345"/>
      <c r="Q1143" s="345"/>
      <c r="R1143" s="345"/>
      <c r="S1143" s="345"/>
      <c r="T1143" s="345"/>
      <c r="U1143" s="345"/>
      <c r="V1143" s="345"/>
    </row>
    <row r="1144" spans="3:22">
      <c r="C1144" s="345"/>
      <c r="D1144" s="345"/>
      <c r="E1144" s="345"/>
      <c r="F1144" s="345"/>
      <c r="G1144" s="345"/>
      <c r="H1144" s="345"/>
      <c r="I1144" s="345"/>
      <c r="J1144" s="345"/>
      <c r="K1144" s="345"/>
      <c r="L1144" s="345"/>
      <c r="M1144" s="345"/>
      <c r="N1144" s="345"/>
      <c r="O1144" s="345"/>
      <c r="P1144" s="345"/>
      <c r="Q1144" s="345"/>
      <c r="R1144" s="345"/>
      <c r="S1144" s="345"/>
      <c r="T1144" s="345"/>
      <c r="U1144" s="345"/>
      <c r="V1144" s="345"/>
    </row>
    <row r="1145" spans="3:22">
      <c r="C1145" s="345"/>
      <c r="D1145" s="345"/>
      <c r="E1145" s="345"/>
      <c r="F1145" s="345"/>
      <c r="G1145" s="345"/>
      <c r="H1145" s="345"/>
      <c r="I1145" s="345"/>
      <c r="J1145" s="345"/>
      <c r="K1145" s="345"/>
      <c r="L1145" s="345"/>
      <c r="M1145" s="345"/>
      <c r="N1145" s="345"/>
      <c r="O1145" s="345"/>
      <c r="P1145" s="345"/>
      <c r="Q1145" s="345"/>
      <c r="R1145" s="345"/>
      <c r="S1145" s="345"/>
      <c r="T1145" s="345"/>
      <c r="U1145" s="345"/>
      <c r="V1145" s="345"/>
    </row>
    <row r="1146" spans="3:22">
      <c r="C1146" s="345"/>
      <c r="D1146" s="345"/>
      <c r="E1146" s="345"/>
      <c r="F1146" s="345"/>
      <c r="G1146" s="345"/>
      <c r="H1146" s="345"/>
      <c r="I1146" s="345"/>
      <c r="J1146" s="345"/>
      <c r="K1146" s="345"/>
      <c r="L1146" s="345"/>
      <c r="M1146" s="345"/>
      <c r="N1146" s="345"/>
      <c r="O1146" s="345"/>
      <c r="P1146" s="345"/>
      <c r="Q1146" s="345"/>
      <c r="R1146" s="345"/>
      <c r="S1146" s="345"/>
      <c r="T1146" s="345"/>
      <c r="U1146" s="345"/>
      <c r="V1146" s="345"/>
    </row>
    <row r="1147" spans="3:22">
      <c r="C1147" s="345"/>
      <c r="D1147" s="345"/>
      <c r="E1147" s="345"/>
      <c r="F1147" s="345"/>
      <c r="G1147" s="345"/>
      <c r="H1147" s="345"/>
      <c r="I1147" s="345"/>
      <c r="J1147" s="345"/>
      <c r="K1147" s="345"/>
      <c r="L1147" s="345"/>
      <c r="M1147" s="345"/>
      <c r="N1147" s="345"/>
      <c r="O1147" s="345"/>
      <c r="P1147" s="345"/>
      <c r="Q1147" s="345"/>
      <c r="R1147" s="345"/>
      <c r="S1147" s="345"/>
      <c r="T1147" s="345"/>
      <c r="U1147" s="345"/>
      <c r="V1147" s="345"/>
    </row>
    <row r="1148" spans="3:22">
      <c r="C1148" s="345"/>
      <c r="D1148" s="345"/>
      <c r="E1148" s="345"/>
      <c r="F1148" s="345"/>
      <c r="G1148" s="345"/>
      <c r="H1148" s="345"/>
      <c r="I1148" s="345"/>
      <c r="J1148" s="345"/>
      <c r="K1148" s="345"/>
      <c r="L1148" s="345"/>
      <c r="M1148" s="345"/>
      <c r="N1148" s="345"/>
      <c r="O1148" s="345"/>
      <c r="P1148" s="345"/>
      <c r="Q1148" s="345"/>
      <c r="R1148" s="345"/>
      <c r="S1148" s="345"/>
      <c r="T1148" s="345"/>
      <c r="U1148" s="345"/>
      <c r="V1148" s="345"/>
    </row>
    <row r="1149" spans="3:22">
      <c r="C1149" s="345"/>
      <c r="D1149" s="345"/>
      <c r="E1149" s="345"/>
      <c r="F1149" s="345"/>
      <c r="G1149" s="345"/>
      <c r="H1149" s="345"/>
      <c r="I1149" s="345"/>
      <c r="J1149" s="345"/>
      <c r="K1149" s="345"/>
      <c r="L1149" s="345"/>
      <c r="M1149" s="345"/>
      <c r="N1149" s="345"/>
      <c r="O1149" s="345"/>
      <c r="P1149" s="345"/>
      <c r="Q1149" s="345"/>
      <c r="R1149" s="345"/>
      <c r="S1149" s="345"/>
      <c r="T1149" s="345"/>
      <c r="U1149" s="345"/>
      <c r="V1149" s="345"/>
    </row>
    <row r="1150" spans="3:22">
      <c r="C1150" s="345"/>
      <c r="D1150" s="345"/>
      <c r="E1150" s="345"/>
      <c r="F1150" s="345"/>
      <c r="G1150" s="345"/>
      <c r="H1150" s="345"/>
      <c r="I1150" s="345"/>
      <c r="J1150" s="345"/>
      <c r="K1150" s="345"/>
      <c r="L1150" s="345"/>
      <c r="M1150" s="345"/>
      <c r="N1150" s="345"/>
      <c r="O1150" s="345"/>
      <c r="P1150" s="345"/>
      <c r="Q1150" s="345"/>
      <c r="R1150" s="345"/>
      <c r="S1150" s="345"/>
      <c r="T1150" s="345"/>
      <c r="U1150" s="345"/>
      <c r="V1150" s="345"/>
    </row>
    <row r="1151" spans="3:22">
      <c r="C1151" s="345"/>
      <c r="D1151" s="345"/>
      <c r="E1151" s="345"/>
      <c r="F1151" s="345"/>
      <c r="G1151" s="345"/>
      <c r="H1151" s="345"/>
      <c r="I1151" s="345"/>
      <c r="J1151" s="345"/>
      <c r="K1151" s="345"/>
      <c r="L1151" s="345"/>
      <c r="M1151" s="345"/>
      <c r="N1151" s="345"/>
      <c r="O1151" s="345"/>
      <c r="P1151" s="345"/>
      <c r="Q1151" s="345"/>
      <c r="R1151" s="345"/>
      <c r="S1151" s="345"/>
      <c r="T1151" s="345"/>
      <c r="U1151" s="345"/>
      <c r="V1151" s="345"/>
    </row>
    <row r="1152" spans="3:22">
      <c r="C1152" s="345"/>
      <c r="D1152" s="345"/>
      <c r="E1152" s="345"/>
      <c r="F1152" s="345"/>
      <c r="G1152" s="345"/>
      <c r="H1152" s="345"/>
      <c r="I1152" s="345"/>
      <c r="J1152" s="345"/>
      <c r="K1152" s="345"/>
      <c r="L1152" s="345"/>
      <c r="M1152" s="345"/>
      <c r="N1152" s="345"/>
      <c r="O1152" s="345"/>
      <c r="P1152" s="345"/>
      <c r="Q1152" s="345"/>
      <c r="R1152" s="345"/>
      <c r="S1152" s="345"/>
      <c r="T1152" s="345"/>
      <c r="U1152" s="345"/>
      <c r="V1152" s="345"/>
    </row>
    <row r="1153" spans="3:22">
      <c r="C1153" s="345"/>
      <c r="D1153" s="345"/>
      <c r="E1153" s="345"/>
      <c r="F1153" s="345"/>
      <c r="G1153" s="345"/>
      <c r="H1153" s="345"/>
      <c r="I1153" s="345"/>
      <c r="J1153" s="345"/>
      <c r="K1153" s="345"/>
      <c r="L1153" s="345"/>
      <c r="M1153" s="345"/>
      <c r="N1153" s="345"/>
      <c r="O1153" s="345"/>
      <c r="P1153" s="345"/>
      <c r="Q1153" s="345"/>
      <c r="R1153" s="345"/>
      <c r="S1153" s="345"/>
      <c r="T1153" s="345"/>
      <c r="U1153" s="345"/>
      <c r="V1153" s="345"/>
    </row>
    <row r="1154" spans="3:22">
      <c r="C1154" s="345"/>
      <c r="D1154" s="345"/>
      <c r="E1154" s="345"/>
      <c r="F1154" s="345"/>
      <c r="G1154" s="345"/>
      <c r="H1154" s="345"/>
      <c r="I1154" s="345"/>
      <c r="J1154" s="345"/>
      <c r="K1154" s="345"/>
      <c r="L1154" s="345"/>
      <c r="M1154" s="345"/>
      <c r="N1154" s="345"/>
      <c r="O1154" s="345"/>
      <c r="P1154" s="345"/>
      <c r="Q1154" s="345"/>
      <c r="R1154" s="345"/>
      <c r="S1154" s="345"/>
      <c r="T1154" s="345"/>
      <c r="U1154" s="345"/>
      <c r="V1154" s="345"/>
    </row>
    <row r="1155" spans="3:22">
      <c r="C1155" s="345"/>
      <c r="D1155" s="345"/>
      <c r="E1155" s="345"/>
      <c r="F1155" s="345"/>
      <c r="G1155" s="345"/>
      <c r="H1155" s="345"/>
      <c r="I1155" s="345"/>
      <c r="J1155" s="345"/>
      <c r="K1155" s="345"/>
      <c r="L1155" s="345"/>
      <c r="M1155" s="345"/>
      <c r="N1155" s="345"/>
      <c r="O1155" s="345"/>
      <c r="P1155" s="345"/>
      <c r="Q1155" s="345"/>
      <c r="R1155" s="345"/>
      <c r="S1155" s="345"/>
      <c r="T1155" s="345"/>
      <c r="U1155" s="345"/>
      <c r="V1155" s="345"/>
    </row>
    <row r="1156" spans="3:22">
      <c r="C1156" s="345"/>
      <c r="D1156" s="345"/>
      <c r="E1156" s="345"/>
      <c r="F1156" s="345"/>
      <c r="G1156" s="345"/>
      <c r="H1156" s="345"/>
      <c r="I1156" s="345"/>
      <c r="J1156" s="345"/>
      <c r="K1156" s="345"/>
      <c r="L1156" s="345"/>
      <c r="M1156" s="345"/>
      <c r="N1156" s="345"/>
      <c r="O1156" s="345"/>
      <c r="P1156" s="345"/>
      <c r="Q1156" s="345"/>
      <c r="R1156" s="345"/>
      <c r="S1156" s="345"/>
      <c r="T1156" s="345"/>
      <c r="U1156" s="345"/>
      <c r="V1156" s="345"/>
    </row>
    <row r="1157" spans="3:22">
      <c r="C1157" s="345"/>
      <c r="D1157" s="345"/>
      <c r="E1157" s="345"/>
      <c r="F1157" s="345"/>
      <c r="G1157" s="345"/>
      <c r="H1157" s="345"/>
      <c r="I1157" s="345"/>
      <c r="J1157" s="345"/>
      <c r="K1157" s="345"/>
      <c r="L1157" s="345"/>
      <c r="M1157" s="345"/>
      <c r="N1157" s="345"/>
      <c r="O1157" s="345"/>
      <c r="P1157" s="345"/>
      <c r="Q1157" s="345"/>
      <c r="R1157" s="345"/>
      <c r="S1157" s="345"/>
      <c r="T1157" s="345"/>
      <c r="U1157" s="345"/>
      <c r="V1157" s="345"/>
    </row>
    <row r="1158" spans="3:22">
      <c r="C1158" s="345"/>
      <c r="D1158" s="345"/>
      <c r="E1158" s="345"/>
      <c r="F1158" s="345"/>
      <c r="G1158" s="345"/>
      <c r="H1158" s="345"/>
      <c r="I1158" s="345"/>
      <c r="J1158" s="345"/>
      <c r="K1158" s="345"/>
      <c r="L1158" s="345"/>
      <c r="M1158" s="345"/>
      <c r="N1158" s="345"/>
      <c r="O1158" s="345"/>
      <c r="P1158" s="345"/>
      <c r="Q1158" s="345"/>
      <c r="R1158" s="345"/>
      <c r="S1158" s="345"/>
      <c r="T1158" s="345"/>
      <c r="U1158" s="345"/>
      <c r="V1158" s="345"/>
    </row>
    <row r="1159" spans="3:22">
      <c r="C1159" s="345"/>
      <c r="D1159" s="345"/>
      <c r="E1159" s="345"/>
      <c r="F1159" s="345"/>
      <c r="G1159" s="345"/>
      <c r="H1159" s="345"/>
      <c r="I1159" s="345"/>
      <c r="J1159" s="345"/>
      <c r="K1159" s="345"/>
      <c r="L1159" s="345"/>
      <c r="M1159" s="345"/>
      <c r="N1159" s="345"/>
      <c r="O1159" s="345"/>
      <c r="P1159" s="345"/>
      <c r="Q1159" s="345"/>
      <c r="R1159" s="345"/>
      <c r="S1159" s="345"/>
      <c r="T1159" s="345"/>
      <c r="U1159" s="345"/>
      <c r="V1159" s="345"/>
    </row>
    <row r="1160" spans="3:22">
      <c r="C1160" s="345"/>
      <c r="D1160" s="345"/>
      <c r="E1160" s="345"/>
      <c r="F1160" s="345"/>
      <c r="G1160" s="345"/>
      <c r="H1160" s="345"/>
      <c r="I1160" s="345"/>
      <c r="J1160" s="345"/>
      <c r="K1160" s="345"/>
      <c r="L1160" s="345"/>
      <c r="M1160" s="345"/>
      <c r="N1160" s="345"/>
      <c r="O1160" s="345"/>
      <c r="P1160" s="345"/>
      <c r="Q1160" s="345"/>
      <c r="R1160" s="345"/>
      <c r="S1160" s="345"/>
      <c r="T1160" s="345"/>
      <c r="U1160" s="345"/>
      <c r="V1160" s="345"/>
    </row>
    <row r="1161" spans="3:22">
      <c r="C1161" s="345"/>
      <c r="D1161" s="345"/>
      <c r="E1161" s="345"/>
      <c r="F1161" s="345"/>
      <c r="G1161" s="345"/>
      <c r="H1161" s="345"/>
      <c r="I1161" s="345"/>
      <c r="J1161" s="345"/>
      <c r="K1161" s="345"/>
      <c r="L1161" s="345"/>
      <c r="M1161" s="345"/>
      <c r="N1161" s="345"/>
      <c r="O1161" s="345"/>
      <c r="P1161" s="345"/>
      <c r="Q1161" s="345"/>
      <c r="R1161" s="345"/>
      <c r="S1161" s="345"/>
      <c r="T1161" s="345"/>
      <c r="U1161" s="345"/>
      <c r="V1161" s="345"/>
    </row>
    <row r="1162" spans="3:22">
      <c r="C1162" s="345"/>
      <c r="D1162" s="345"/>
      <c r="E1162" s="345"/>
      <c r="F1162" s="345"/>
      <c r="G1162" s="345"/>
      <c r="H1162" s="345"/>
      <c r="I1162" s="345"/>
      <c r="J1162" s="345"/>
      <c r="K1162" s="345"/>
      <c r="L1162" s="345"/>
      <c r="M1162" s="345"/>
      <c r="N1162" s="345"/>
      <c r="O1162" s="345"/>
      <c r="P1162" s="345"/>
      <c r="Q1162" s="345"/>
      <c r="R1162" s="345"/>
      <c r="S1162" s="345"/>
      <c r="T1162" s="345"/>
      <c r="U1162" s="345"/>
      <c r="V1162" s="345"/>
    </row>
    <row r="1163" spans="3:22">
      <c r="C1163" s="345"/>
      <c r="D1163" s="345"/>
      <c r="E1163" s="345"/>
      <c r="F1163" s="345"/>
      <c r="G1163" s="345"/>
      <c r="H1163" s="345"/>
      <c r="I1163" s="345"/>
      <c r="J1163" s="345"/>
      <c r="K1163" s="345"/>
      <c r="L1163" s="345"/>
      <c r="M1163" s="345"/>
      <c r="N1163" s="345"/>
      <c r="O1163" s="345"/>
      <c r="P1163" s="345"/>
      <c r="Q1163" s="345"/>
      <c r="R1163" s="345"/>
      <c r="S1163" s="345"/>
      <c r="T1163" s="345"/>
      <c r="U1163" s="345"/>
      <c r="V1163" s="345"/>
    </row>
    <row r="1164" spans="3:22">
      <c r="C1164" s="345"/>
      <c r="D1164" s="345"/>
      <c r="E1164" s="345"/>
      <c r="F1164" s="345"/>
      <c r="G1164" s="345"/>
      <c r="H1164" s="345"/>
      <c r="I1164" s="345"/>
      <c r="J1164" s="345"/>
      <c r="K1164" s="345"/>
      <c r="L1164" s="345"/>
      <c r="M1164" s="345"/>
      <c r="N1164" s="345"/>
      <c r="O1164" s="345"/>
      <c r="P1164" s="345"/>
      <c r="Q1164" s="345"/>
      <c r="R1164" s="345"/>
      <c r="S1164" s="345"/>
      <c r="T1164" s="345"/>
      <c r="U1164" s="345"/>
      <c r="V1164" s="345"/>
    </row>
    <row r="1165" spans="3:22">
      <c r="C1165" s="345"/>
      <c r="D1165" s="345"/>
      <c r="E1165" s="345"/>
      <c r="F1165" s="345"/>
      <c r="G1165" s="345"/>
      <c r="H1165" s="345"/>
      <c r="I1165" s="345"/>
      <c r="J1165" s="345"/>
      <c r="K1165" s="345"/>
      <c r="L1165" s="345"/>
      <c r="M1165" s="345"/>
      <c r="N1165" s="345"/>
      <c r="O1165" s="345"/>
      <c r="P1165" s="345"/>
      <c r="Q1165" s="345"/>
      <c r="R1165" s="345"/>
      <c r="S1165" s="345"/>
      <c r="T1165" s="345"/>
      <c r="U1165" s="345"/>
      <c r="V1165" s="345"/>
    </row>
    <row r="1166" spans="3:22">
      <c r="C1166" s="345"/>
      <c r="D1166" s="345"/>
      <c r="E1166" s="345"/>
      <c r="F1166" s="345"/>
      <c r="G1166" s="345"/>
      <c r="H1166" s="345"/>
      <c r="I1166" s="345"/>
      <c r="J1166" s="345"/>
      <c r="K1166" s="345"/>
      <c r="L1166" s="345"/>
      <c r="M1166" s="345"/>
      <c r="N1166" s="345"/>
      <c r="O1166" s="345"/>
      <c r="P1166" s="345"/>
      <c r="Q1166" s="345"/>
      <c r="R1166" s="345"/>
      <c r="S1166" s="345"/>
      <c r="T1166" s="345"/>
      <c r="U1166" s="345"/>
      <c r="V1166" s="345"/>
    </row>
    <row r="1167" spans="3:22">
      <c r="C1167" s="345"/>
      <c r="D1167" s="345"/>
      <c r="E1167" s="345"/>
      <c r="F1167" s="345"/>
      <c r="G1167" s="345"/>
      <c r="H1167" s="345"/>
      <c r="I1167" s="345"/>
      <c r="J1167" s="345"/>
      <c r="K1167" s="345"/>
      <c r="L1167" s="345"/>
      <c r="M1167" s="345"/>
      <c r="N1167" s="345"/>
      <c r="O1167" s="345"/>
      <c r="P1167" s="345"/>
      <c r="Q1167" s="345"/>
      <c r="R1167" s="345"/>
      <c r="S1167" s="345"/>
      <c r="T1167" s="345"/>
      <c r="U1167" s="345"/>
      <c r="V1167" s="345"/>
    </row>
    <row r="1168" spans="3:22">
      <c r="C1168" s="345"/>
      <c r="D1168" s="345"/>
      <c r="E1168" s="345"/>
      <c r="F1168" s="345"/>
      <c r="G1168" s="345"/>
      <c r="H1168" s="345"/>
      <c r="I1168" s="345"/>
      <c r="J1168" s="345"/>
      <c r="K1168" s="345"/>
      <c r="L1168" s="345"/>
      <c r="M1168" s="345"/>
      <c r="N1168" s="345"/>
      <c r="O1168" s="345"/>
      <c r="P1168" s="345"/>
      <c r="Q1168" s="345"/>
      <c r="R1168" s="345"/>
      <c r="S1168" s="345"/>
      <c r="T1168" s="345"/>
      <c r="U1168" s="345"/>
      <c r="V1168" s="345"/>
    </row>
    <row r="1169" spans="3:22">
      <c r="C1169" s="345"/>
      <c r="D1169" s="345"/>
      <c r="E1169" s="345"/>
      <c r="F1169" s="345"/>
      <c r="G1169" s="345"/>
      <c r="H1169" s="345"/>
      <c r="I1169" s="345"/>
      <c r="J1169" s="345"/>
      <c r="K1169" s="345"/>
      <c r="L1169" s="345"/>
      <c r="M1169" s="345"/>
      <c r="N1169" s="345"/>
      <c r="O1169" s="345"/>
      <c r="P1169" s="345"/>
      <c r="Q1169" s="345"/>
      <c r="R1169" s="345"/>
      <c r="S1169" s="345"/>
      <c r="T1169" s="345"/>
      <c r="U1169" s="345"/>
      <c r="V1169" s="345"/>
    </row>
    <row r="1170" spans="3:22">
      <c r="C1170" s="345"/>
      <c r="D1170" s="345"/>
      <c r="E1170" s="345"/>
      <c r="F1170" s="345"/>
      <c r="G1170" s="345"/>
      <c r="H1170" s="345"/>
      <c r="I1170" s="345"/>
      <c r="J1170" s="345"/>
      <c r="K1170" s="345"/>
      <c r="L1170" s="345"/>
      <c r="M1170" s="345"/>
      <c r="N1170" s="345"/>
      <c r="O1170" s="345"/>
      <c r="P1170" s="345"/>
      <c r="Q1170" s="345"/>
      <c r="R1170" s="345"/>
      <c r="S1170" s="345"/>
      <c r="T1170" s="345"/>
      <c r="U1170" s="345"/>
      <c r="V1170" s="345"/>
    </row>
    <row r="1171" spans="3:22">
      <c r="C1171" s="345"/>
      <c r="D1171" s="345"/>
      <c r="E1171" s="345"/>
      <c r="F1171" s="345"/>
      <c r="G1171" s="345"/>
      <c r="H1171" s="345"/>
      <c r="I1171" s="345"/>
      <c r="J1171" s="345"/>
      <c r="K1171" s="345"/>
      <c r="L1171" s="345"/>
      <c r="M1171" s="345"/>
      <c r="N1171" s="345"/>
      <c r="O1171" s="345"/>
      <c r="P1171" s="345"/>
      <c r="Q1171" s="345"/>
      <c r="R1171" s="345"/>
      <c r="S1171" s="345"/>
      <c r="T1171" s="345"/>
      <c r="U1171" s="345"/>
      <c r="V1171" s="345"/>
    </row>
    <row r="1172" spans="3:22">
      <c r="C1172" s="345"/>
      <c r="D1172" s="345"/>
      <c r="E1172" s="345"/>
      <c r="F1172" s="345"/>
      <c r="G1172" s="345"/>
      <c r="H1172" s="345"/>
      <c r="I1172" s="345"/>
      <c r="J1172" s="345"/>
      <c r="K1172" s="345"/>
      <c r="L1172" s="345"/>
      <c r="M1172" s="345"/>
      <c r="N1172" s="345"/>
      <c r="O1172" s="345"/>
      <c r="P1172" s="345"/>
      <c r="Q1172" s="345"/>
      <c r="R1172" s="345"/>
      <c r="S1172" s="345"/>
      <c r="T1172" s="345"/>
      <c r="U1172" s="345"/>
      <c r="V1172" s="345"/>
    </row>
    <row r="1173" spans="3:22">
      <c r="C1173" s="345"/>
      <c r="D1173" s="345"/>
      <c r="E1173" s="345"/>
      <c r="F1173" s="345"/>
      <c r="G1173" s="345"/>
      <c r="H1173" s="345"/>
      <c r="I1173" s="345"/>
      <c r="J1173" s="345"/>
      <c r="K1173" s="345"/>
      <c r="L1173" s="345"/>
      <c r="M1173" s="345"/>
      <c r="N1173" s="345"/>
      <c r="O1173" s="345"/>
      <c r="P1173" s="345"/>
      <c r="Q1173" s="345"/>
      <c r="R1173" s="345"/>
      <c r="S1173" s="345"/>
      <c r="T1173" s="345"/>
      <c r="U1173" s="345"/>
      <c r="V1173" s="345"/>
    </row>
    <row r="1174" spans="3:22">
      <c r="C1174" s="345"/>
      <c r="D1174" s="345"/>
      <c r="E1174" s="345"/>
      <c r="F1174" s="345"/>
      <c r="G1174" s="345"/>
      <c r="H1174" s="345"/>
      <c r="I1174" s="345"/>
      <c r="J1174" s="345"/>
      <c r="K1174" s="345"/>
      <c r="L1174" s="345"/>
      <c r="M1174" s="345"/>
      <c r="N1174" s="345"/>
      <c r="O1174" s="345"/>
      <c r="P1174" s="345"/>
      <c r="Q1174" s="345"/>
      <c r="R1174" s="345"/>
      <c r="S1174" s="345"/>
      <c r="T1174" s="345"/>
      <c r="U1174" s="345"/>
      <c r="V1174" s="345"/>
    </row>
    <row r="1175" spans="3:22">
      <c r="C1175" s="345"/>
      <c r="D1175" s="345"/>
      <c r="E1175" s="345"/>
      <c r="F1175" s="345"/>
      <c r="G1175" s="345"/>
      <c r="H1175" s="345"/>
      <c r="I1175" s="345"/>
      <c r="J1175" s="345"/>
      <c r="K1175" s="345"/>
      <c r="L1175" s="345"/>
      <c r="M1175" s="345"/>
      <c r="N1175" s="345"/>
      <c r="O1175" s="345"/>
      <c r="P1175" s="345"/>
      <c r="Q1175" s="345"/>
      <c r="R1175" s="345"/>
      <c r="S1175" s="345"/>
      <c r="T1175" s="345"/>
      <c r="U1175" s="345"/>
      <c r="V1175" s="345"/>
    </row>
    <row r="1176" spans="3:22">
      <c r="C1176" s="345"/>
      <c r="D1176" s="345"/>
      <c r="E1176" s="345"/>
      <c r="F1176" s="345"/>
      <c r="G1176" s="345"/>
      <c r="H1176" s="345"/>
      <c r="I1176" s="345"/>
      <c r="J1176" s="345"/>
      <c r="K1176" s="345"/>
      <c r="L1176" s="345"/>
      <c r="M1176" s="345"/>
      <c r="N1176" s="345"/>
      <c r="O1176" s="345"/>
      <c r="P1176" s="345"/>
      <c r="Q1176" s="345"/>
      <c r="R1176" s="345"/>
      <c r="S1176" s="345"/>
      <c r="T1176" s="345"/>
      <c r="U1176" s="345"/>
      <c r="V1176" s="345"/>
    </row>
    <row r="1177" spans="3:22">
      <c r="C1177" s="345"/>
      <c r="D1177" s="345"/>
      <c r="E1177" s="345"/>
      <c r="F1177" s="345"/>
      <c r="G1177" s="345"/>
      <c r="H1177" s="345"/>
      <c r="I1177" s="345"/>
      <c r="J1177" s="345"/>
      <c r="K1177" s="345"/>
      <c r="L1177" s="345"/>
      <c r="M1177" s="345"/>
      <c r="N1177" s="345"/>
      <c r="O1177" s="345"/>
      <c r="P1177" s="345"/>
      <c r="Q1177" s="345"/>
      <c r="R1177" s="345"/>
      <c r="S1177" s="345"/>
      <c r="T1177" s="345"/>
      <c r="U1177" s="345"/>
      <c r="V1177" s="345"/>
    </row>
    <row r="1178" spans="3:22">
      <c r="C1178" s="345"/>
      <c r="D1178" s="345"/>
      <c r="E1178" s="345"/>
      <c r="F1178" s="345"/>
      <c r="G1178" s="345"/>
      <c r="H1178" s="345"/>
      <c r="I1178" s="345"/>
      <c r="J1178" s="345"/>
      <c r="K1178" s="345"/>
      <c r="L1178" s="345"/>
      <c r="M1178" s="345"/>
      <c r="N1178" s="345"/>
      <c r="O1178" s="345"/>
      <c r="P1178" s="345"/>
      <c r="Q1178" s="345"/>
      <c r="R1178" s="345"/>
      <c r="S1178" s="345"/>
      <c r="T1178" s="345"/>
      <c r="U1178" s="345"/>
      <c r="V1178" s="345"/>
    </row>
    <row r="1179" spans="3:22">
      <c r="C1179" s="345"/>
      <c r="D1179" s="345"/>
      <c r="E1179" s="345"/>
      <c r="F1179" s="345"/>
      <c r="G1179" s="345"/>
      <c r="H1179" s="345"/>
      <c r="I1179" s="345"/>
      <c r="J1179" s="345"/>
      <c r="K1179" s="345"/>
      <c r="L1179" s="345"/>
      <c r="M1179" s="345"/>
      <c r="N1179" s="345"/>
      <c r="O1179" s="345"/>
      <c r="P1179" s="345"/>
      <c r="Q1179" s="345"/>
      <c r="R1179" s="345"/>
      <c r="S1179" s="345"/>
      <c r="T1179" s="345"/>
      <c r="U1179" s="345"/>
      <c r="V1179" s="345"/>
    </row>
    <row r="1180" spans="3:22">
      <c r="C1180" s="345"/>
      <c r="D1180" s="345"/>
      <c r="E1180" s="345"/>
      <c r="F1180" s="345"/>
      <c r="G1180" s="345"/>
      <c r="H1180" s="345"/>
      <c r="I1180" s="345"/>
      <c r="J1180" s="345"/>
      <c r="K1180" s="345"/>
      <c r="L1180" s="345"/>
      <c r="M1180" s="345"/>
      <c r="N1180" s="345"/>
      <c r="O1180" s="345"/>
      <c r="P1180" s="345"/>
      <c r="Q1180" s="345"/>
      <c r="R1180" s="345"/>
      <c r="S1180" s="345"/>
      <c r="T1180" s="345"/>
      <c r="U1180" s="345"/>
      <c r="V1180" s="345"/>
    </row>
    <row r="1181" spans="3:22">
      <c r="C1181" s="345"/>
      <c r="D1181" s="345"/>
      <c r="E1181" s="345"/>
      <c r="F1181" s="345"/>
      <c r="G1181" s="345"/>
      <c r="H1181" s="345"/>
      <c r="I1181" s="345"/>
      <c r="J1181" s="345"/>
      <c r="K1181" s="345"/>
      <c r="L1181" s="345"/>
      <c r="M1181" s="345"/>
      <c r="N1181" s="345"/>
      <c r="O1181" s="345"/>
      <c r="P1181" s="345"/>
      <c r="Q1181" s="345"/>
      <c r="R1181" s="345"/>
      <c r="S1181" s="345"/>
      <c r="T1181" s="345"/>
      <c r="U1181" s="345"/>
      <c r="V1181" s="345"/>
    </row>
    <row r="1182" spans="3:22">
      <c r="C1182" s="345"/>
      <c r="D1182" s="345"/>
      <c r="E1182" s="345"/>
      <c r="F1182" s="345"/>
      <c r="G1182" s="345"/>
      <c r="H1182" s="345"/>
      <c r="I1182" s="345"/>
      <c r="J1182" s="345"/>
      <c r="K1182" s="345"/>
      <c r="L1182" s="345"/>
      <c r="M1182" s="345"/>
      <c r="N1182" s="345"/>
      <c r="O1182" s="345"/>
      <c r="P1182" s="345"/>
      <c r="Q1182" s="345"/>
      <c r="R1182" s="345"/>
      <c r="S1182" s="345"/>
      <c r="T1182" s="345"/>
      <c r="U1182" s="345"/>
      <c r="V1182" s="345"/>
    </row>
    <row r="1183" spans="3:22">
      <c r="C1183" s="345"/>
      <c r="D1183" s="345"/>
      <c r="E1183" s="345"/>
      <c r="F1183" s="345"/>
      <c r="G1183" s="345"/>
      <c r="H1183" s="345"/>
      <c r="I1183" s="345"/>
      <c r="J1183" s="345"/>
      <c r="K1183" s="345"/>
      <c r="L1183" s="345"/>
      <c r="M1183" s="345"/>
      <c r="N1183" s="345"/>
      <c r="O1183" s="345"/>
      <c r="P1183" s="345"/>
      <c r="Q1183" s="345"/>
      <c r="R1183" s="345"/>
      <c r="S1183" s="345"/>
      <c r="T1183" s="345"/>
      <c r="U1183" s="345"/>
      <c r="V1183" s="345"/>
    </row>
    <row r="1184" spans="3:22">
      <c r="C1184" s="345"/>
      <c r="D1184" s="345"/>
      <c r="E1184" s="345"/>
      <c r="F1184" s="345"/>
      <c r="G1184" s="345"/>
      <c r="H1184" s="345"/>
      <c r="I1184" s="345"/>
      <c r="J1184" s="345"/>
      <c r="K1184" s="345"/>
      <c r="L1184" s="345"/>
      <c r="M1184" s="345"/>
      <c r="N1184" s="345"/>
      <c r="O1184" s="345"/>
      <c r="P1184" s="345"/>
      <c r="Q1184" s="345"/>
      <c r="R1184" s="345"/>
      <c r="S1184" s="345"/>
      <c r="T1184" s="345"/>
      <c r="U1184" s="345"/>
      <c r="V1184" s="345"/>
    </row>
    <row r="1185" spans="3:22">
      <c r="C1185" s="345"/>
      <c r="D1185" s="345"/>
      <c r="E1185" s="345"/>
      <c r="F1185" s="345"/>
      <c r="G1185" s="345"/>
      <c r="H1185" s="345"/>
      <c r="I1185" s="345"/>
      <c r="J1185" s="345"/>
      <c r="K1185" s="345"/>
      <c r="L1185" s="345"/>
      <c r="M1185" s="345"/>
      <c r="N1185" s="345"/>
      <c r="O1185" s="345"/>
      <c r="P1185" s="345"/>
      <c r="Q1185" s="345"/>
      <c r="R1185" s="345"/>
      <c r="S1185" s="345"/>
      <c r="T1185" s="345"/>
      <c r="U1185" s="345"/>
      <c r="V1185" s="345"/>
    </row>
    <row r="1186" spans="3:22">
      <c r="C1186" s="345"/>
      <c r="D1186" s="345"/>
      <c r="E1186" s="345"/>
      <c r="F1186" s="345"/>
      <c r="G1186" s="345"/>
      <c r="H1186" s="345"/>
      <c r="I1186" s="345"/>
      <c r="J1186" s="345"/>
      <c r="K1186" s="345"/>
      <c r="L1186" s="345"/>
      <c r="M1186" s="345"/>
      <c r="N1186" s="345"/>
      <c r="O1186" s="345"/>
      <c r="P1186" s="345"/>
      <c r="Q1186" s="345"/>
      <c r="R1186" s="345"/>
      <c r="S1186" s="345"/>
      <c r="T1186" s="345"/>
      <c r="U1186" s="345"/>
      <c r="V1186" s="345"/>
    </row>
    <row r="1187" spans="3:22">
      <c r="C1187" s="345"/>
      <c r="D1187" s="345"/>
      <c r="E1187" s="345"/>
      <c r="F1187" s="345"/>
      <c r="G1187" s="345"/>
      <c r="H1187" s="345"/>
      <c r="I1187" s="345"/>
      <c r="J1187" s="345"/>
      <c r="K1187" s="345"/>
      <c r="L1187" s="345"/>
      <c r="M1187" s="345"/>
      <c r="N1187" s="345"/>
      <c r="O1187" s="345"/>
      <c r="P1187" s="345"/>
      <c r="Q1187" s="345"/>
      <c r="R1187" s="345"/>
      <c r="S1187" s="345"/>
      <c r="T1187" s="345"/>
      <c r="U1187" s="345"/>
      <c r="V1187" s="345"/>
    </row>
    <row r="1188" spans="3:22">
      <c r="C1188" s="345"/>
      <c r="D1188" s="345"/>
      <c r="E1188" s="345"/>
      <c r="F1188" s="345"/>
      <c r="G1188" s="345"/>
      <c r="H1188" s="345"/>
      <c r="I1188" s="345"/>
      <c r="J1188" s="345"/>
      <c r="K1188" s="345"/>
      <c r="L1188" s="345"/>
      <c r="M1188" s="345"/>
      <c r="N1188" s="345"/>
      <c r="O1188" s="345"/>
      <c r="P1188" s="345"/>
      <c r="Q1188" s="345"/>
      <c r="R1188" s="345"/>
      <c r="S1188" s="345"/>
      <c r="T1188" s="345"/>
      <c r="U1188" s="345"/>
      <c r="V1188" s="345"/>
    </row>
    <row r="1189" spans="3:22">
      <c r="C1189" s="345"/>
      <c r="D1189" s="345"/>
      <c r="E1189" s="345"/>
      <c r="F1189" s="345"/>
      <c r="G1189" s="345"/>
      <c r="H1189" s="345"/>
      <c r="I1189" s="345"/>
      <c r="J1189" s="345"/>
      <c r="K1189" s="345"/>
      <c r="L1189" s="345"/>
      <c r="M1189" s="345"/>
      <c r="N1189" s="345"/>
      <c r="O1189" s="345"/>
      <c r="P1189" s="345"/>
      <c r="Q1189" s="345"/>
      <c r="R1189" s="345"/>
      <c r="S1189" s="345"/>
      <c r="T1189" s="345"/>
      <c r="U1189" s="345"/>
      <c r="V1189" s="345"/>
    </row>
    <row r="1190" spans="3:22">
      <c r="C1190" s="345"/>
      <c r="D1190" s="345"/>
      <c r="E1190" s="345"/>
      <c r="F1190" s="345"/>
      <c r="G1190" s="345"/>
      <c r="H1190" s="345"/>
      <c r="I1190" s="345"/>
      <c r="J1190" s="345"/>
      <c r="K1190" s="345"/>
      <c r="L1190" s="345"/>
      <c r="M1190" s="345"/>
      <c r="N1190" s="345"/>
      <c r="O1190" s="345"/>
      <c r="P1190" s="345"/>
      <c r="Q1190" s="345"/>
      <c r="R1190" s="345"/>
      <c r="S1190" s="345"/>
      <c r="T1190" s="345"/>
      <c r="U1190" s="345"/>
      <c r="V1190" s="345"/>
    </row>
    <row r="1191" spans="3:22">
      <c r="C1191" s="345"/>
      <c r="D1191" s="345"/>
      <c r="E1191" s="345"/>
      <c r="F1191" s="345"/>
      <c r="G1191" s="345"/>
      <c r="H1191" s="345"/>
      <c r="I1191" s="345"/>
      <c r="J1191" s="345"/>
      <c r="K1191" s="345"/>
      <c r="L1191" s="345"/>
      <c r="M1191" s="345"/>
      <c r="N1191" s="345"/>
      <c r="O1191" s="345"/>
      <c r="P1191" s="345"/>
      <c r="Q1191" s="345"/>
      <c r="R1191" s="345"/>
      <c r="S1191" s="345"/>
      <c r="T1191" s="345"/>
      <c r="U1191" s="345"/>
      <c r="V1191" s="345"/>
    </row>
    <row r="1192" spans="3:22">
      <c r="C1192" s="345"/>
      <c r="D1192" s="345"/>
      <c r="E1192" s="345"/>
      <c r="F1192" s="345"/>
      <c r="G1192" s="345"/>
      <c r="H1192" s="345"/>
      <c r="I1192" s="345"/>
      <c r="J1192" s="345"/>
      <c r="K1192" s="345"/>
      <c r="L1192" s="345"/>
      <c r="M1192" s="345"/>
      <c r="N1192" s="345"/>
      <c r="O1192" s="345"/>
      <c r="P1192" s="345"/>
      <c r="Q1192" s="345"/>
      <c r="R1192" s="345"/>
      <c r="S1192" s="345"/>
      <c r="T1192" s="345"/>
      <c r="U1192" s="345"/>
      <c r="V1192" s="345"/>
    </row>
    <row r="1193" spans="3:22">
      <c r="C1193" s="345"/>
      <c r="D1193" s="345"/>
      <c r="E1193" s="345"/>
      <c r="F1193" s="345"/>
      <c r="G1193" s="345"/>
      <c r="H1193" s="345"/>
      <c r="I1193" s="345"/>
      <c r="J1193" s="345"/>
      <c r="K1193" s="345"/>
      <c r="L1193" s="345"/>
      <c r="M1193" s="345"/>
      <c r="N1193" s="345"/>
      <c r="O1193" s="345"/>
      <c r="P1193" s="345"/>
      <c r="Q1193" s="345"/>
      <c r="R1193" s="345"/>
      <c r="S1193" s="345"/>
      <c r="T1193" s="345"/>
      <c r="U1193" s="345"/>
      <c r="V1193" s="345"/>
    </row>
    <row r="1194" spans="3:22">
      <c r="C1194" s="345"/>
      <c r="D1194" s="345"/>
      <c r="E1194" s="345"/>
      <c r="F1194" s="345"/>
      <c r="G1194" s="345"/>
      <c r="H1194" s="345"/>
      <c r="I1194" s="345"/>
      <c r="J1194" s="345"/>
      <c r="K1194" s="345"/>
      <c r="L1194" s="345"/>
      <c r="M1194" s="345"/>
      <c r="N1194" s="345"/>
      <c r="O1194" s="345"/>
      <c r="P1194" s="345"/>
      <c r="Q1194" s="345"/>
      <c r="R1194" s="345"/>
      <c r="S1194" s="345"/>
      <c r="T1194" s="345"/>
      <c r="U1194" s="345"/>
      <c r="V1194" s="345"/>
    </row>
    <row r="1195" spans="3:22">
      <c r="C1195" s="345"/>
      <c r="D1195" s="345"/>
      <c r="E1195" s="345"/>
      <c r="F1195" s="345"/>
      <c r="G1195" s="345"/>
      <c r="H1195" s="345"/>
      <c r="I1195" s="345"/>
      <c r="J1195" s="345"/>
      <c r="K1195" s="345"/>
      <c r="L1195" s="345"/>
      <c r="M1195" s="345"/>
      <c r="N1195" s="345"/>
      <c r="O1195" s="345"/>
      <c r="P1195" s="345"/>
      <c r="Q1195" s="345"/>
      <c r="R1195" s="345"/>
      <c r="S1195" s="345"/>
      <c r="T1195" s="345"/>
      <c r="U1195" s="345"/>
      <c r="V1195" s="345"/>
    </row>
    <row r="1196" spans="3:22">
      <c r="C1196" s="345"/>
      <c r="D1196" s="345"/>
      <c r="E1196" s="345"/>
      <c r="F1196" s="345"/>
      <c r="G1196" s="345"/>
      <c r="H1196" s="345"/>
      <c r="I1196" s="345"/>
      <c r="J1196" s="345"/>
      <c r="K1196" s="345"/>
      <c r="L1196" s="345"/>
      <c r="M1196" s="345"/>
      <c r="N1196" s="345"/>
      <c r="O1196" s="345"/>
      <c r="P1196" s="345"/>
      <c r="Q1196" s="345"/>
      <c r="R1196" s="345"/>
      <c r="S1196" s="345"/>
      <c r="T1196" s="345"/>
      <c r="U1196" s="345"/>
      <c r="V1196" s="345"/>
    </row>
    <row r="1197" spans="3:22">
      <c r="C1197" s="345"/>
      <c r="D1197" s="345"/>
      <c r="E1197" s="345"/>
      <c r="F1197" s="345"/>
      <c r="G1197" s="345"/>
      <c r="H1197" s="345"/>
      <c r="I1197" s="345"/>
      <c r="J1197" s="345"/>
      <c r="K1197" s="345"/>
      <c r="L1197" s="345"/>
      <c r="M1197" s="345"/>
      <c r="N1197" s="345"/>
      <c r="O1197" s="345"/>
      <c r="P1197" s="345"/>
      <c r="Q1197" s="345"/>
      <c r="R1197" s="345"/>
      <c r="S1197" s="345"/>
      <c r="T1197" s="345"/>
      <c r="U1197" s="345"/>
      <c r="V1197" s="345"/>
    </row>
    <row r="1198" spans="3:22">
      <c r="C1198" s="345"/>
      <c r="D1198" s="345"/>
      <c r="E1198" s="345"/>
      <c r="F1198" s="345"/>
      <c r="G1198" s="345"/>
      <c r="H1198" s="345"/>
      <c r="I1198" s="345"/>
      <c r="J1198" s="345"/>
      <c r="K1198" s="345"/>
      <c r="L1198" s="345"/>
      <c r="M1198" s="345"/>
      <c r="N1198" s="345"/>
      <c r="O1198" s="345"/>
      <c r="P1198" s="345"/>
      <c r="Q1198" s="345"/>
      <c r="R1198" s="345"/>
      <c r="S1198" s="345"/>
      <c r="T1198" s="345"/>
      <c r="U1198" s="345"/>
      <c r="V1198" s="345"/>
    </row>
    <row r="1199" spans="3:22">
      <c r="C1199" s="345"/>
      <c r="D1199" s="345"/>
      <c r="E1199" s="345"/>
      <c r="F1199" s="345"/>
      <c r="G1199" s="345"/>
      <c r="H1199" s="345"/>
      <c r="I1199" s="345"/>
      <c r="J1199" s="345"/>
      <c r="K1199" s="345"/>
      <c r="L1199" s="345"/>
      <c r="M1199" s="345"/>
      <c r="N1199" s="345"/>
      <c r="O1199" s="345"/>
      <c r="P1199" s="345"/>
      <c r="Q1199" s="345"/>
      <c r="R1199" s="345"/>
      <c r="S1199" s="345"/>
      <c r="T1199" s="345"/>
      <c r="U1199" s="345"/>
      <c r="V1199" s="345"/>
    </row>
    <row r="1200" spans="3:22">
      <c r="C1200" s="345"/>
      <c r="D1200" s="345"/>
      <c r="E1200" s="345"/>
      <c r="F1200" s="345"/>
      <c r="G1200" s="345"/>
      <c r="H1200" s="345"/>
      <c r="I1200" s="345"/>
      <c r="J1200" s="345"/>
      <c r="K1200" s="345"/>
      <c r="L1200" s="345"/>
      <c r="M1200" s="345"/>
      <c r="N1200" s="345"/>
      <c r="O1200" s="345"/>
      <c r="P1200" s="345"/>
      <c r="Q1200" s="345"/>
      <c r="R1200" s="345"/>
      <c r="S1200" s="345"/>
      <c r="T1200" s="345"/>
      <c r="U1200" s="345"/>
      <c r="V1200" s="345"/>
    </row>
    <row r="1201" spans="3:22">
      <c r="C1201" s="345"/>
      <c r="D1201" s="345"/>
      <c r="E1201" s="345"/>
      <c r="F1201" s="345"/>
      <c r="G1201" s="345"/>
      <c r="H1201" s="345"/>
      <c r="I1201" s="345"/>
      <c r="J1201" s="345"/>
      <c r="K1201" s="345"/>
      <c r="L1201" s="345"/>
      <c r="M1201" s="345"/>
      <c r="N1201" s="345"/>
      <c r="O1201" s="345"/>
      <c r="P1201" s="345"/>
      <c r="Q1201" s="345"/>
      <c r="R1201" s="345"/>
      <c r="S1201" s="345"/>
      <c r="T1201" s="345"/>
      <c r="U1201" s="345"/>
      <c r="V1201" s="345"/>
    </row>
    <row r="1202" spans="3:22">
      <c r="C1202" s="345"/>
      <c r="D1202" s="345"/>
      <c r="E1202" s="345"/>
      <c r="F1202" s="345"/>
      <c r="G1202" s="345"/>
      <c r="H1202" s="345"/>
      <c r="I1202" s="345"/>
      <c r="J1202" s="345"/>
      <c r="K1202" s="345"/>
      <c r="L1202" s="345"/>
      <c r="M1202" s="345"/>
      <c r="N1202" s="345"/>
      <c r="O1202" s="345"/>
      <c r="P1202" s="345"/>
      <c r="Q1202" s="345"/>
      <c r="R1202" s="345"/>
      <c r="S1202" s="345"/>
      <c r="T1202" s="345"/>
      <c r="U1202" s="345"/>
      <c r="V1202" s="345"/>
    </row>
    <row r="1203" spans="3:22">
      <c r="C1203" s="345"/>
      <c r="D1203" s="345"/>
      <c r="E1203" s="345"/>
      <c r="F1203" s="345"/>
      <c r="G1203" s="345"/>
      <c r="H1203" s="345"/>
      <c r="I1203" s="345"/>
      <c r="J1203" s="345"/>
      <c r="K1203" s="345"/>
      <c r="L1203" s="345"/>
      <c r="M1203" s="345"/>
      <c r="N1203" s="345"/>
      <c r="O1203" s="345"/>
      <c r="P1203" s="345"/>
      <c r="Q1203" s="345"/>
      <c r="R1203" s="345"/>
      <c r="S1203" s="345"/>
      <c r="T1203" s="345"/>
      <c r="U1203" s="345"/>
      <c r="V1203" s="345"/>
    </row>
    <row r="1204" spans="3:22">
      <c r="C1204" s="345"/>
      <c r="D1204" s="345"/>
      <c r="E1204" s="345"/>
      <c r="F1204" s="345"/>
      <c r="G1204" s="345"/>
      <c r="H1204" s="345"/>
      <c r="I1204" s="345"/>
      <c r="J1204" s="345"/>
      <c r="K1204" s="345"/>
      <c r="L1204" s="345"/>
      <c r="M1204" s="345"/>
      <c r="N1204" s="345"/>
      <c r="O1204" s="345"/>
      <c r="P1204" s="345"/>
      <c r="Q1204" s="345"/>
      <c r="R1204" s="345"/>
      <c r="S1204" s="345"/>
      <c r="T1204" s="345"/>
      <c r="U1204" s="345"/>
      <c r="V1204" s="345"/>
    </row>
    <row r="1205" spans="3:22">
      <c r="C1205" s="345"/>
      <c r="D1205" s="345"/>
      <c r="E1205" s="345"/>
      <c r="F1205" s="345"/>
      <c r="G1205" s="345"/>
      <c r="H1205" s="345"/>
      <c r="I1205" s="345"/>
      <c r="J1205" s="345"/>
      <c r="K1205" s="345"/>
      <c r="L1205" s="345"/>
      <c r="M1205" s="345"/>
      <c r="N1205" s="345"/>
      <c r="O1205" s="345"/>
      <c r="P1205" s="345"/>
      <c r="Q1205" s="345"/>
      <c r="R1205" s="345"/>
      <c r="S1205" s="345"/>
      <c r="T1205" s="345"/>
      <c r="U1205" s="345"/>
      <c r="V1205" s="345"/>
    </row>
    <row r="1206" spans="3:22">
      <c r="C1206" s="345"/>
      <c r="D1206" s="345"/>
      <c r="E1206" s="345"/>
      <c r="F1206" s="345"/>
      <c r="G1206" s="345"/>
      <c r="H1206" s="345"/>
      <c r="I1206" s="345"/>
      <c r="J1206" s="345"/>
      <c r="K1206" s="345"/>
      <c r="L1206" s="345"/>
      <c r="M1206" s="345"/>
      <c r="N1206" s="345"/>
      <c r="O1206" s="345"/>
      <c r="P1206" s="345"/>
      <c r="Q1206" s="345"/>
      <c r="R1206" s="345"/>
      <c r="S1206" s="345"/>
      <c r="T1206" s="345"/>
      <c r="U1206" s="345"/>
      <c r="V1206" s="345"/>
    </row>
    <row r="1207" spans="3:22">
      <c r="C1207" s="345"/>
      <c r="D1207" s="345"/>
      <c r="E1207" s="345"/>
      <c r="F1207" s="345"/>
      <c r="G1207" s="345"/>
      <c r="H1207" s="345"/>
      <c r="I1207" s="345"/>
      <c r="J1207" s="345"/>
      <c r="K1207" s="345"/>
      <c r="L1207" s="345"/>
      <c r="M1207" s="345"/>
      <c r="N1207" s="345"/>
      <c r="O1207" s="345"/>
      <c r="P1207" s="345"/>
      <c r="Q1207" s="345"/>
      <c r="R1207" s="345"/>
      <c r="S1207" s="345"/>
      <c r="T1207" s="345"/>
      <c r="U1207" s="345"/>
      <c r="V1207" s="345"/>
    </row>
    <row r="1208" spans="3:22">
      <c r="C1208" s="345"/>
      <c r="D1208" s="345"/>
      <c r="E1208" s="345"/>
      <c r="F1208" s="345"/>
      <c r="G1208" s="345"/>
      <c r="H1208" s="345"/>
      <c r="I1208" s="345"/>
      <c r="J1208" s="345"/>
      <c r="K1208" s="345"/>
      <c r="L1208" s="345"/>
      <c r="M1208" s="345"/>
      <c r="N1208" s="345"/>
      <c r="O1208" s="345"/>
      <c r="P1208" s="345"/>
      <c r="Q1208" s="345"/>
      <c r="R1208" s="345"/>
      <c r="S1208" s="345"/>
      <c r="T1208" s="345"/>
      <c r="U1208" s="345"/>
      <c r="V1208" s="345"/>
    </row>
    <row r="1209" spans="3:22">
      <c r="C1209" s="345"/>
      <c r="D1209" s="345"/>
      <c r="E1209" s="345"/>
      <c r="F1209" s="345"/>
      <c r="G1209" s="345"/>
      <c r="H1209" s="345"/>
      <c r="I1209" s="345"/>
      <c r="J1209" s="345"/>
      <c r="K1209" s="345"/>
      <c r="L1209" s="345"/>
      <c r="M1209" s="345"/>
      <c r="N1209" s="345"/>
      <c r="O1209" s="345"/>
      <c r="P1209" s="345"/>
      <c r="Q1209" s="345"/>
      <c r="R1209" s="345"/>
      <c r="S1209" s="345"/>
      <c r="T1209" s="345"/>
      <c r="U1209" s="345"/>
      <c r="V1209" s="345"/>
    </row>
    <row r="1210" spans="3:22">
      <c r="C1210" s="345"/>
      <c r="D1210" s="345"/>
      <c r="E1210" s="345"/>
      <c r="F1210" s="345"/>
      <c r="G1210" s="345"/>
      <c r="H1210" s="345"/>
      <c r="I1210" s="345"/>
      <c r="J1210" s="345"/>
      <c r="K1210" s="345"/>
      <c r="L1210" s="345"/>
      <c r="M1210" s="345"/>
      <c r="N1210" s="345"/>
      <c r="O1210" s="345"/>
      <c r="P1210" s="345"/>
      <c r="Q1210" s="345"/>
      <c r="R1210" s="345"/>
      <c r="S1210" s="345"/>
      <c r="T1210" s="345"/>
      <c r="U1210" s="345"/>
      <c r="V1210" s="345"/>
    </row>
    <row r="1211" spans="3:22">
      <c r="C1211" s="345"/>
      <c r="D1211" s="345"/>
      <c r="E1211" s="345"/>
      <c r="F1211" s="345"/>
      <c r="G1211" s="345"/>
      <c r="H1211" s="345"/>
      <c r="I1211" s="345"/>
      <c r="J1211" s="345"/>
      <c r="K1211" s="345"/>
      <c r="L1211" s="345"/>
      <c r="M1211" s="345"/>
      <c r="N1211" s="345"/>
      <c r="O1211" s="345"/>
      <c r="P1211" s="345"/>
      <c r="Q1211" s="345"/>
      <c r="R1211" s="345"/>
      <c r="S1211" s="345"/>
      <c r="T1211" s="345"/>
      <c r="U1211" s="345"/>
      <c r="V1211" s="345"/>
    </row>
    <row r="1212" spans="3:22">
      <c r="C1212" s="345"/>
      <c r="D1212" s="345"/>
      <c r="E1212" s="345"/>
      <c r="F1212" s="345"/>
      <c r="G1212" s="345"/>
      <c r="H1212" s="345"/>
      <c r="I1212" s="345"/>
      <c r="J1212" s="345"/>
      <c r="K1212" s="345"/>
      <c r="L1212" s="345"/>
      <c r="M1212" s="345"/>
      <c r="N1212" s="345"/>
      <c r="O1212" s="345"/>
      <c r="P1212" s="345"/>
      <c r="Q1212" s="345"/>
      <c r="R1212" s="345"/>
      <c r="S1212" s="345"/>
      <c r="T1212" s="345"/>
      <c r="U1212" s="345"/>
      <c r="V1212" s="345"/>
    </row>
    <row r="1213" spans="3:22">
      <c r="C1213" s="345"/>
      <c r="D1213" s="345"/>
      <c r="E1213" s="345"/>
      <c r="F1213" s="345"/>
      <c r="G1213" s="345"/>
      <c r="H1213" s="345"/>
      <c r="I1213" s="345"/>
      <c r="J1213" s="345"/>
      <c r="K1213" s="345"/>
      <c r="L1213" s="345"/>
      <c r="M1213" s="345"/>
      <c r="N1213" s="345"/>
      <c r="O1213" s="345"/>
      <c r="P1213" s="345"/>
      <c r="Q1213" s="345"/>
      <c r="R1213" s="345"/>
      <c r="S1213" s="345"/>
      <c r="T1213" s="345"/>
      <c r="U1213" s="345"/>
      <c r="V1213" s="345"/>
    </row>
    <row r="1214" spans="3:22">
      <c r="C1214" s="345"/>
      <c r="D1214" s="345"/>
      <c r="E1214" s="345"/>
      <c r="F1214" s="345"/>
      <c r="G1214" s="345"/>
      <c r="H1214" s="345"/>
      <c r="I1214" s="345"/>
      <c r="J1214" s="345"/>
      <c r="K1214" s="345"/>
      <c r="L1214" s="345"/>
      <c r="M1214" s="345"/>
      <c r="N1214" s="345"/>
      <c r="O1214" s="345"/>
      <c r="P1214" s="345"/>
      <c r="Q1214" s="345"/>
      <c r="R1214" s="345"/>
      <c r="S1214" s="345"/>
      <c r="T1214" s="345"/>
      <c r="U1214" s="345"/>
      <c r="V1214" s="345"/>
    </row>
    <row r="1215" spans="3:22">
      <c r="C1215" s="345"/>
      <c r="D1215" s="345"/>
      <c r="E1215" s="345"/>
      <c r="F1215" s="345"/>
      <c r="G1215" s="345"/>
      <c r="H1215" s="345"/>
      <c r="I1215" s="345"/>
      <c r="J1215" s="345"/>
      <c r="K1215" s="345"/>
      <c r="L1215" s="345"/>
      <c r="M1215" s="345"/>
      <c r="N1215" s="345"/>
      <c r="O1215" s="345"/>
      <c r="P1215" s="345"/>
      <c r="Q1215" s="345"/>
      <c r="R1215" s="345"/>
      <c r="S1215" s="345"/>
      <c r="T1215" s="345"/>
      <c r="U1215" s="345"/>
      <c r="V1215" s="345"/>
    </row>
    <row r="1216" spans="3:22">
      <c r="C1216" s="345"/>
      <c r="D1216" s="345"/>
      <c r="E1216" s="345"/>
      <c r="F1216" s="345"/>
      <c r="G1216" s="345"/>
      <c r="H1216" s="345"/>
      <c r="I1216" s="345"/>
      <c r="J1216" s="345"/>
      <c r="K1216" s="345"/>
      <c r="L1216" s="345"/>
      <c r="M1216" s="345"/>
      <c r="N1216" s="345"/>
      <c r="O1216" s="345"/>
      <c r="P1216" s="345"/>
      <c r="Q1216" s="345"/>
      <c r="R1216" s="345"/>
      <c r="S1216" s="345"/>
      <c r="T1216" s="345"/>
      <c r="U1216" s="345"/>
      <c r="V1216" s="345"/>
    </row>
    <row r="1217" spans="3:22">
      <c r="C1217" s="345"/>
      <c r="D1217" s="345"/>
      <c r="E1217" s="345"/>
      <c r="F1217" s="345"/>
      <c r="G1217" s="345"/>
      <c r="H1217" s="345"/>
      <c r="I1217" s="345"/>
      <c r="J1217" s="345"/>
      <c r="K1217" s="345"/>
      <c r="L1217" s="345"/>
      <c r="M1217" s="345"/>
      <c r="N1217" s="345"/>
      <c r="O1217" s="345"/>
      <c r="P1217" s="345"/>
      <c r="Q1217" s="345"/>
      <c r="R1217" s="345"/>
      <c r="S1217" s="345"/>
      <c r="T1217" s="345"/>
      <c r="U1217" s="345"/>
      <c r="V1217" s="345"/>
    </row>
    <row r="1218" spans="3:22">
      <c r="C1218" s="345"/>
      <c r="D1218" s="345"/>
      <c r="E1218" s="345"/>
      <c r="F1218" s="345"/>
      <c r="G1218" s="345"/>
      <c r="H1218" s="345"/>
      <c r="I1218" s="345"/>
      <c r="J1218" s="345"/>
      <c r="K1218" s="345"/>
      <c r="L1218" s="345"/>
      <c r="M1218" s="345"/>
      <c r="N1218" s="345"/>
      <c r="O1218" s="345"/>
      <c r="P1218" s="345"/>
      <c r="Q1218" s="345"/>
      <c r="R1218" s="345"/>
      <c r="S1218" s="345"/>
      <c r="T1218" s="345"/>
      <c r="U1218" s="345"/>
      <c r="V1218" s="345"/>
    </row>
    <row r="1219" spans="3:22">
      <c r="C1219" s="345"/>
      <c r="D1219" s="345"/>
      <c r="E1219" s="345"/>
      <c r="F1219" s="345"/>
      <c r="G1219" s="345"/>
      <c r="H1219" s="345"/>
      <c r="I1219" s="345"/>
      <c r="J1219" s="345"/>
      <c r="K1219" s="345"/>
      <c r="L1219" s="345"/>
      <c r="M1219" s="345"/>
      <c r="N1219" s="345"/>
      <c r="O1219" s="345"/>
      <c r="P1219" s="345"/>
      <c r="Q1219" s="345"/>
      <c r="R1219" s="345"/>
      <c r="S1219" s="345"/>
      <c r="T1219" s="345"/>
      <c r="U1219" s="345"/>
      <c r="V1219" s="345"/>
    </row>
    <row r="1220" spans="3:22">
      <c r="C1220" s="345"/>
      <c r="D1220" s="345"/>
      <c r="E1220" s="345"/>
      <c r="F1220" s="345"/>
      <c r="G1220" s="345"/>
      <c r="H1220" s="345"/>
      <c r="I1220" s="345"/>
      <c r="J1220" s="345"/>
      <c r="K1220" s="345"/>
      <c r="L1220" s="345"/>
      <c r="M1220" s="345"/>
      <c r="N1220" s="345"/>
      <c r="O1220" s="345"/>
      <c r="P1220" s="345"/>
      <c r="Q1220" s="345"/>
      <c r="R1220" s="345"/>
      <c r="S1220" s="345"/>
      <c r="T1220" s="345"/>
      <c r="U1220" s="345"/>
      <c r="V1220" s="345"/>
    </row>
    <row r="1221" spans="3:22">
      <c r="C1221" s="345"/>
      <c r="D1221" s="345"/>
      <c r="E1221" s="345"/>
      <c r="F1221" s="345"/>
      <c r="G1221" s="345"/>
      <c r="H1221" s="345"/>
      <c r="I1221" s="345"/>
      <c r="J1221" s="345"/>
      <c r="K1221" s="345"/>
      <c r="L1221" s="345"/>
      <c r="M1221" s="345"/>
      <c r="N1221" s="345"/>
      <c r="O1221" s="345"/>
      <c r="P1221" s="345"/>
      <c r="Q1221" s="345"/>
      <c r="R1221" s="345"/>
      <c r="S1221" s="345"/>
      <c r="T1221" s="345"/>
      <c r="U1221" s="345"/>
      <c r="V1221" s="345"/>
    </row>
    <row r="1222" spans="3:22">
      <c r="C1222" s="345"/>
      <c r="D1222" s="345"/>
      <c r="E1222" s="345"/>
      <c r="F1222" s="345"/>
      <c r="G1222" s="345"/>
      <c r="H1222" s="345"/>
      <c r="I1222" s="345"/>
      <c r="J1222" s="345"/>
      <c r="K1222" s="345"/>
      <c r="L1222" s="345"/>
      <c r="M1222" s="345"/>
      <c r="N1222" s="345"/>
      <c r="O1222" s="345"/>
      <c r="P1222" s="345"/>
      <c r="Q1222" s="345"/>
      <c r="R1222" s="345"/>
      <c r="S1222" s="345"/>
      <c r="T1222" s="345"/>
      <c r="U1222" s="345"/>
      <c r="V1222" s="345"/>
    </row>
    <row r="1223" spans="3:22">
      <c r="C1223" s="345"/>
      <c r="D1223" s="345"/>
      <c r="E1223" s="345"/>
      <c r="F1223" s="345"/>
      <c r="G1223" s="345"/>
      <c r="H1223" s="345"/>
      <c r="I1223" s="345"/>
      <c r="J1223" s="345"/>
      <c r="K1223" s="345"/>
      <c r="L1223" s="345"/>
      <c r="M1223" s="345"/>
      <c r="N1223" s="345"/>
      <c r="O1223" s="345"/>
      <c r="P1223" s="345"/>
      <c r="Q1223" s="345"/>
      <c r="R1223" s="345"/>
      <c r="S1223" s="345"/>
      <c r="T1223" s="345"/>
      <c r="U1223" s="345"/>
      <c r="V1223" s="345"/>
    </row>
    <row r="1224" spans="3:22">
      <c r="C1224" s="345"/>
      <c r="D1224" s="345"/>
      <c r="E1224" s="345"/>
      <c r="F1224" s="345"/>
      <c r="G1224" s="345"/>
      <c r="H1224" s="345"/>
      <c r="I1224" s="345"/>
      <c r="J1224" s="345"/>
      <c r="K1224" s="345"/>
      <c r="L1224" s="345"/>
      <c r="M1224" s="345"/>
      <c r="N1224" s="345"/>
      <c r="O1224" s="345"/>
      <c r="P1224" s="345"/>
      <c r="Q1224" s="345"/>
      <c r="R1224" s="345"/>
      <c r="S1224" s="345"/>
      <c r="T1224" s="345"/>
      <c r="U1224" s="345"/>
      <c r="V1224" s="345"/>
    </row>
    <row r="1225" spans="3:22">
      <c r="C1225" s="345"/>
      <c r="D1225" s="345"/>
      <c r="E1225" s="345"/>
      <c r="F1225" s="345"/>
      <c r="G1225" s="345"/>
      <c r="H1225" s="345"/>
      <c r="I1225" s="345"/>
      <c r="J1225" s="345"/>
      <c r="K1225" s="345"/>
      <c r="L1225" s="345"/>
      <c r="M1225" s="345"/>
      <c r="N1225" s="345"/>
      <c r="O1225" s="345"/>
      <c r="P1225" s="345"/>
      <c r="Q1225" s="345"/>
      <c r="R1225" s="345"/>
      <c r="S1225" s="345"/>
      <c r="T1225" s="345"/>
      <c r="U1225" s="345"/>
      <c r="V1225" s="345"/>
    </row>
    <row r="1226" spans="3:22">
      <c r="C1226" s="345"/>
      <c r="D1226" s="345"/>
      <c r="E1226" s="345"/>
      <c r="F1226" s="345"/>
      <c r="G1226" s="345"/>
      <c r="H1226" s="345"/>
      <c r="I1226" s="345"/>
      <c r="J1226" s="345"/>
      <c r="K1226" s="345"/>
      <c r="L1226" s="345"/>
      <c r="M1226" s="345"/>
      <c r="N1226" s="345"/>
      <c r="O1226" s="345"/>
      <c r="P1226" s="345"/>
      <c r="Q1226" s="345"/>
      <c r="R1226" s="345"/>
      <c r="S1226" s="345"/>
      <c r="T1226" s="345"/>
      <c r="U1226" s="345"/>
      <c r="V1226" s="345"/>
    </row>
    <row r="1227" spans="3:22">
      <c r="C1227" s="345"/>
      <c r="D1227" s="345"/>
      <c r="E1227" s="345"/>
      <c r="F1227" s="345"/>
      <c r="G1227" s="345"/>
      <c r="H1227" s="345"/>
      <c r="I1227" s="345"/>
      <c r="J1227" s="345"/>
      <c r="K1227" s="345"/>
      <c r="L1227" s="345"/>
      <c r="M1227" s="345"/>
      <c r="N1227" s="345"/>
      <c r="O1227" s="345"/>
      <c r="P1227" s="345"/>
      <c r="Q1227" s="345"/>
      <c r="R1227" s="345"/>
      <c r="S1227" s="345"/>
      <c r="T1227" s="345"/>
      <c r="U1227" s="345"/>
      <c r="V1227" s="345"/>
    </row>
    <row r="1228" spans="3:22">
      <c r="C1228" s="345"/>
      <c r="D1228" s="345"/>
      <c r="E1228" s="345"/>
      <c r="F1228" s="345"/>
      <c r="G1228" s="345"/>
      <c r="H1228" s="345"/>
      <c r="I1228" s="345"/>
      <c r="J1228" s="345"/>
      <c r="K1228" s="345"/>
      <c r="L1228" s="345"/>
      <c r="M1228" s="345"/>
      <c r="N1228" s="345"/>
      <c r="O1228" s="345"/>
      <c r="P1228" s="345"/>
      <c r="Q1228" s="345"/>
      <c r="R1228" s="345"/>
      <c r="S1228" s="345"/>
      <c r="T1228" s="345"/>
      <c r="U1228" s="345"/>
      <c r="V1228" s="345"/>
    </row>
    <row r="1229" spans="3:22">
      <c r="C1229" s="345"/>
      <c r="D1229" s="345"/>
      <c r="E1229" s="345"/>
      <c r="F1229" s="345"/>
      <c r="G1229" s="345"/>
      <c r="H1229" s="345"/>
      <c r="I1229" s="345"/>
      <c r="J1229" s="345"/>
      <c r="K1229" s="345"/>
      <c r="L1229" s="345"/>
      <c r="M1229" s="345"/>
      <c r="N1229" s="345"/>
      <c r="O1229" s="345"/>
      <c r="P1229" s="345"/>
      <c r="Q1229" s="345"/>
      <c r="R1229" s="345"/>
      <c r="S1229" s="345"/>
      <c r="T1229" s="345"/>
      <c r="U1229" s="345"/>
      <c r="V1229" s="345"/>
    </row>
    <row r="1230" spans="3:22">
      <c r="C1230" s="345"/>
      <c r="D1230" s="345"/>
      <c r="E1230" s="345"/>
      <c r="F1230" s="345"/>
      <c r="G1230" s="345"/>
      <c r="H1230" s="345"/>
      <c r="I1230" s="345"/>
      <c r="J1230" s="345"/>
      <c r="K1230" s="345"/>
      <c r="L1230" s="345"/>
      <c r="M1230" s="345"/>
      <c r="N1230" s="345"/>
      <c r="O1230" s="345"/>
      <c r="P1230" s="345"/>
      <c r="Q1230" s="345"/>
      <c r="R1230" s="345"/>
      <c r="S1230" s="345"/>
      <c r="T1230" s="345"/>
      <c r="U1230" s="345"/>
      <c r="V1230" s="345"/>
    </row>
    <row r="1231" spans="3:22">
      <c r="C1231" s="345"/>
      <c r="D1231" s="345"/>
      <c r="E1231" s="345"/>
      <c r="F1231" s="345"/>
      <c r="G1231" s="345"/>
      <c r="H1231" s="345"/>
      <c r="I1231" s="345"/>
      <c r="J1231" s="345"/>
      <c r="K1231" s="345"/>
      <c r="L1231" s="345"/>
      <c r="M1231" s="345"/>
      <c r="N1231" s="345"/>
      <c r="O1231" s="345"/>
      <c r="P1231" s="345"/>
      <c r="Q1231" s="345"/>
      <c r="R1231" s="345"/>
      <c r="S1231" s="345"/>
      <c r="T1231" s="345"/>
      <c r="U1231" s="345"/>
      <c r="V1231" s="345"/>
    </row>
    <row r="1232" spans="3:22">
      <c r="C1232" s="345"/>
      <c r="D1232" s="345"/>
      <c r="E1232" s="345"/>
      <c r="F1232" s="345"/>
      <c r="G1232" s="345"/>
      <c r="H1232" s="345"/>
      <c r="I1232" s="345"/>
      <c r="J1232" s="345"/>
      <c r="K1232" s="345"/>
      <c r="L1232" s="345"/>
      <c r="M1232" s="345"/>
      <c r="N1232" s="345"/>
      <c r="O1232" s="345"/>
      <c r="P1232" s="345"/>
      <c r="Q1232" s="345"/>
      <c r="R1232" s="345"/>
      <c r="S1232" s="345"/>
      <c r="T1232" s="345"/>
      <c r="U1232" s="345"/>
      <c r="V1232" s="345"/>
    </row>
    <row r="1233" spans="3:22">
      <c r="C1233" s="345"/>
      <c r="D1233" s="345"/>
      <c r="E1233" s="345"/>
      <c r="F1233" s="345"/>
      <c r="G1233" s="345"/>
      <c r="H1233" s="345"/>
      <c r="I1233" s="345"/>
      <c r="J1233" s="345"/>
      <c r="K1233" s="345"/>
      <c r="L1233" s="345"/>
      <c r="M1233" s="345"/>
      <c r="N1233" s="345"/>
      <c r="O1233" s="345"/>
      <c r="P1233" s="345"/>
      <c r="Q1233" s="345"/>
      <c r="R1233" s="345"/>
      <c r="S1233" s="345"/>
      <c r="T1233" s="345"/>
      <c r="U1233" s="345"/>
      <c r="V1233" s="345"/>
    </row>
    <row r="1234" spans="3:22">
      <c r="C1234" s="345"/>
      <c r="D1234" s="345"/>
      <c r="E1234" s="345"/>
      <c r="F1234" s="345"/>
      <c r="G1234" s="345"/>
      <c r="H1234" s="345"/>
      <c r="I1234" s="345"/>
      <c r="J1234" s="345"/>
      <c r="K1234" s="345"/>
      <c r="L1234" s="345"/>
      <c r="M1234" s="345"/>
      <c r="N1234" s="345"/>
      <c r="O1234" s="345"/>
      <c r="P1234" s="345"/>
      <c r="Q1234" s="345"/>
      <c r="R1234" s="345"/>
      <c r="S1234" s="345"/>
      <c r="T1234" s="345"/>
      <c r="U1234" s="345"/>
      <c r="V1234" s="345"/>
    </row>
    <row r="1235" spans="3:22">
      <c r="C1235" s="345"/>
      <c r="D1235" s="345"/>
      <c r="E1235" s="345"/>
      <c r="F1235" s="345"/>
      <c r="G1235" s="345"/>
      <c r="H1235" s="345"/>
      <c r="I1235" s="345"/>
      <c r="J1235" s="345"/>
      <c r="K1235" s="345"/>
      <c r="L1235" s="345"/>
      <c r="M1235" s="345"/>
      <c r="N1235" s="345"/>
      <c r="O1235" s="345"/>
      <c r="P1235" s="345"/>
      <c r="Q1235" s="345"/>
      <c r="R1235" s="345"/>
      <c r="S1235" s="345"/>
      <c r="T1235" s="345"/>
      <c r="U1235" s="345"/>
      <c r="V1235" s="345"/>
    </row>
    <row r="1236" spans="3:22">
      <c r="C1236" s="345"/>
      <c r="D1236" s="345"/>
      <c r="E1236" s="345"/>
      <c r="F1236" s="345"/>
      <c r="G1236" s="345"/>
      <c r="H1236" s="345"/>
      <c r="I1236" s="345"/>
      <c r="J1236" s="345"/>
      <c r="K1236" s="345"/>
      <c r="L1236" s="345"/>
      <c r="M1236" s="345"/>
      <c r="N1236" s="345"/>
      <c r="O1236" s="345"/>
      <c r="P1236" s="345"/>
      <c r="Q1236" s="345"/>
      <c r="R1236" s="345"/>
      <c r="S1236" s="345"/>
      <c r="T1236" s="345"/>
      <c r="U1236" s="345"/>
      <c r="V1236" s="345"/>
    </row>
    <row r="1237" spans="3:22">
      <c r="C1237" s="345"/>
      <c r="D1237" s="345"/>
      <c r="E1237" s="345"/>
      <c r="F1237" s="345"/>
      <c r="G1237" s="345"/>
      <c r="H1237" s="345"/>
      <c r="I1237" s="345"/>
      <c r="J1237" s="345"/>
      <c r="K1237" s="345"/>
      <c r="L1237" s="345"/>
      <c r="M1237" s="345"/>
      <c r="N1237" s="345"/>
      <c r="O1237" s="345"/>
      <c r="P1237" s="345"/>
      <c r="Q1237" s="345"/>
      <c r="R1237" s="345"/>
      <c r="S1237" s="345"/>
      <c r="T1237" s="345"/>
      <c r="U1237" s="345"/>
      <c r="V1237" s="345"/>
    </row>
    <row r="1238" spans="3:22">
      <c r="C1238" s="345"/>
      <c r="D1238" s="345"/>
      <c r="E1238" s="345"/>
      <c r="F1238" s="345"/>
      <c r="G1238" s="345"/>
      <c r="H1238" s="345"/>
      <c r="I1238" s="345"/>
      <c r="J1238" s="345"/>
      <c r="K1238" s="345"/>
      <c r="L1238" s="345"/>
      <c r="M1238" s="345"/>
      <c r="N1238" s="345"/>
      <c r="O1238" s="345"/>
      <c r="P1238" s="345"/>
      <c r="Q1238" s="345"/>
      <c r="R1238" s="345"/>
      <c r="S1238" s="345"/>
      <c r="T1238" s="345"/>
      <c r="U1238" s="345"/>
      <c r="V1238" s="345"/>
    </row>
    <row r="1239" spans="3:22">
      <c r="C1239" s="345"/>
      <c r="D1239" s="345"/>
      <c r="E1239" s="345"/>
      <c r="F1239" s="345"/>
      <c r="G1239" s="345"/>
      <c r="H1239" s="345"/>
      <c r="I1239" s="345"/>
      <c r="J1239" s="345"/>
      <c r="K1239" s="345"/>
      <c r="L1239" s="345"/>
      <c r="M1239" s="345"/>
      <c r="N1239" s="345"/>
      <c r="O1239" s="345"/>
      <c r="P1239" s="345"/>
      <c r="Q1239" s="345"/>
      <c r="R1239" s="345"/>
      <c r="S1239" s="345"/>
      <c r="T1239" s="345"/>
      <c r="U1239" s="345"/>
      <c r="V1239" s="345"/>
    </row>
    <row r="1240" spans="3:22">
      <c r="C1240" s="345"/>
      <c r="D1240" s="345"/>
      <c r="E1240" s="345"/>
      <c r="F1240" s="345"/>
      <c r="G1240" s="345"/>
      <c r="H1240" s="345"/>
      <c r="I1240" s="345"/>
      <c r="J1240" s="345"/>
      <c r="K1240" s="345"/>
      <c r="L1240" s="345"/>
      <c r="M1240" s="345"/>
      <c r="N1240" s="345"/>
      <c r="O1240" s="345"/>
      <c r="P1240" s="345"/>
      <c r="Q1240" s="345"/>
      <c r="R1240" s="345"/>
      <c r="S1240" s="345"/>
      <c r="T1240" s="345"/>
      <c r="U1240" s="345"/>
      <c r="V1240" s="345"/>
    </row>
    <row r="1241" spans="3:22">
      <c r="C1241" s="345"/>
      <c r="D1241" s="345"/>
      <c r="E1241" s="345"/>
      <c r="F1241" s="345"/>
      <c r="G1241" s="345"/>
      <c r="H1241" s="345"/>
      <c r="I1241" s="345"/>
      <c r="J1241" s="345"/>
      <c r="K1241" s="345"/>
      <c r="L1241" s="345"/>
      <c r="M1241" s="345"/>
      <c r="N1241" s="345"/>
      <c r="O1241" s="345"/>
      <c r="P1241" s="345"/>
      <c r="Q1241" s="345"/>
      <c r="R1241" s="345"/>
      <c r="S1241" s="345"/>
      <c r="T1241" s="345"/>
      <c r="U1241" s="345"/>
      <c r="V1241" s="345"/>
    </row>
    <row r="1242" spans="3:22">
      <c r="C1242" s="345"/>
      <c r="D1242" s="345"/>
      <c r="E1242" s="345"/>
      <c r="F1242" s="345"/>
      <c r="G1242" s="345"/>
      <c r="H1242" s="345"/>
      <c r="I1242" s="345"/>
      <c r="J1242" s="345"/>
      <c r="K1242" s="345"/>
      <c r="L1242" s="345"/>
      <c r="M1242" s="345"/>
      <c r="N1242" s="345"/>
      <c r="O1242" s="345"/>
      <c r="P1242" s="345"/>
      <c r="Q1242" s="345"/>
      <c r="R1242" s="345"/>
      <c r="S1242" s="345"/>
      <c r="T1242" s="345"/>
      <c r="U1242" s="345"/>
      <c r="V1242" s="345"/>
    </row>
    <row r="1243" spans="3:22">
      <c r="C1243" s="345"/>
      <c r="D1243" s="345"/>
      <c r="E1243" s="345"/>
      <c r="F1243" s="345"/>
      <c r="G1243" s="345"/>
      <c r="H1243" s="345"/>
      <c r="I1243" s="345"/>
      <c r="J1243" s="345"/>
      <c r="K1243" s="345"/>
      <c r="L1243" s="345"/>
      <c r="M1243" s="345"/>
      <c r="N1243" s="345"/>
      <c r="O1243" s="345"/>
      <c r="P1243" s="345"/>
      <c r="Q1243" s="345"/>
      <c r="R1243" s="345"/>
      <c r="S1243" s="345"/>
      <c r="T1243" s="345"/>
      <c r="U1243" s="345"/>
      <c r="V1243" s="345"/>
    </row>
    <row r="1244" spans="3:22">
      <c r="C1244" s="345"/>
      <c r="D1244" s="345"/>
      <c r="E1244" s="345"/>
      <c r="F1244" s="345"/>
      <c r="G1244" s="345"/>
      <c r="H1244" s="345"/>
      <c r="I1244" s="345"/>
      <c r="J1244" s="345"/>
      <c r="K1244" s="345"/>
      <c r="L1244" s="345"/>
      <c r="M1244" s="345"/>
      <c r="N1244" s="345"/>
      <c r="O1244" s="345"/>
      <c r="P1244" s="345"/>
      <c r="Q1244" s="345"/>
      <c r="R1244" s="345"/>
      <c r="S1244" s="345"/>
      <c r="T1244" s="345"/>
      <c r="U1244" s="345"/>
      <c r="V1244" s="345"/>
    </row>
    <row r="1245" spans="3:22">
      <c r="C1245" s="345"/>
      <c r="D1245" s="345"/>
      <c r="E1245" s="345"/>
      <c r="F1245" s="345"/>
      <c r="G1245" s="345"/>
      <c r="H1245" s="345"/>
      <c r="I1245" s="345"/>
      <c r="J1245" s="345"/>
      <c r="K1245" s="345"/>
      <c r="L1245" s="345"/>
      <c r="M1245" s="345"/>
      <c r="N1245" s="345"/>
      <c r="O1245" s="345"/>
      <c r="P1245" s="345"/>
      <c r="Q1245" s="345"/>
      <c r="R1245" s="345"/>
      <c r="S1245" s="345"/>
      <c r="T1245" s="345"/>
      <c r="U1245" s="345"/>
      <c r="V1245" s="345"/>
    </row>
    <row r="1246" spans="3:22">
      <c r="C1246" s="345"/>
      <c r="D1246" s="345"/>
      <c r="E1246" s="345"/>
      <c r="F1246" s="345"/>
      <c r="G1246" s="345"/>
      <c r="H1246" s="345"/>
      <c r="I1246" s="345"/>
      <c r="J1246" s="345"/>
      <c r="K1246" s="345"/>
      <c r="L1246" s="345"/>
      <c r="M1246" s="345"/>
      <c r="N1246" s="345"/>
      <c r="O1246" s="345"/>
      <c r="P1246" s="345"/>
      <c r="Q1246" s="345"/>
      <c r="R1246" s="345"/>
      <c r="S1246" s="345"/>
      <c r="T1246" s="345"/>
      <c r="U1246" s="345"/>
      <c r="V1246" s="345"/>
    </row>
    <row r="1247" spans="3:22">
      <c r="C1247" s="345"/>
      <c r="D1247" s="345"/>
      <c r="E1247" s="345"/>
      <c r="F1247" s="345"/>
      <c r="G1247" s="345"/>
      <c r="H1247" s="345"/>
      <c r="I1247" s="345"/>
      <c r="J1247" s="345"/>
      <c r="K1247" s="345"/>
      <c r="L1247" s="345"/>
      <c r="M1247" s="345"/>
      <c r="N1247" s="345"/>
      <c r="O1247" s="345"/>
      <c r="P1247" s="345"/>
      <c r="Q1247" s="345"/>
      <c r="R1247" s="345"/>
      <c r="S1247" s="345"/>
      <c r="T1247" s="345"/>
      <c r="U1247" s="345"/>
      <c r="V1247" s="345"/>
    </row>
    <row r="1248" spans="3:22">
      <c r="C1248" s="345"/>
      <c r="D1248" s="345"/>
      <c r="E1248" s="345"/>
      <c r="F1248" s="345"/>
      <c r="G1248" s="345"/>
      <c r="H1248" s="345"/>
      <c r="I1248" s="345"/>
      <c r="J1248" s="345"/>
      <c r="K1248" s="345"/>
      <c r="L1248" s="345"/>
      <c r="M1248" s="345"/>
      <c r="N1248" s="345"/>
      <c r="O1248" s="345"/>
      <c r="P1248" s="345"/>
      <c r="Q1248" s="345"/>
      <c r="R1248" s="345"/>
      <c r="S1248" s="345"/>
      <c r="T1248" s="345"/>
      <c r="U1248" s="345"/>
      <c r="V1248" s="345"/>
    </row>
    <row r="1249" spans="3:22">
      <c r="C1249" s="345"/>
      <c r="D1249" s="345"/>
      <c r="E1249" s="345"/>
      <c r="F1249" s="345"/>
      <c r="G1249" s="345"/>
      <c r="H1249" s="345"/>
      <c r="I1249" s="345"/>
      <c r="J1249" s="345"/>
      <c r="K1249" s="345"/>
      <c r="L1249" s="345"/>
      <c r="M1249" s="345"/>
      <c r="N1249" s="345"/>
      <c r="O1249" s="345"/>
      <c r="P1249" s="345"/>
      <c r="Q1249" s="345"/>
      <c r="R1249" s="345"/>
      <c r="S1249" s="345"/>
      <c r="T1249" s="345"/>
      <c r="U1249" s="345"/>
      <c r="V1249" s="345"/>
    </row>
    <row r="1250" spans="3:22">
      <c r="C1250" s="345"/>
      <c r="D1250" s="345"/>
      <c r="E1250" s="345"/>
      <c r="F1250" s="345"/>
      <c r="G1250" s="345"/>
      <c r="H1250" s="345"/>
      <c r="I1250" s="345"/>
      <c r="J1250" s="345"/>
      <c r="K1250" s="345"/>
      <c r="L1250" s="345"/>
      <c r="M1250" s="345"/>
      <c r="N1250" s="345"/>
      <c r="O1250" s="345"/>
      <c r="P1250" s="345"/>
      <c r="Q1250" s="345"/>
      <c r="R1250" s="345"/>
      <c r="S1250" s="345"/>
      <c r="T1250" s="345"/>
      <c r="U1250" s="345"/>
      <c r="V1250" s="345"/>
    </row>
    <row r="1251" spans="3:22">
      <c r="C1251" s="345"/>
      <c r="D1251" s="345"/>
      <c r="E1251" s="345"/>
      <c r="F1251" s="345"/>
      <c r="G1251" s="345"/>
      <c r="H1251" s="345"/>
      <c r="I1251" s="345"/>
      <c r="J1251" s="345"/>
      <c r="K1251" s="345"/>
      <c r="L1251" s="345"/>
      <c r="M1251" s="345"/>
      <c r="N1251" s="345"/>
      <c r="O1251" s="345"/>
      <c r="P1251" s="345"/>
      <c r="Q1251" s="345"/>
      <c r="R1251" s="345"/>
      <c r="S1251" s="345"/>
      <c r="T1251" s="345"/>
      <c r="U1251" s="345"/>
      <c r="V1251" s="345"/>
    </row>
    <row r="1252" spans="3:22">
      <c r="C1252" s="345"/>
      <c r="D1252" s="345"/>
      <c r="E1252" s="345"/>
      <c r="F1252" s="345"/>
      <c r="G1252" s="345"/>
      <c r="H1252" s="345"/>
      <c r="I1252" s="345"/>
      <c r="J1252" s="345"/>
      <c r="K1252" s="345"/>
      <c r="L1252" s="345"/>
      <c r="M1252" s="345"/>
      <c r="N1252" s="345"/>
      <c r="O1252" s="345"/>
      <c r="P1252" s="345"/>
      <c r="Q1252" s="345"/>
      <c r="R1252" s="345"/>
      <c r="S1252" s="345"/>
      <c r="T1252" s="345"/>
      <c r="U1252" s="345"/>
      <c r="V1252" s="345"/>
    </row>
    <row r="1253" spans="3:22">
      <c r="C1253" s="345"/>
      <c r="D1253" s="345"/>
      <c r="E1253" s="345"/>
      <c r="F1253" s="345"/>
      <c r="G1253" s="345"/>
      <c r="H1253" s="345"/>
      <c r="I1253" s="345"/>
      <c r="J1253" s="345"/>
      <c r="K1253" s="345"/>
      <c r="L1253" s="345"/>
      <c r="M1253" s="345"/>
      <c r="N1253" s="345"/>
      <c r="O1253" s="345"/>
      <c r="P1253" s="345"/>
      <c r="Q1253" s="345"/>
      <c r="R1253" s="345"/>
      <c r="S1253" s="345"/>
      <c r="T1253" s="345"/>
      <c r="U1253" s="345"/>
      <c r="V1253" s="345"/>
    </row>
    <row r="1254" spans="3:22">
      <c r="C1254" s="345"/>
      <c r="D1254" s="345"/>
      <c r="E1254" s="345"/>
      <c r="F1254" s="345"/>
      <c r="G1254" s="345"/>
      <c r="H1254" s="345"/>
      <c r="I1254" s="345"/>
      <c r="J1254" s="345"/>
      <c r="K1254" s="345"/>
      <c r="L1254" s="345"/>
      <c r="M1254" s="345"/>
      <c r="N1254" s="345"/>
      <c r="O1254" s="345"/>
      <c r="P1254" s="345"/>
      <c r="Q1254" s="345"/>
      <c r="R1254" s="345"/>
      <c r="S1254" s="345"/>
      <c r="T1254" s="345"/>
      <c r="U1254" s="345"/>
      <c r="V1254" s="345"/>
    </row>
    <row r="1255" spans="3:22">
      <c r="C1255" s="345"/>
      <c r="D1255" s="345"/>
      <c r="E1255" s="345"/>
      <c r="F1255" s="345"/>
      <c r="G1255" s="345"/>
      <c r="H1255" s="345"/>
      <c r="I1255" s="345"/>
      <c r="J1255" s="345"/>
      <c r="K1255" s="345"/>
      <c r="L1255" s="345"/>
      <c r="M1255" s="345"/>
      <c r="N1255" s="345"/>
      <c r="O1255" s="345"/>
      <c r="P1255" s="345"/>
      <c r="Q1255" s="345"/>
      <c r="R1255" s="345"/>
      <c r="S1255" s="345"/>
      <c r="T1255" s="345"/>
      <c r="U1255" s="345"/>
      <c r="V1255" s="345"/>
    </row>
    <row r="1256" spans="3:22">
      <c r="C1256" s="345"/>
      <c r="D1256" s="345"/>
      <c r="E1256" s="345"/>
      <c r="F1256" s="345"/>
      <c r="G1256" s="345"/>
      <c r="H1256" s="345"/>
      <c r="I1256" s="345"/>
      <c r="J1256" s="345"/>
      <c r="K1256" s="345"/>
      <c r="L1256" s="345"/>
      <c r="M1256" s="345"/>
      <c r="N1256" s="345"/>
      <c r="O1256" s="345"/>
      <c r="P1256" s="345"/>
      <c r="Q1256" s="345"/>
      <c r="R1256" s="345"/>
      <c r="S1256" s="345"/>
      <c r="T1256" s="345"/>
      <c r="U1256" s="345"/>
      <c r="V1256" s="345"/>
    </row>
    <row r="1257" spans="3:22">
      <c r="C1257" s="345"/>
      <c r="D1257" s="345"/>
      <c r="E1257" s="345"/>
      <c r="F1257" s="345"/>
      <c r="G1257" s="345"/>
      <c r="H1257" s="345"/>
      <c r="I1257" s="345"/>
      <c r="J1257" s="345"/>
      <c r="K1257" s="345"/>
      <c r="L1257" s="345"/>
      <c r="M1257" s="345"/>
      <c r="N1257" s="345"/>
      <c r="O1257" s="345"/>
      <c r="P1257" s="345"/>
      <c r="Q1257" s="345"/>
      <c r="R1257" s="345"/>
      <c r="S1257" s="345"/>
      <c r="T1257" s="345"/>
      <c r="U1257" s="345"/>
      <c r="V1257" s="345"/>
    </row>
    <row r="1258" spans="3:22">
      <c r="C1258" s="345"/>
      <c r="D1258" s="345"/>
      <c r="E1258" s="345"/>
      <c r="F1258" s="345"/>
      <c r="G1258" s="345"/>
      <c r="H1258" s="345"/>
      <c r="I1258" s="345"/>
      <c r="J1258" s="345"/>
      <c r="K1258" s="345"/>
      <c r="L1258" s="345"/>
      <c r="M1258" s="345"/>
      <c r="N1258" s="345"/>
      <c r="O1258" s="345"/>
      <c r="P1258" s="345"/>
      <c r="Q1258" s="345"/>
      <c r="R1258" s="345"/>
      <c r="S1258" s="345"/>
      <c r="T1258" s="345"/>
      <c r="U1258" s="345"/>
      <c r="V1258" s="345"/>
    </row>
    <row r="1259" spans="3:22">
      <c r="C1259" s="345"/>
      <c r="D1259" s="345"/>
      <c r="E1259" s="345"/>
      <c r="F1259" s="345"/>
      <c r="G1259" s="345"/>
      <c r="H1259" s="345"/>
      <c r="I1259" s="345"/>
      <c r="J1259" s="345"/>
      <c r="K1259" s="345"/>
      <c r="L1259" s="345"/>
      <c r="M1259" s="345"/>
      <c r="N1259" s="345"/>
      <c r="O1259" s="345"/>
      <c r="P1259" s="345"/>
      <c r="Q1259" s="345"/>
      <c r="R1259" s="345"/>
      <c r="S1259" s="345"/>
      <c r="T1259" s="345"/>
      <c r="U1259" s="345"/>
      <c r="V1259" s="345"/>
    </row>
    <row r="1260" spans="3:22">
      <c r="C1260" s="345"/>
      <c r="D1260" s="345"/>
      <c r="E1260" s="345"/>
      <c r="F1260" s="345"/>
      <c r="G1260" s="345"/>
      <c r="H1260" s="345"/>
      <c r="I1260" s="345"/>
      <c r="J1260" s="345"/>
      <c r="K1260" s="345"/>
      <c r="L1260" s="345"/>
      <c r="M1260" s="345"/>
      <c r="N1260" s="345"/>
      <c r="O1260" s="345"/>
      <c r="P1260" s="345"/>
      <c r="Q1260" s="345"/>
      <c r="R1260" s="345"/>
      <c r="S1260" s="345"/>
      <c r="T1260" s="345"/>
      <c r="U1260" s="345"/>
      <c r="V1260" s="345"/>
    </row>
    <row r="1261" spans="3:22">
      <c r="C1261" s="345"/>
      <c r="D1261" s="345"/>
      <c r="E1261" s="345"/>
      <c r="F1261" s="345"/>
      <c r="G1261" s="345"/>
      <c r="H1261" s="345"/>
      <c r="I1261" s="345"/>
      <c r="J1261" s="345"/>
      <c r="K1261" s="345"/>
      <c r="L1261" s="345"/>
      <c r="M1261" s="345"/>
      <c r="N1261" s="345"/>
      <c r="O1261" s="345"/>
      <c r="P1261" s="345"/>
      <c r="Q1261" s="345"/>
      <c r="R1261" s="345"/>
      <c r="S1261" s="345"/>
      <c r="T1261" s="345"/>
      <c r="U1261" s="345"/>
      <c r="V1261" s="345"/>
    </row>
    <row r="1262" spans="3:22">
      <c r="C1262" s="345"/>
      <c r="D1262" s="345"/>
      <c r="E1262" s="345"/>
      <c r="F1262" s="345"/>
      <c r="G1262" s="345"/>
      <c r="H1262" s="345"/>
      <c r="I1262" s="345"/>
      <c r="J1262" s="345"/>
      <c r="K1262" s="345"/>
      <c r="L1262" s="345"/>
      <c r="M1262" s="345"/>
      <c r="N1262" s="345"/>
      <c r="O1262" s="345"/>
      <c r="P1262" s="345"/>
      <c r="Q1262" s="345"/>
      <c r="R1262" s="345"/>
      <c r="S1262" s="345"/>
      <c r="T1262" s="345"/>
      <c r="U1262" s="345"/>
      <c r="V1262" s="345"/>
    </row>
    <row r="1263" spans="3:22">
      <c r="C1263" s="345"/>
      <c r="D1263" s="345"/>
      <c r="E1263" s="345"/>
      <c r="F1263" s="345"/>
      <c r="G1263" s="345"/>
      <c r="H1263" s="345"/>
      <c r="I1263" s="345"/>
      <c r="J1263" s="345"/>
      <c r="K1263" s="345"/>
      <c r="L1263" s="345"/>
      <c r="M1263" s="345"/>
      <c r="N1263" s="345"/>
      <c r="O1263" s="345"/>
      <c r="P1263" s="345"/>
      <c r="Q1263" s="345"/>
      <c r="R1263" s="345"/>
      <c r="S1263" s="345"/>
      <c r="T1263" s="345"/>
      <c r="U1263" s="345"/>
      <c r="V1263" s="345"/>
    </row>
    <row r="1264" spans="3:22">
      <c r="C1264" s="345"/>
      <c r="D1264" s="345"/>
      <c r="E1264" s="345"/>
      <c r="F1264" s="345"/>
      <c r="G1264" s="345"/>
      <c r="H1264" s="345"/>
      <c r="I1264" s="345"/>
      <c r="J1264" s="345"/>
      <c r="K1264" s="345"/>
      <c r="L1264" s="345"/>
      <c r="M1264" s="345"/>
      <c r="N1264" s="345"/>
      <c r="O1264" s="345"/>
      <c r="P1264" s="345"/>
      <c r="Q1264" s="345"/>
      <c r="R1264" s="345"/>
      <c r="S1264" s="345"/>
      <c r="T1264" s="345"/>
      <c r="U1264" s="345"/>
      <c r="V1264" s="345"/>
    </row>
    <row r="1265" spans="3:22">
      <c r="C1265" s="345"/>
      <c r="D1265" s="345"/>
      <c r="E1265" s="345"/>
      <c r="F1265" s="345"/>
      <c r="G1265" s="345"/>
      <c r="H1265" s="345"/>
      <c r="I1265" s="345"/>
      <c r="J1265" s="345"/>
      <c r="K1265" s="345"/>
      <c r="L1265" s="345"/>
      <c r="M1265" s="345"/>
      <c r="N1265" s="345"/>
      <c r="O1265" s="345"/>
      <c r="P1265" s="345"/>
      <c r="Q1265" s="345"/>
      <c r="R1265" s="345"/>
      <c r="S1265" s="345"/>
      <c r="T1265" s="345"/>
      <c r="U1265" s="345"/>
      <c r="V1265" s="345"/>
    </row>
    <row r="1266" spans="3:22">
      <c r="C1266" s="345"/>
      <c r="D1266" s="345"/>
      <c r="E1266" s="345"/>
      <c r="F1266" s="345"/>
      <c r="G1266" s="345"/>
      <c r="H1266" s="345"/>
      <c r="I1266" s="345"/>
      <c r="J1266" s="345"/>
      <c r="K1266" s="345"/>
      <c r="L1266" s="345"/>
      <c r="M1266" s="345"/>
      <c r="N1266" s="345"/>
      <c r="O1266" s="345"/>
      <c r="P1266" s="345"/>
      <c r="Q1266" s="345"/>
      <c r="R1266" s="345"/>
      <c r="S1266" s="345"/>
      <c r="T1266" s="345"/>
      <c r="U1266" s="345"/>
      <c r="V1266" s="345"/>
    </row>
    <row r="1267" spans="3:22">
      <c r="C1267" s="345"/>
      <c r="D1267" s="345"/>
      <c r="E1267" s="345"/>
      <c r="F1267" s="345"/>
      <c r="G1267" s="345"/>
      <c r="H1267" s="345"/>
      <c r="I1267" s="345"/>
      <c r="J1267" s="345"/>
      <c r="K1267" s="345"/>
      <c r="L1267" s="345"/>
      <c r="M1267" s="345"/>
      <c r="N1267" s="345"/>
      <c r="O1267" s="345"/>
      <c r="P1267" s="345"/>
      <c r="Q1267" s="345"/>
      <c r="R1267" s="345"/>
      <c r="S1267" s="345"/>
      <c r="T1267" s="345"/>
      <c r="U1267" s="345"/>
      <c r="V1267" s="345"/>
    </row>
    <row r="1268" spans="3:22">
      <c r="C1268" s="345"/>
      <c r="D1268" s="345"/>
      <c r="E1268" s="345"/>
      <c r="F1268" s="345"/>
      <c r="G1268" s="345"/>
      <c r="H1268" s="345"/>
      <c r="I1268" s="345"/>
      <c r="J1268" s="345"/>
      <c r="K1268" s="345"/>
      <c r="L1268" s="345"/>
      <c r="M1268" s="345"/>
      <c r="N1268" s="345"/>
      <c r="O1268" s="345"/>
      <c r="P1268" s="345"/>
      <c r="Q1268" s="345"/>
      <c r="R1268" s="345"/>
      <c r="S1268" s="345"/>
      <c r="T1268" s="345"/>
      <c r="U1268" s="345"/>
      <c r="V1268" s="345"/>
    </row>
    <row r="1269" spans="3:22">
      <c r="C1269" s="345"/>
      <c r="D1269" s="345"/>
      <c r="E1269" s="345"/>
      <c r="F1269" s="345"/>
      <c r="G1269" s="345"/>
      <c r="H1269" s="345"/>
      <c r="I1269" s="345"/>
      <c r="J1269" s="345"/>
      <c r="K1269" s="345"/>
      <c r="L1269" s="345"/>
      <c r="M1269" s="345"/>
      <c r="N1269" s="345"/>
      <c r="O1269" s="345"/>
      <c r="P1269" s="345"/>
      <c r="Q1269" s="345"/>
      <c r="R1269" s="345"/>
      <c r="S1269" s="345"/>
      <c r="T1269" s="345"/>
      <c r="U1269" s="345"/>
      <c r="V1269" s="345"/>
    </row>
    <row r="1270" spans="3:22">
      <c r="C1270" s="345"/>
      <c r="D1270" s="345"/>
      <c r="E1270" s="345"/>
      <c r="F1270" s="345"/>
      <c r="G1270" s="345"/>
      <c r="H1270" s="345"/>
      <c r="I1270" s="345"/>
      <c r="J1270" s="345"/>
      <c r="K1270" s="345"/>
      <c r="L1270" s="345"/>
      <c r="M1270" s="345"/>
      <c r="N1270" s="345"/>
      <c r="O1270" s="345"/>
      <c r="P1270" s="345"/>
      <c r="Q1270" s="345"/>
      <c r="R1270" s="345"/>
      <c r="S1270" s="345"/>
      <c r="T1270" s="345"/>
      <c r="U1270" s="345"/>
      <c r="V1270" s="345"/>
    </row>
    <row r="1271" spans="3:22">
      <c r="C1271" s="345"/>
      <c r="D1271" s="345"/>
      <c r="E1271" s="345"/>
      <c r="F1271" s="345"/>
      <c r="G1271" s="345"/>
      <c r="H1271" s="345"/>
      <c r="I1271" s="345"/>
      <c r="J1271" s="345"/>
      <c r="K1271" s="345"/>
      <c r="L1271" s="345"/>
      <c r="M1271" s="345"/>
      <c r="N1271" s="345"/>
      <c r="O1271" s="345"/>
      <c r="P1271" s="345"/>
      <c r="Q1271" s="345"/>
      <c r="R1271" s="345"/>
      <c r="S1271" s="345"/>
      <c r="T1271" s="345"/>
      <c r="U1271" s="345"/>
      <c r="V1271" s="345"/>
    </row>
    <row r="1272" spans="3:22">
      <c r="C1272" s="345"/>
      <c r="D1272" s="345"/>
      <c r="E1272" s="345"/>
      <c r="F1272" s="345"/>
      <c r="G1272" s="345"/>
      <c r="H1272" s="345"/>
      <c r="I1272" s="345"/>
      <c r="J1272" s="345"/>
      <c r="K1272" s="345"/>
      <c r="L1272" s="345"/>
      <c r="M1272" s="345"/>
      <c r="N1272" s="345"/>
      <c r="O1272" s="345"/>
      <c r="P1272" s="345"/>
      <c r="Q1272" s="345"/>
      <c r="R1272" s="345"/>
      <c r="S1272" s="345"/>
      <c r="T1272" s="345"/>
      <c r="U1272" s="345"/>
      <c r="V1272" s="345"/>
    </row>
    <row r="1273" spans="3:22">
      <c r="C1273" s="345"/>
      <c r="D1273" s="345"/>
      <c r="E1273" s="345"/>
      <c r="F1273" s="345"/>
      <c r="G1273" s="345"/>
      <c r="H1273" s="345"/>
      <c r="I1273" s="345"/>
      <c r="J1273" s="345"/>
      <c r="K1273" s="345"/>
      <c r="L1273" s="345"/>
      <c r="M1273" s="345"/>
      <c r="N1273" s="345"/>
      <c r="O1273" s="345"/>
      <c r="P1273" s="345"/>
      <c r="Q1273" s="345"/>
      <c r="R1273" s="345"/>
      <c r="S1273" s="345"/>
      <c r="T1273" s="345"/>
      <c r="U1273" s="345"/>
      <c r="V1273" s="345"/>
    </row>
    <row r="1274" spans="3:22">
      <c r="C1274" s="345"/>
      <c r="D1274" s="345"/>
      <c r="E1274" s="345"/>
      <c r="F1274" s="345"/>
      <c r="G1274" s="345"/>
      <c r="H1274" s="345"/>
      <c r="I1274" s="345"/>
      <c r="J1274" s="345"/>
      <c r="K1274" s="345"/>
      <c r="L1274" s="345"/>
      <c r="M1274" s="345"/>
      <c r="N1274" s="345"/>
      <c r="O1274" s="345"/>
      <c r="P1274" s="345"/>
      <c r="Q1274" s="345"/>
      <c r="R1274" s="345"/>
      <c r="S1274" s="345"/>
      <c r="T1274" s="345"/>
      <c r="U1274" s="345"/>
      <c r="V1274" s="345"/>
    </row>
    <row r="1275" spans="3:22">
      <c r="C1275" s="345"/>
      <c r="D1275" s="345"/>
      <c r="E1275" s="345"/>
      <c r="F1275" s="345"/>
      <c r="G1275" s="345"/>
      <c r="H1275" s="345"/>
      <c r="I1275" s="345"/>
      <c r="J1275" s="345"/>
      <c r="K1275" s="345"/>
      <c r="L1275" s="345"/>
      <c r="M1275" s="345"/>
      <c r="N1275" s="345"/>
      <c r="O1275" s="345"/>
      <c r="P1275" s="345"/>
      <c r="Q1275" s="345"/>
      <c r="R1275" s="345"/>
      <c r="S1275" s="345"/>
      <c r="T1275" s="345"/>
      <c r="U1275" s="345"/>
      <c r="V1275" s="345"/>
    </row>
    <row r="1276" spans="3:22">
      <c r="C1276" s="345"/>
      <c r="D1276" s="345"/>
      <c r="E1276" s="345"/>
      <c r="F1276" s="345"/>
      <c r="G1276" s="345"/>
      <c r="H1276" s="345"/>
      <c r="I1276" s="345"/>
      <c r="J1276" s="345"/>
      <c r="K1276" s="345"/>
      <c r="L1276" s="345"/>
      <c r="M1276" s="345"/>
      <c r="N1276" s="345"/>
      <c r="O1276" s="345"/>
      <c r="P1276" s="345"/>
      <c r="Q1276" s="345"/>
      <c r="R1276" s="345"/>
      <c r="S1276" s="345"/>
      <c r="T1276" s="345"/>
      <c r="U1276" s="345"/>
      <c r="V1276" s="345"/>
    </row>
    <row r="1277" spans="3:22">
      <c r="C1277" s="345"/>
      <c r="D1277" s="345"/>
      <c r="E1277" s="345"/>
      <c r="F1277" s="345"/>
      <c r="G1277" s="345"/>
      <c r="H1277" s="345"/>
      <c r="I1277" s="345"/>
      <c r="J1277" s="345"/>
      <c r="K1277" s="345"/>
      <c r="L1277" s="345"/>
      <c r="M1277" s="345"/>
      <c r="N1277" s="345"/>
      <c r="O1277" s="345"/>
      <c r="P1277" s="345"/>
      <c r="Q1277" s="345"/>
      <c r="R1277" s="345"/>
      <c r="S1277" s="345"/>
      <c r="T1277" s="345"/>
      <c r="U1277" s="345"/>
      <c r="V1277" s="345"/>
    </row>
    <row r="1278" spans="3:22">
      <c r="C1278" s="345"/>
      <c r="D1278" s="345"/>
      <c r="E1278" s="345"/>
      <c r="F1278" s="345"/>
      <c r="G1278" s="345"/>
      <c r="H1278" s="345"/>
      <c r="I1278" s="345"/>
      <c r="J1278" s="345"/>
      <c r="K1278" s="345"/>
      <c r="L1278" s="345"/>
      <c r="M1278" s="345"/>
      <c r="N1278" s="345"/>
      <c r="O1278" s="345"/>
      <c r="P1278" s="345"/>
      <c r="Q1278" s="345"/>
      <c r="R1278" s="345"/>
      <c r="S1278" s="345"/>
      <c r="T1278" s="345"/>
      <c r="U1278" s="345"/>
      <c r="V1278" s="345"/>
    </row>
    <row r="1279" spans="3:22">
      <c r="C1279" s="345"/>
      <c r="D1279" s="345"/>
      <c r="E1279" s="345"/>
      <c r="F1279" s="345"/>
      <c r="G1279" s="345"/>
      <c r="H1279" s="345"/>
      <c r="I1279" s="345"/>
      <c r="J1279" s="345"/>
      <c r="K1279" s="345"/>
      <c r="L1279" s="345"/>
      <c r="M1279" s="345"/>
      <c r="N1279" s="345"/>
      <c r="O1279" s="345"/>
      <c r="P1279" s="345"/>
      <c r="Q1279" s="345"/>
      <c r="R1279" s="345"/>
      <c r="S1279" s="345"/>
      <c r="T1279" s="345"/>
      <c r="U1279" s="345"/>
      <c r="V1279" s="345"/>
    </row>
    <row r="1280" spans="3:22">
      <c r="C1280" s="345"/>
      <c r="D1280" s="345"/>
      <c r="E1280" s="345"/>
      <c r="F1280" s="345"/>
      <c r="G1280" s="345"/>
      <c r="H1280" s="345"/>
      <c r="I1280" s="345"/>
      <c r="J1280" s="345"/>
      <c r="K1280" s="345"/>
      <c r="L1280" s="345"/>
      <c r="M1280" s="345"/>
      <c r="N1280" s="345"/>
      <c r="O1280" s="345"/>
      <c r="P1280" s="345"/>
      <c r="Q1280" s="345"/>
      <c r="R1280" s="345"/>
      <c r="S1280" s="345"/>
      <c r="T1280" s="345"/>
      <c r="U1280" s="345"/>
      <c r="V1280" s="345"/>
    </row>
    <row r="1281" spans="3:22">
      <c r="C1281" s="345"/>
      <c r="D1281" s="345"/>
      <c r="E1281" s="345"/>
      <c r="F1281" s="345"/>
      <c r="G1281" s="345"/>
      <c r="H1281" s="345"/>
      <c r="I1281" s="345"/>
      <c r="J1281" s="345"/>
      <c r="K1281" s="345"/>
      <c r="L1281" s="345"/>
      <c r="M1281" s="345"/>
      <c r="N1281" s="345"/>
      <c r="O1281" s="345"/>
      <c r="P1281" s="345"/>
      <c r="Q1281" s="345"/>
      <c r="R1281" s="345"/>
      <c r="S1281" s="345"/>
      <c r="T1281" s="345"/>
      <c r="U1281" s="345"/>
      <c r="V1281" s="345"/>
    </row>
    <row r="1282" spans="3:22">
      <c r="C1282" s="345"/>
      <c r="D1282" s="345"/>
      <c r="E1282" s="345"/>
      <c r="F1282" s="345"/>
      <c r="G1282" s="345"/>
      <c r="H1282" s="345"/>
      <c r="I1282" s="345"/>
      <c r="J1282" s="345"/>
      <c r="K1282" s="345"/>
      <c r="L1282" s="345"/>
      <c r="M1282" s="345"/>
      <c r="N1282" s="345"/>
      <c r="O1282" s="345"/>
      <c r="P1282" s="345"/>
      <c r="Q1282" s="345"/>
      <c r="R1282" s="345"/>
      <c r="S1282" s="345"/>
      <c r="T1282" s="345"/>
      <c r="U1282" s="345"/>
      <c r="V1282" s="345"/>
    </row>
    <row r="1283" spans="3:22">
      <c r="C1283" s="345"/>
      <c r="D1283" s="345"/>
      <c r="E1283" s="345"/>
      <c r="F1283" s="345"/>
      <c r="G1283" s="345"/>
      <c r="H1283" s="345"/>
      <c r="I1283" s="345"/>
      <c r="J1283" s="345"/>
      <c r="K1283" s="345"/>
      <c r="L1283" s="345"/>
      <c r="M1283" s="345"/>
      <c r="N1283" s="345"/>
      <c r="O1283" s="345"/>
      <c r="P1283" s="345"/>
      <c r="Q1283" s="345"/>
      <c r="R1283" s="345"/>
      <c r="S1283" s="345"/>
      <c r="T1283" s="345"/>
      <c r="U1283" s="345"/>
      <c r="V1283" s="345"/>
    </row>
    <row r="1284" spans="3:22">
      <c r="C1284" s="345"/>
      <c r="D1284" s="345"/>
      <c r="E1284" s="345"/>
      <c r="F1284" s="345"/>
      <c r="G1284" s="345"/>
      <c r="H1284" s="345"/>
      <c r="I1284" s="345"/>
      <c r="J1284" s="345"/>
      <c r="K1284" s="345"/>
      <c r="L1284" s="345"/>
      <c r="M1284" s="345"/>
      <c r="N1284" s="345"/>
      <c r="O1284" s="345"/>
      <c r="P1284" s="345"/>
      <c r="Q1284" s="345"/>
      <c r="R1284" s="345"/>
      <c r="S1284" s="345"/>
      <c r="T1284" s="345"/>
      <c r="U1284" s="345"/>
      <c r="V1284" s="345"/>
    </row>
    <row r="1285" spans="3:22">
      <c r="C1285" s="345"/>
      <c r="D1285" s="345"/>
      <c r="E1285" s="345"/>
      <c r="F1285" s="345"/>
      <c r="G1285" s="345"/>
      <c r="H1285" s="345"/>
      <c r="I1285" s="345"/>
      <c r="J1285" s="345"/>
      <c r="K1285" s="345"/>
      <c r="L1285" s="345"/>
      <c r="M1285" s="345"/>
      <c r="N1285" s="345"/>
      <c r="O1285" s="345"/>
      <c r="P1285" s="345"/>
      <c r="Q1285" s="345"/>
      <c r="R1285" s="345"/>
      <c r="S1285" s="345"/>
      <c r="T1285" s="345"/>
      <c r="U1285" s="345"/>
      <c r="V1285" s="345"/>
    </row>
    <row r="1286" spans="3:22">
      <c r="C1286" s="345"/>
      <c r="D1286" s="345"/>
      <c r="E1286" s="345"/>
      <c r="F1286" s="345"/>
      <c r="G1286" s="345"/>
      <c r="H1286" s="345"/>
      <c r="I1286" s="345"/>
      <c r="J1286" s="345"/>
      <c r="K1286" s="345"/>
      <c r="L1286" s="345"/>
      <c r="M1286" s="345"/>
      <c r="N1286" s="345"/>
      <c r="O1286" s="345"/>
      <c r="P1286" s="345"/>
      <c r="Q1286" s="345"/>
      <c r="R1286" s="345"/>
      <c r="S1286" s="345"/>
      <c r="T1286" s="345"/>
      <c r="U1286" s="345"/>
      <c r="V1286" s="345"/>
    </row>
    <row r="1287" spans="3:22">
      <c r="C1287" s="345"/>
      <c r="D1287" s="345"/>
      <c r="E1287" s="345"/>
      <c r="F1287" s="345"/>
      <c r="G1287" s="345"/>
      <c r="H1287" s="345"/>
      <c r="I1287" s="345"/>
      <c r="J1287" s="345"/>
      <c r="K1287" s="345"/>
      <c r="L1287" s="345"/>
      <c r="M1287" s="345"/>
      <c r="N1287" s="345"/>
      <c r="O1287" s="345"/>
      <c r="P1287" s="345"/>
      <c r="Q1287" s="345"/>
      <c r="R1287" s="345"/>
      <c r="S1287" s="345"/>
      <c r="T1287" s="345"/>
      <c r="U1287" s="345"/>
      <c r="V1287" s="345"/>
    </row>
    <row r="1288" spans="3:22">
      <c r="C1288" s="345"/>
      <c r="D1288" s="345"/>
      <c r="E1288" s="345"/>
      <c r="F1288" s="345"/>
      <c r="G1288" s="345"/>
      <c r="H1288" s="345"/>
      <c r="I1288" s="345"/>
      <c r="J1288" s="345"/>
      <c r="K1288" s="345"/>
      <c r="L1288" s="345"/>
      <c r="M1288" s="345"/>
      <c r="N1288" s="345"/>
      <c r="O1288" s="345"/>
      <c r="P1288" s="345"/>
      <c r="Q1288" s="345"/>
      <c r="R1288" s="345"/>
      <c r="S1288" s="345"/>
      <c r="T1288" s="345"/>
      <c r="U1288" s="345"/>
      <c r="V1288" s="345"/>
    </row>
    <row r="1289" spans="3:22">
      <c r="C1289" s="345"/>
      <c r="D1289" s="345"/>
      <c r="E1289" s="345"/>
      <c r="F1289" s="345"/>
      <c r="G1289" s="345"/>
      <c r="H1289" s="345"/>
      <c r="I1289" s="345"/>
      <c r="J1289" s="345"/>
      <c r="K1289" s="345"/>
      <c r="L1289" s="345"/>
      <c r="M1289" s="345"/>
      <c r="N1289" s="345"/>
      <c r="O1289" s="345"/>
      <c r="P1289" s="345"/>
      <c r="Q1289" s="345"/>
      <c r="R1289" s="345"/>
      <c r="S1289" s="345"/>
      <c r="T1289" s="345"/>
      <c r="U1289" s="345"/>
      <c r="V1289" s="345"/>
    </row>
    <row r="1290" spans="3:22">
      <c r="C1290" s="345"/>
      <c r="D1290" s="345"/>
      <c r="E1290" s="345"/>
      <c r="F1290" s="345"/>
      <c r="G1290" s="345"/>
      <c r="H1290" s="345"/>
      <c r="I1290" s="345"/>
      <c r="J1290" s="345"/>
      <c r="K1290" s="345"/>
      <c r="L1290" s="345"/>
      <c r="M1290" s="345"/>
      <c r="N1290" s="345"/>
      <c r="O1290" s="345"/>
      <c r="P1290" s="345"/>
      <c r="Q1290" s="345"/>
      <c r="R1290" s="345"/>
      <c r="S1290" s="345"/>
      <c r="T1290" s="345"/>
      <c r="U1290" s="345"/>
      <c r="V1290" s="345"/>
    </row>
    <row r="1291" spans="3:22">
      <c r="C1291" s="345"/>
      <c r="D1291" s="345"/>
      <c r="E1291" s="345"/>
      <c r="F1291" s="345"/>
      <c r="G1291" s="345"/>
      <c r="H1291" s="345"/>
      <c r="I1291" s="345"/>
      <c r="J1291" s="345"/>
      <c r="K1291" s="345"/>
      <c r="L1291" s="345"/>
      <c r="M1291" s="345"/>
      <c r="N1291" s="345"/>
      <c r="O1291" s="345"/>
      <c r="P1291" s="345"/>
      <c r="Q1291" s="345"/>
      <c r="R1291" s="345"/>
      <c r="S1291" s="345"/>
      <c r="T1291" s="345"/>
      <c r="U1291" s="345"/>
      <c r="V1291" s="345"/>
    </row>
    <row r="1292" spans="3:22">
      <c r="C1292" s="345"/>
      <c r="D1292" s="345"/>
      <c r="E1292" s="345"/>
      <c r="F1292" s="345"/>
      <c r="G1292" s="345"/>
      <c r="H1292" s="345"/>
      <c r="I1292" s="345"/>
      <c r="J1292" s="345"/>
      <c r="K1292" s="345"/>
      <c r="L1292" s="345"/>
      <c r="M1292" s="345"/>
      <c r="N1292" s="345"/>
      <c r="O1292" s="345"/>
      <c r="P1292" s="345"/>
      <c r="Q1292" s="345"/>
      <c r="R1292" s="345"/>
      <c r="S1292" s="345"/>
      <c r="T1292" s="345"/>
      <c r="U1292" s="345"/>
      <c r="V1292" s="345"/>
    </row>
    <row r="1293" spans="3:22">
      <c r="C1293" s="345"/>
      <c r="D1293" s="345"/>
      <c r="E1293" s="345"/>
      <c r="F1293" s="345"/>
      <c r="G1293" s="345"/>
      <c r="H1293" s="345"/>
      <c r="I1293" s="345"/>
      <c r="J1293" s="345"/>
      <c r="K1293" s="345"/>
      <c r="L1293" s="345"/>
      <c r="M1293" s="345"/>
      <c r="N1293" s="345"/>
      <c r="O1293" s="345"/>
      <c r="P1293" s="345"/>
      <c r="Q1293" s="345"/>
      <c r="R1293" s="345"/>
      <c r="S1293" s="345"/>
      <c r="T1293" s="345"/>
      <c r="U1293" s="345"/>
      <c r="V1293" s="345"/>
    </row>
    <row r="1294" spans="3:22">
      <c r="C1294" s="345"/>
      <c r="D1294" s="345"/>
      <c r="E1294" s="345"/>
      <c r="F1294" s="345"/>
      <c r="G1294" s="345"/>
      <c r="H1294" s="345"/>
      <c r="I1294" s="345"/>
      <c r="J1294" s="345"/>
      <c r="K1294" s="345"/>
      <c r="L1294" s="345"/>
      <c r="M1294" s="345"/>
      <c r="N1294" s="345"/>
      <c r="O1294" s="345"/>
      <c r="P1294" s="345"/>
      <c r="Q1294" s="345"/>
      <c r="R1294" s="345"/>
      <c r="S1294" s="345"/>
      <c r="T1294" s="345"/>
      <c r="U1294" s="345"/>
      <c r="V1294" s="345"/>
    </row>
    <row r="1295" spans="3:22">
      <c r="C1295" s="345"/>
      <c r="D1295" s="345"/>
      <c r="E1295" s="345"/>
      <c r="F1295" s="345"/>
      <c r="G1295" s="345"/>
      <c r="H1295" s="345"/>
      <c r="I1295" s="345"/>
      <c r="J1295" s="345"/>
      <c r="K1295" s="345"/>
      <c r="L1295" s="345"/>
      <c r="M1295" s="345"/>
      <c r="N1295" s="345"/>
      <c r="O1295" s="345"/>
      <c r="P1295" s="345"/>
      <c r="Q1295" s="345"/>
      <c r="R1295" s="345"/>
      <c r="S1295" s="345"/>
      <c r="T1295" s="345"/>
      <c r="U1295" s="345"/>
      <c r="V1295" s="345"/>
    </row>
    <row r="1296" spans="3:22">
      <c r="C1296" s="345"/>
      <c r="D1296" s="345"/>
      <c r="E1296" s="345"/>
      <c r="F1296" s="345"/>
      <c r="G1296" s="345"/>
      <c r="H1296" s="345"/>
      <c r="I1296" s="345"/>
      <c r="J1296" s="345"/>
      <c r="K1296" s="345"/>
      <c r="L1296" s="345"/>
      <c r="M1296" s="345"/>
      <c r="N1296" s="345"/>
      <c r="O1296" s="345"/>
      <c r="P1296" s="345"/>
      <c r="Q1296" s="345"/>
      <c r="R1296" s="345"/>
      <c r="S1296" s="345"/>
      <c r="T1296" s="345"/>
      <c r="U1296" s="345"/>
      <c r="V1296" s="345"/>
    </row>
    <row r="1297" spans="3:22">
      <c r="C1297" s="345"/>
      <c r="D1297" s="345"/>
      <c r="E1297" s="345"/>
      <c r="F1297" s="345"/>
      <c r="G1297" s="345"/>
      <c r="H1297" s="345"/>
      <c r="I1297" s="345"/>
      <c r="J1297" s="345"/>
      <c r="K1297" s="345"/>
      <c r="L1297" s="345"/>
      <c r="M1297" s="345"/>
      <c r="N1297" s="345"/>
      <c r="O1297" s="345"/>
      <c r="P1297" s="345"/>
      <c r="Q1297" s="345"/>
      <c r="R1297" s="345"/>
      <c r="S1297" s="345"/>
      <c r="T1297" s="345"/>
      <c r="U1297" s="345"/>
      <c r="V1297" s="345"/>
    </row>
    <row r="1298" spans="3:22">
      <c r="C1298" s="345"/>
      <c r="D1298" s="345"/>
      <c r="E1298" s="345"/>
      <c r="F1298" s="345"/>
      <c r="G1298" s="345"/>
      <c r="H1298" s="345"/>
      <c r="I1298" s="345"/>
      <c r="J1298" s="345"/>
      <c r="K1298" s="345"/>
      <c r="L1298" s="345"/>
      <c r="M1298" s="345"/>
      <c r="N1298" s="345"/>
      <c r="O1298" s="345"/>
      <c r="P1298" s="345"/>
      <c r="Q1298" s="345"/>
      <c r="R1298" s="345"/>
      <c r="S1298" s="345"/>
      <c r="T1298" s="345"/>
      <c r="U1298" s="345"/>
      <c r="V1298" s="345"/>
    </row>
    <row r="1299" spans="3:22">
      <c r="C1299" s="345"/>
      <c r="D1299" s="345"/>
      <c r="E1299" s="345"/>
      <c r="F1299" s="345"/>
      <c r="G1299" s="345"/>
      <c r="H1299" s="345"/>
      <c r="I1299" s="345"/>
      <c r="J1299" s="345"/>
      <c r="K1299" s="345"/>
      <c r="L1299" s="345"/>
      <c r="M1299" s="345"/>
      <c r="N1299" s="345"/>
      <c r="O1299" s="345"/>
      <c r="P1299" s="345"/>
      <c r="Q1299" s="345"/>
      <c r="R1299" s="345"/>
      <c r="S1299" s="345"/>
      <c r="T1299" s="345"/>
      <c r="U1299" s="345"/>
      <c r="V1299" s="345"/>
    </row>
    <row r="1300" spans="3:22">
      <c r="C1300" s="345"/>
      <c r="D1300" s="345"/>
      <c r="E1300" s="345"/>
      <c r="F1300" s="345"/>
      <c r="G1300" s="345"/>
      <c r="H1300" s="345"/>
      <c r="I1300" s="345"/>
      <c r="J1300" s="345"/>
      <c r="K1300" s="345"/>
      <c r="L1300" s="345"/>
      <c r="M1300" s="345"/>
      <c r="N1300" s="345"/>
      <c r="O1300" s="345"/>
      <c r="P1300" s="345"/>
      <c r="Q1300" s="345"/>
      <c r="R1300" s="345"/>
      <c r="S1300" s="345"/>
      <c r="T1300" s="345"/>
      <c r="U1300" s="345"/>
      <c r="V1300" s="345"/>
    </row>
    <row r="1301" spans="3:22">
      <c r="C1301" s="345"/>
      <c r="D1301" s="345"/>
      <c r="E1301" s="345"/>
      <c r="F1301" s="345"/>
      <c r="G1301" s="345"/>
      <c r="H1301" s="345"/>
      <c r="I1301" s="345"/>
      <c r="J1301" s="345"/>
      <c r="K1301" s="345"/>
      <c r="L1301" s="345"/>
      <c r="M1301" s="345"/>
      <c r="N1301" s="345"/>
      <c r="O1301" s="345"/>
      <c r="P1301" s="345"/>
      <c r="Q1301" s="345"/>
      <c r="R1301" s="345"/>
      <c r="S1301" s="345"/>
      <c r="T1301" s="345"/>
      <c r="U1301" s="345"/>
      <c r="V1301" s="345"/>
    </row>
    <row r="1302" spans="3:22">
      <c r="C1302" s="345"/>
      <c r="D1302" s="345"/>
      <c r="E1302" s="345"/>
      <c r="F1302" s="345"/>
      <c r="G1302" s="345"/>
      <c r="H1302" s="345"/>
      <c r="I1302" s="345"/>
      <c r="J1302" s="345"/>
      <c r="K1302" s="345"/>
      <c r="L1302" s="345"/>
      <c r="M1302" s="345"/>
      <c r="N1302" s="345"/>
      <c r="O1302" s="345"/>
      <c r="P1302" s="345"/>
      <c r="Q1302" s="345"/>
      <c r="R1302" s="345"/>
      <c r="S1302" s="345"/>
      <c r="T1302" s="345"/>
      <c r="U1302" s="345"/>
      <c r="V1302" s="345"/>
    </row>
    <row r="1303" spans="3:22">
      <c r="C1303" s="345"/>
      <c r="D1303" s="345"/>
      <c r="E1303" s="345"/>
      <c r="F1303" s="345"/>
      <c r="G1303" s="345"/>
      <c r="H1303" s="345"/>
      <c r="I1303" s="345"/>
      <c r="J1303" s="345"/>
      <c r="K1303" s="345"/>
      <c r="L1303" s="345"/>
      <c r="M1303" s="345"/>
      <c r="N1303" s="345"/>
      <c r="O1303" s="345"/>
      <c r="P1303" s="345"/>
      <c r="Q1303" s="345"/>
      <c r="R1303" s="345"/>
      <c r="S1303" s="345"/>
      <c r="T1303" s="345"/>
      <c r="U1303" s="345"/>
      <c r="V1303" s="345"/>
    </row>
    <row r="1304" spans="3:22">
      <c r="C1304" s="345"/>
      <c r="D1304" s="345"/>
      <c r="E1304" s="345"/>
      <c r="F1304" s="345"/>
      <c r="G1304" s="345"/>
      <c r="H1304" s="345"/>
      <c r="I1304" s="345"/>
      <c r="J1304" s="345"/>
      <c r="K1304" s="345"/>
      <c r="L1304" s="345"/>
      <c r="M1304" s="345"/>
      <c r="N1304" s="345"/>
      <c r="O1304" s="345"/>
      <c r="P1304" s="345"/>
      <c r="Q1304" s="345"/>
      <c r="R1304" s="345"/>
      <c r="S1304" s="345"/>
      <c r="T1304" s="345"/>
      <c r="U1304" s="345"/>
      <c r="V1304" s="345"/>
    </row>
    <row r="1305" spans="3:22">
      <c r="C1305" s="345"/>
      <c r="D1305" s="345"/>
      <c r="E1305" s="345"/>
      <c r="F1305" s="345"/>
      <c r="G1305" s="345"/>
      <c r="H1305" s="345"/>
      <c r="I1305" s="345"/>
      <c r="J1305" s="345"/>
      <c r="K1305" s="345"/>
      <c r="L1305" s="345"/>
      <c r="M1305" s="345"/>
      <c r="N1305" s="345"/>
      <c r="O1305" s="345"/>
      <c r="P1305" s="345"/>
      <c r="Q1305" s="345"/>
      <c r="R1305" s="345"/>
      <c r="S1305" s="345"/>
      <c r="T1305" s="345"/>
      <c r="U1305" s="345"/>
      <c r="V1305" s="345"/>
    </row>
    <row r="1306" spans="3:22">
      <c r="C1306" s="345"/>
      <c r="D1306" s="345"/>
      <c r="E1306" s="345"/>
      <c r="F1306" s="345"/>
      <c r="G1306" s="345"/>
      <c r="H1306" s="345"/>
      <c r="I1306" s="345"/>
      <c r="J1306" s="345"/>
      <c r="K1306" s="345"/>
      <c r="L1306" s="345"/>
      <c r="M1306" s="345"/>
      <c r="N1306" s="345"/>
      <c r="O1306" s="345"/>
      <c r="P1306" s="345"/>
      <c r="Q1306" s="345"/>
      <c r="R1306" s="345"/>
      <c r="S1306" s="345"/>
      <c r="T1306" s="345"/>
      <c r="U1306" s="345"/>
      <c r="V1306" s="345"/>
    </row>
    <row r="1307" spans="3:22">
      <c r="C1307" s="345"/>
      <c r="D1307" s="345"/>
      <c r="E1307" s="345"/>
      <c r="F1307" s="345"/>
      <c r="G1307" s="345"/>
      <c r="H1307" s="345"/>
      <c r="I1307" s="345"/>
      <c r="J1307" s="345"/>
      <c r="K1307" s="345"/>
      <c r="L1307" s="345"/>
      <c r="M1307" s="345"/>
      <c r="N1307" s="345"/>
      <c r="O1307" s="345"/>
      <c r="P1307" s="345"/>
      <c r="Q1307" s="345"/>
      <c r="R1307" s="345"/>
      <c r="S1307" s="345"/>
      <c r="T1307" s="345"/>
      <c r="U1307" s="345"/>
      <c r="V1307" s="345"/>
    </row>
    <row r="1308" spans="3:22">
      <c r="C1308" s="345"/>
      <c r="D1308" s="345"/>
      <c r="E1308" s="345"/>
      <c r="F1308" s="345"/>
      <c r="G1308" s="345"/>
      <c r="H1308" s="345"/>
      <c r="I1308" s="345"/>
      <c r="J1308" s="345"/>
      <c r="K1308" s="345"/>
      <c r="L1308" s="345"/>
      <c r="M1308" s="345"/>
      <c r="N1308" s="345"/>
      <c r="O1308" s="345"/>
      <c r="P1308" s="345"/>
      <c r="Q1308" s="345"/>
      <c r="R1308" s="345"/>
      <c r="S1308" s="345"/>
      <c r="T1308" s="345"/>
      <c r="U1308" s="345"/>
      <c r="V1308" s="345"/>
    </row>
    <row r="1309" spans="3:22">
      <c r="C1309" s="345"/>
      <c r="D1309" s="345"/>
      <c r="E1309" s="345"/>
      <c r="F1309" s="345"/>
      <c r="G1309" s="345"/>
      <c r="H1309" s="345"/>
      <c r="I1309" s="345"/>
      <c r="J1309" s="345"/>
      <c r="K1309" s="345"/>
      <c r="L1309" s="345"/>
      <c r="M1309" s="345"/>
      <c r="N1309" s="345"/>
      <c r="O1309" s="345"/>
      <c r="P1309" s="345"/>
      <c r="Q1309" s="345"/>
      <c r="R1309" s="345"/>
      <c r="S1309" s="345"/>
      <c r="T1309" s="345"/>
      <c r="U1309" s="345"/>
      <c r="V1309" s="345"/>
    </row>
    <row r="1310" spans="3:22">
      <c r="C1310" s="345"/>
      <c r="D1310" s="345"/>
      <c r="E1310" s="345"/>
      <c r="F1310" s="345"/>
      <c r="G1310" s="345"/>
      <c r="H1310" s="345"/>
      <c r="I1310" s="345"/>
      <c r="J1310" s="345"/>
      <c r="K1310" s="345"/>
      <c r="L1310" s="345"/>
      <c r="M1310" s="345"/>
      <c r="N1310" s="345"/>
      <c r="O1310" s="345"/>
      <c r="P1310" s="345"/>
      <c r="Q1310" s="345"/>
      <c r="R1310" s="345"/>
      <c r="S1310" s="345"/>
      <c r="T1310" s="345"/>
      <c r="U1310" s="345"/>
      <c r="V1310" s="345"/>
    </row>
    <row r="1311" spans="3:22">
      <c r="C1311" s="345"/>
      <c r="D1311" s="345"/>
      <c r="E1311" s="345"/>
      <c r="F1311" s="345"/>
      <c r="G1311" s="345"/>
      <c r="H1311" s="345"/>
      <c r="I1311" s="345"/>
      <c r="J1311" s="345"/>
      <c r="K1311" s="345"/>
      <c r="L1311" s="345"/>
      <c r="M1311" s="345"/>
      <c r="N1311" s="345"/>
      <c r="O1311" s="345"/>
      <c r="P1311" s="345"/>
      <c r="Q1311" s="345"/>
      <c r="R1311" s="345"/>
      <c r="S1311" s="345"/>
      <c r="T1311" s="345"/>
      <c r="U1311" s="345"/>
      <c r="V1311" s="345"/>
    </row>
    <row r="1312" spans="3:22">
      <c r="C1312" s="345"/>
      <c r="D1312" s="345"/>
      <c r="E1312" s="345"/>
      <c r="F1312" s="345"/>
      <c r="G1312" s="345"/>
      <c r="H1312" s="345"/>
      <c r="I1312" s="345"/>
      <c r="J1312" s="345"/>
      <c r="K1312" s="345"/>
      <c r="L1312" s="345"/>
      <c r="M1312" s="345"/>
      <c r="N1312" s="345"/>
      <c r="O1312" s="345"/>
      <c r="P1312" s="345"/>
      <c r="Q1312" s="345"/>
      <c r="R1312" s="345"/>
      <c r="S1312" s="345"/>
      <c r="T1312" s="345"/>
      <c r="U1312" s="345"/>
      <c r="V1312" s="345"/>
    </row>
    <row r="1313" spans="3:22">
      <c r="C1313" s="345"/>
      <c r="D1313" s="345"/>
      <c r="E1313" s="345"/>
      <c r="F1313" s="345"/>
      <c r="G1313" s="345"/>
      <c r="H1313" s="345"/>
      <c r="I1313" s="345"/>
      <c r="J1313" s="345"/>
      <c r="K1313" s="345"/>
      <c r="L1313" s="345"/>
      <c r="M1313" s="345"/>
      <c r="N1313" s="345"/>
      <c r="O1313" s="345"/>
      <c r="P1313" s="345"/>
      <c r="Q1313" s="345"/>
      <c r="R1313" s="345"/>
      <c r="S1313" s="345"/>
      <c r="T1313" s="345"/>
      <c r="U1313" s="345"/>
      <c r="V1313" s="345"/>
    </row>
    <row r="1314" spans="3:22">
      <c r="C1314" s="345"/>
      <c r="D1314" s="345"/>
      <c r="E1314" s="345"/>
      <c r="F1314" s="345"/>
      <c r="G1314" s="345"/>
      <c r="H1314" s="345"/>
      <c r="I1314" s="345"/>
      <c r="J1314" s="345"/>
      <c r="K1314" s="345"/>
      <c r="L1314" s="345"/>
      <c r="M1314" s="345"/>
      <c r="N1314" s="345"/>
      <c r="O1314" s="345"/>
      <c r="P1314" s="345"/>
      <c r="Q1314" s="345"/>
      <c r="R1314" s="345"/>
      <c r="S1314" s="345"/>
      <c r="T1314" s="345"/>
      <c r="U1314" s="345"/>
      <c r="V1314" s="345"/>
    </row>
    <row r="1315" spans="3:22">
      <c r="C1315" s="345"/>
      <c r="D1315" s="345"/>
      <c r="E1315" s="345"/>
      <c r="F1315" s="345"/>
      <c r="G1315" s="345"/>
      <c r="H1315" s="345"/>
      <c r="I1315" s="345"/>
      <c r="J1315" s="345"/>
      <c r="K1315" s="345"/>
      <c r="L1315" s="345"/>
      <c r="M1315" s="345"/>
      <c r="N1315" s="345"/>
      <c r="O1315" s="345"/>
      <c r="P1315" s="345"/>
      <c r="Q1315" s="345"/>
      <c r="R1315" s="345"/>
      <c r="S1315" s="345"/>
      <c r="T1315" s="345"/>
      <c r="U1315" s="345"/>
      <c r="V1315" s="345"/>
    </row>
    <row r="1316" spans="3:22">
      <c r="C1316" s="345"/>
      <c r="D1316" s="345"/>
      <c r="E1316" s="345"/>
      <c r="F1316" s="345"/>
      <c r="G1316" s="345"/>
      <c r="H1316" s="345"/>
      <c r="I1316" s="345"/>
      <c r="J1316" s="345"/>
      <c r="K1316" s="345"/>
      <c r="L1316" s="345"/>
      <c r="M1316" s="345"/>
      <c r="N1316" s="345"/>
      <c r="O1316" s="345"/>
      <c r="P1316" s="345"/>
      <c r="Q1316" s="345"/>
      <c r="R1316" s="345"/>
      <c r="S1316" s="345"/>
      <c r="T1316" s="345"/>
      <c r="U1316" s="345"/>
      <c r="V1316" s="345"/>
    </row>
    <row r="1317" spans="3:22">
      <c r="C1317" s="345"/>
      <c r="D1317" s="345"/>
      <c r="E1317" s="345"/>
      <c r="F1317" s="345"/>
      <c r="G1317" s="345"/>
      <c r="H1317" s="345"/>
      <c r="I1317" s="345"/>
      <c r="J1317" s="345"/>
      <c r="K1317" s="345"/>
      <c r="L1317" s="345"/>
      <c r="M1317" s="345"/>
      <c r="N1317" s="345"/>
      <c r="O1317" s="345"/>
      <c r="P1317" s="345"/>
      <c r="Q1317" s="345"/>
      <c r="R1317" s="345"/>
      <c r="S1317" s="345"/>
      <c r="T1317" s="345"/>
      <c r="U1317" s="345"/>
      <c r="V1317" s="345"/>
    </row>
    <row r="1318" spans="3:22">
      <c r="C1318" s="345"/>
      <c r="D1318" s="345"/>
      <c r="E1318" s="345"/>
      <c r="F1318" s="345"/>
      <c r="G1318" s="345"/>
      <c r="H1318" s="345"/>
      <c r="I1318" s="345"/>
      <c r="J1318" s="345"/>
      <c r="K1318" s="345"/>
      <c r="L1318" s="345"/>
      <c r="M1318" s="345"/>
      <c r="N1318" s="345"/>
      <c r="O1318" s="345"/>
      <c r="P1318" s="345"/>
      <c r="Q1318" s="345"/>
      <c r="R1318" s="345"/>
      <c r="S1318" s="345"/>
      <c r="T1318" s="345"/>
      <c r="U1318" s="345"/>
      <c r="V1318" s="345"/>
    </row>
    <row r="1319" spans="3:22">
      <c r="C1319" s="345"/>
      <c r="D1319" s="345"/>
      <c r="E1319" s="345"/>
      <c r="F1319" s="345"/>
      <c r="G1319" s="345"/>
      <c r="H1319" s="345"/>
      <c r="I1319" s="345"/>
      <c r="J1319" s="345"/>
      <c r="K1319" s="345"/>
      <c r="L1319" s="345"/>
      <c r="M1319" s="345"/>
      <c r="N1319" s="345"/>
      <c r="O1319" s="345"/>
      <c r="P1319" s="345"/>
      <c r="Q1319" s="345"/>
      <c r="R1319" s="345"/>
      <c r="S1319" s="345"/>
      <c r="T1319" s="345"/>
      <c r="U1319" s="345"/>
      <c r="V1319" s="345"/>
    </row>
    <row r="1320" spans="3:22">
      <c r="C1320" s="345"/>
      <c r="D1320" s="345"/>
      <c r="E1320" s="345"/>
      <c r="F1320" s="345"/>
      <c r="G1320" s="345"/>
      <c r="H1320" s="345"/>
      <c r="I1320" s="345"/>
      <c r="J1320" s="345"/>
      <c r="K1320" s="345"/>
      <c r="L1320" s="345"/>
      <c r="M1320" s="345"/>
      <c r="N1320" s="345"/>
      <c r="O1320" s="345"/>
      <c r="P1320" s="345"/>
      <c r="Q1320" s="345"/>
      <c r="R1320" s="345"/>
      <c r="S1320" s="345"/>
      <c r="T1320" s="345"/>
      <c r="U1320" s="345"/>
      <c r="V1320" s="345"/>
    </row>
    <row r="1321" spans="3:22">
      <c r="C1321" s="345"/>
      <c r="D1321" s="345"/>
      <c r="E1321" s="345"/>
      <c r="F1321" s="345"/>
      <c r="G1321" s="345"/>
      <c r="H1321" s="345"/>
      <c r="I1321" s="345"/>
      <c r="J1321" s="345"/>
      <c r="K1321" s="345"/>
      <c r="L1321" s="345"/>
      <c r="M1321" s="345"/>
      <c r="N1321" s="345"/>
      <c r="O1321" s="345"/>
      <c r="P1321" s="345"/>
      <c r="Q1321" s="345"/>
      <c r="R1321" s="345"/>
      <c r="S1321" s="345"/>
      <c r="T1321" s="345"/>
      <c r="U1321" s="345"/>
      <c r="V1321" s="345"/>
    </row>
    <row r="1322" spans="3:22">
      <c r="C1322" s="345"/>
      <c r="D1322" s="345"/>
      <c r="E1322" s="345"/>
      <c r="F1322" s="345"/>
      <c r="G1322" s="345"/>
      <c r="H1322" s="345"/>
      <c r="I1322" s="345"/>
      <c r="J1322" s="345"/>
      <c r="K1322" s="345"/>
      <c r="L1322" s="345"/>
      <c r="M1322" s="345"/>
      <c r="N1322" s="345"/>
      <c r="O1322" s="345"/>
      <c r="P1322" s="345"/>
      <c r="Q1322" s="345"/>
      <c r="R1322" s="345"/>
      <c r="S1322" s="345"/>
      <c r="T1322" s="345"/>
      <c r="U1322" s="345"/>
      <c r="V1322" s="345"/>
    </row>
    <row r="1323" spans="3:22">
      <c r="C1323" s="345"/>
      <c r="D1323" s="345"/>
      <c r="E1323" s="345"/>
      <c r="F1323" s="345"/>
      <c r="G1323" s="345"/>
      <c r="H1323" s="345"/>
      <c r="I1323" s="345"/>
      <c r="J1323" s="345"/>
      <c r="K1323" s="345"/>
      <c r="L1323" s="345"/>
      <c r="M1323" s="345"/>
      <c r="N1323" s="345"/>
      <c r="O1323" s="345"/>
      <c r="P1323" s="345"/>
      <c r="Q1323" s="345"/>
      <c r="R1323" s="345"/>
      <c r="S1323" s="345"/>
      <c r="T1323" s="345"/>
      <c r="U1323" s="345"/>
      <c r="V1323" s="345"/>
    </row>
    <row r="1324" spans="3:22">
      <c r="C1324" s="345"/>
      <c r="D1324" s="345"/>
      <c r="E1324" s="345"/>
      <c r="F1324" s="345"/>
      <c r="G1324" s="345"/>
      <c r="H1324" s="345"/>
      <c r="I1324" s="345"/>
      <c r="J1324" s="345"/>
      <c r="K1324" s="345"/>
      <c r="L1324" s="345"/>
      <c r="M1324" s="345"/>
      <c r="N1324" s="345"/>
      <c r="O1324" s="345"/>
      <c r="P1324" s="345"/>
      <c r="Q1324" s="345"/>
      <c r="R1324" s="345"/>
      <c r="S1324" s="345"/>
      <c r="T1324" s="345"/>
      <c r="U1324" s="345"/>
      <c r="V1324" s="345"/>
    </row>
    <row r="1325" spans="3:22">
      <c r="C1325" s="345"/>
      <c r="D1325" s="345"/>
      <c r="E1325" s="345"/>
      <c r="F1325" s="345"/>
      <c r="G1325" s="345"/>
      <c r="H1325" s="345"/>
      <c r="I1325" s="345"/>
      <c r="J1325" s="345"/>
      <c r="K1325" s="345"/>
      <c r="L1325" s="345"/>
      <c r="M1325" s="345"/>
      <c r="N1325" s="345"/>
      <c r="O1325" s="345"/>
      <c r="P1325" s="345"/>
      <c r="Q1325" s="345"/>
      <c r="R1325" s="345"/>
      <c r="S1325" s="345"/>
      <c r="T1325" s="345"/>
      <c r="U1325" s="345"/>
      <c r="V1325" s="345"/>
    </row>
    <row r="1326" spans="3:22">
      <c r="C1326" s="345"/>
      <c r="D1326" s="345"/>
      <c r="E1326" s="345"/>
      <c r="F1326" s="345"/>
      <c r="G1326" s="345"/>
      <c r="H1326" s="345"/>
      <c r="I1326" s="345"/>
      <c r="J1326" s="345"/>
      <c r="K1326" s="345"/>
      <c r="L1326" s="345"/>
      <c r="M1326" s="345"/>
      <c r="N1326" s="345"/>
      <c r="O1326" s="345"/>
      <c r="P1326" s="345"/>
      <c r="Q1326" s="345"/>
      <c r="R1326" s="345"/>
      <c r="S1326" s="345"/>
      <c r="T1326" s="345"/>
      <c r="U1326" s="345"/>
      <c r="V1326" s="345"/>
    </row>
    <row r="1327" spans="3:22">
      <c r="C1327" s="345"/>
      <c r="D1327" s="345"/>
      <c r="E1327" s="345"/>
      <c r="F1327" s="345"/>
      <c r="G1327" s="345"/>
      <c r="H1327" s="345"/>
      <c r="I1327" s="345"/>
      <c r="J1327" s="345"/>
      <c r="K1327" s="345"/>
      <c r="L1327" s="345"/>
      <c r="M1327" s="345"/>
      <c r="N1327" s="345"/>
      <c r="O1327" s="345"/>
      <c r="P1327" s="345"/>
      <c r="Q1327" s="345"/>
      <c r="R1327" s="345"/>
      <c r="S1327" s="345"/>
      <c r="T1327" s="345"/>
      <c r="U1327" s="345"/>
      <c r="V1327" s="345"/>
    </row>
    <row r="1328" spans="3:22">
      <c r="C1328" s="345"/>
      <c r="D1328" s="345"/>
      <c r="E1328" s="345"/>
      <c r="F1328" s="345"/>
      <c r="G1328" s="345"/>
      <c r="H1328" s="345"/>
      <c r="I1328" s="345"/>
      <c r="J1328" s="345"/>
      <c r="K1328" s="345"/>
      <c r="L1328" s="345"/>
      <c r="M1328" s="345"/>
      <c r="N1328" s="345"/>
      <c r="O1328" s="345"/>
      <c r="P1328" s="345"/>
      <c r="Q1328" s="345"/>
      <c r="R1328" s="345"/>
      <c r="S1328" s="345"/>
      <c r="T1328" s="345"/>
      <c r="U1328" s="345"/>
      <c r="V1328" s="345"/>
    </row>
    <row r="1329" spans="3:22">
      <c r="C1329" s="345"/>
      <c r="D1329" s="345"/>
      <c r="E1329" s="345"/>
      <c r="F1329" s="345"/>
      <c r="G1329" s="345"/>
      <c r="H1329" s="345"/>
      <c r="I1329" s="345"/>
      <c r="J1329" s="345"/>
      <c r="K1329" s="345"/>
      <c r="L1329" s="345"/>
      <c r="M1329" s="345"/>
      <c r="N1329" s="345"/>
      <c r="O1329" s="345"/>
      <c r="P1329" s="345"/>
      <c r="Q1329" s="345"/>
      <c r="R1329" s="345"/>
      <c r="S1329" s="345"/>
      <c r="T1329" s="345"/>
      <c r="U1329" s="345"/>
      <c r="V1329" s="345"/>
    </row>
    <row r="1330" spans="3:22">
      <c r="C1330" s="345"/>
      <c r="D1330" s="345"/>
      <c r="E1330" s="345"/>
      <c r="F1330" s="345"/>
      <c r="G1330" s="345"/>
      <c r="H1330" s="345"/>
      <c r="I1330" s="345"/>
      <c r="J1330" s="345"/>
      <c r="K1330" s="345"/>
      <c r="L1330" s="345"/>
      <c r="M1330" s="345"/>
      <c r="N1330" s="345"/>
      <c r="O1330" s="345"/>
      <c r="P1330" s="345"/>
      <c r="Q1330" s="345"/>
      <c r="R1330" s="345"/>
      <c r="S1330" s="345"/>
      <c r="T1330" s="345"/>
      <c r="U1330" s="345"/>
      <c r="V1330" s="345"/>
    </row>
    <row r="1331" spans="3:22">
      <c r="C1331" s="345"/>
      <c r="D1331" s="345"/>
      <c r="E1331" s="345"/>
      <c r="F1331" s="345"/>
      <c r="G1331" s="345"/>
      <c r="H1331" s="345"/>
      <c r="I1331" s="345"/>
      <c r="J1331" s="345"/>
      <c r="K1331" s="345"/>
      <c r="L1331" s="345"/>
      <c r="M1331" s="345"/>
      <c r="N1331" s="345"/>
      <c r="O1331" s="345"/>
      <c r="P1331" s="345"/>
      <c r="Q1331" s="345"/>
      <c r="R1331" s="345"/>
      <c r="S1331" s="345"/>
      <c r="T1331" s="345"/>
      <c r="U1331" s="345"/>
      <c r="V1331" s="345"/>
    </row>
    <row r="1332" spans="3:22">
      <c r="C1332" s="345"/>
      <c r="D1332" s="345"/>
      <c r="E1332" s="345"/>
      <c r="F1332" s="345"/>
      <c r="G1332" s="345"/>
      <c r="H1332" s="345"/>
      <c r="I1332" s="345"/>
      <c r="J1332" s="345"/>
      <c r="K1332" s="345"/>
      <c r="L1332" s="345"/>
      <c r="M1332" s="345"/>
      <c r="N1332" s="345"/>
      <c r="O1332" s="345"/>
      <c r="P1332" s="345"/>
      <c r="Q1332" s="345"/>
      <c r="R1332" s="345"/>
      <c r="S1332" s="345"/>
      <c r="T1332" s="345"/>
      <c r="U1332" s="345"/>
      <c r="V1332" s="345"/>
    </row>
    <row r="1333" spans="3:22">
      <c r="C1333" s="345"/>
      <c r="D1333" s="345"/>
      <c r="E1333" s="345"/>
      <c r="F1333" s="345"/>
      <c r="G1333" s="345"/>
      <c r="H1333" s="345"/>
      <c r="I1333" s="345"/>
      <c r="J1333" s="345"/>
      <c r="K1333" s="345"/>
      <c r="L1333" s="345"/>
      <c r="M1333" s="345"/>
      <c r="N1333" s="345"/>
      <c r="O1333" s="345"/>
      <c r="P1333" s="345"/>
      <c r="Q1333" s="345"/>
      <c r="R1333" s="345"/>
      <c r="S1333" s="345"/>
      <c r="T1333" s="345"/>
      <c r="U1333" s="345"/>
      <c r="V1333" s="345"/>
    </row>
    <row r="1334" spans="3:22">
      <c r="C1334" s="345"/>
      <c r="D1334" s="345"/>
      <c r="E1334" s="345"/>
      <c r="F1334" s="345"/>
      <c r="G1334" s="345"/>
      <c r="H1334" s="345"/>
      <c r="I1334" s="345"/>
      <c r="J1334" s="345"/>
      <c r="K1334" s="345"/>
      <c r="L1334" s="345"/>
      <c r="M1334" s="345"/>
      <c r="N1334" s="345"/>
      <c r="O1334" s="345"/>
      <c r="P1334" s="345"/>
      <c r="Q1334" s="345"/>
      <c r="R1334" s="345"/>
      <c r="S1334" s="345"/>
      <c r="T1334" s="345"/>
      <c r="U1334" s="345"/>
      <c r="V1334" s="345"/>
    </row>
    <row r="1335" spans="3:22">
      <c r="C1335" s="345"/>
      <c r="D1335" s="345"/>
      <c r="E1335" s="345"/>
      <c r="F1335" s="345"/>
      <c r="G1335" s="345"/>
      <c r="H1335" s="345"/>
      <c r="I1335" s="345"/>
      <c r="J1335" s="345"/>
      <c r="K1335" s="345"/>
      <c r="L1335" s="345"/>
      <c r="M1335" s="345"/>
      <c r="N1335" s="345"/>
      <c r="O1335" s="345"/>
      <c r="P1335" s="345"/>
      <c r="Q1335" s="345"/>
      <c r="R1335" s="345"/>
      <c r="S1335" s="345"/>
      <c r="T1335" s="345"/>
      <c r="U1335" s="345"/>
      <c r="V1335" s="345"/>
    </row>
    <row r="1336" spans="3:22">
      <c r="C1336" s="345"/>
      <c r="D1336" s="345"/>
      <c r="E1336" s="345"/>
      <c r="F1336" s="345"/>
      <c r="G1336" s="345"/>
      <c r="H1336" s="345"/>
      <c r="I1336" s="345"/>
      <c r="J1336" s="345"/>
      <c r="K1336" s="345"/>
      <c r="L1336" s="345"/>
      <c r="M1336" s="345"/>
      <c r="N1336" s="345"/>
      <c r="O1336" s="345"/>
      <c r="P1336" s="345"/>
      <c r="Q1336" s="345"/>
      <c r="R1336" s="345"/>
      <c r="S1336" s="345"/>
      <c r="T1336" s="345"/>
      <c r="U1336" s="345"/>
      <c r="V1336" s="345"/>
    </row>
    <row r="1337" spans="3:22">
      <c r="C1337" s="345"/>
      <c r="D1337" s="345"/>
      <c r="E1337" s="345"/>
      <c r="F1337" s="345"/>
      <c r="G1337" s="345"/>
      <c r="H1337" s="345"/>
      <c r="I1337" s="345"/>
      <c r="J1337" s="345"/>
      <c r="K1337" s="345"/>
      <c r="L1337" s="345"/>
      <c r="M1337" s="345"/>
      <c r="N1337" s="345"/>
      <c r="O1337" s="345"/>
      <c r="P1337" s="345"/>
      <c r="Q1337" s="345"/>
      <c r="R1337" s="345"/>
      <c r="S1337" s="345"/>
      <c r="T1337" s="345"/>
      <c r="U1337" s="345"/>
      <c r="V1337" s="345"/>
    </row>
    <row r="1338" spans="3:22">
      <c r="C1338" s="345"/>
      <c r="D1338" s="345"/>
      <c r="E1338" s="345"/>
      <c r="F1338" s="345"/>
      <c r="G1338" s="345"/>
      <c r="H1338" s="345"/>
      <c r="I1338" s="345"/>
      <c r="J1338" s="345"/>
      <c r="K1338" s="345"/>
      <c r="L1338" s="345"/>
      <c r="M1338" s="345"/>
      <c r="N1338" s="345"/>
      <c r="O1338" s="345"/>
      <c r="P1338" s="345"/>
      <c r="Q1338" s="345"/>
      <c r="R1338" s="345"/>
      <c r="S1338" s="345"/>
      <c r="T1338" s="345"/>
      <c r="U1338" s="345"/>
      <c r="V1338" s="345"/>
    </row>
    <row r="1339" spans="3:22">
      <c r="C1339" s="345"/>
      <c r="D1339" s="345"/>
      <c r="E1339" s="345"/>
      <c r="F1339" s="345"/>
      <c r="G1339" s="345"/>
      <c r="H1339" s="345"/>
      <c r="I1339" s="345"/>
      <c r="J1339" s="345"/>
      <c r="K1339" s="345"/>
      <c r="L1339" s="345"/>
      <c r="M1339" s="345"/>
      <c r="N1339" s="345"/>
      <c r="O1339" s="345"/>
      <c r="P1339" s="345"/>
      <c r="Q1339" s="345"/>
      <c r="R1339" s="345"/>
      <c r="S1339" s="345"/>
      <c r="T1339" s="345"/>
      <c r="U1339" s="345"/>
      <c r="V1339" s="345"/>
    </row>
    <row r="1340" spans="3:22">
      <c r="C1340" s="345"/>
      <c r="D1340" s="345"/>
      <c r="E1340" s="345"/>
      <c r="F1340" s="345"/>
      <c r="G1340" s="345"/>
      <c r="H1340" s="345"/>
      <c r="I1340" s="345"/>
      <c r="J1340" s="345"/>
      <c r="K1340" s="345"/>
      <c r="L1340" s="345"/>
      <c r="M1340" s="345"/>
      <c r="N1340" s="345"/>
      <c r="O1340" s="345"/>
      <c r="P1340" s="345"/>
      <c r="Q1340" s="345"/>
      <c r="R1340" s="345"/>
      <c r="S1340" s="345"/>
      <c r="T1340" s="345"/>
      <c r="U1340" s="345"/>
      <c r="V1340" s="345"/>
    </row>
    <row r="1341" spans="3:22">
      <c r="C1341" s="345"/>
      <c r="D1341" s="345"/>
      <c r="E1341" s="345"/>
      <c r="F1341" s="345"/>
      <c r="G1341" s="345"/>
      <c r="H1341" s="345"/>
      <c r="I1341" s="345"/>
      <c r="J1341" s="345"/>
      <c r="K1341" s="345"/>
      <c r="L1341" s="345"/>
      <c r="M1341" s="345"/>
      <c r="N1341" s="345"/>
      <c r="O1341" s="345"/>
      <c r="P1341" s="345"/>
      <c r="Q1341" s="345"/>
      <c r="R1341" s="345"/>
      <c r="S1341" s="345"/>
      <c r="T1341" s="345"/>
      <c r="U1341" s="345"/>
      <c r="V1341" s="345"/>
    </row>
    <row r="1342" spans="3:22">
      <c r="C1342" s="345"/>
      <c r="D1342" s="345"/>
      <c r="E1342" s="345"/>
      <c r="F1342" s="345"/>
      <c r="G1342" s="345"/>
      <c r="H1342" s="345"/>
      <c r="I1342" s="345"/>
      <c r="J1342" s="345"/>
      <c r="K1342" s="345"/>
      <c r="L1342" s="345"/>
      <c r="M1342" s="345"/>
      <c r="N1342" s="345"/>
      <c r="O1342" s="345"/>
      <c r="P1342" s="345"/>
      <c r="Q1342" s="345"/>
      <c r="R1342" s="345"/>
      <c r="S1342" s="345"/>
      <c r="T1342" s="345"/>
      <c r="U1342" s="345"/>
      <c r="V1342" s="345"/>
    </row>
    <row r="1343" spans="3:22">
      <c r="C1343" s="345"/>
      <c r="D1343" s="345"/>
      <c r="E1343" s="345"/>
      <c r="F1343" s="345"/>
      <c r="G1343" s="345"/>
      <c r="H1343" s="345"/>
      <c r="I1343" s="345"/>
      <c r="J1343" s="345"/>
      <c r="K1343" s="345"/>
      <c r="L1343" s="345"/>
      <c r="M1343" s="345"/>
      <c r="N1343" s="345"/>
      <c r="O1343" s="345"/>
      <c r="P1343" s="345"/>
      <c r="Q1343" s="345"/>
      <c r="R1343" s="345"/>
      <c r="S1343" s="345"/>
      <c r="T1343" s="345"/>
      <c r="U1343" s="345"/>
      <c r="V1343" s="345"/>
    </row>
    <row r="1344" spans="3:22">
      <c r="C1344" s="345"/>
      <c r="D1344" s="345"/>
      <c r="E1344" s="345"/>
      <c r="F1344" s="345"/>
      <c r="G1344" s="345"/>
      <c r="H1344" s="345"/>
      <c r="I1344" s="345"/>
      <c r="J1344" s="345"/>
      <c r="K1344" s="345"/>
      <c r="L1344" s="345"/>
      <c r="M1344" s="345"/>
      <c r="N1344" s="345"/>
      <c r="O1344" s="345"/>
      <c r="P1344" s="345"/>
      <c r="Q1344" s="345"/>
      <c r="R1344" s="345"/>
      <c r="S1344" s="345"/>
      <c r="T1344" s="345"/>
      <c r="U1344" s="345"/>
      <c r="V1344" s="345"/>
    </row>
    <row r="1345" spans="3:22">
      <c r="C1345" s="345"/>
      <c r="D1345" s="345"/>
      <c r="E1345" s="345"/>
      <c r="F1345" s="345"/>
      <c r="G1345" s="345"/>
      <c r="H1345" s="345"/>
      <c r="I1345" s="345"/>
      <c r="J1345" s="345"/>
      <c r="K1345" s="345"/>
      <c r="L1345" s="345"/>
      <c r="M1345" s="345"/>
      <c r="N1345" s="345"/>
      <c r="O1345" s="345"/>
      <c r="P1345" s="345"/>
      <c r="Q1345" s="345"/>
      <c r="R1345" s="345"/>
      <c r="S1345" s="345"/>
      <c r="T1345" s="345"/>
      <c r="U1345" s="345"/>
      <c r="V1345" s="345"/>
    </row>
    <row r="1346" spans="3:22">
      <c r="C1346" s="345"/>
      <c r="D1346" s="345"/>
      <c r="E1346" s="345"/>
      <c r="F1346" s="345"/>
      <c r="G1346" s="345"/>
      <c r="H1346" s="345"/>
      <c r="I1346" s="345"/>
      <c r="J1346" s="345"/>
      <c r="K1346" s="345"/>
      <c r="L1346" s="345"/>
      <c r="M1346" s="345"/>
      <c r="N1346" s="345"/>
      <c r="O1346" s="345"/>
      <c r="P1346" s="345"/>
      <c r="Q1346" s="345"/>
      <c r="R1346" s="345"/>
      <c r="S1346" s="345"/>
      <c r="T1346" s="345"/>
      <c r="U1346" s="345"/>
      <c r="V1346" s="345"/>
    </row>
    <row r="1347" spans="3:22">
      <c r="C1347" s="345"/>
      <c r="D1347" s="345"/>
      <c r="E1347" s="345"/>
      <c r="F1347" s="345"/>
      <c r="G1347" s="345"/>
      <c r="H1347" s="345"/>
      <c r="I1347" s="345"/>
      <c r="J1347" s="345"/>
      <c r="K1347" s="345"/>
      <c r="L1347" s="345"/>
      <c r="M1347" s="345"/>
      <c r="N1347" s="345"/>
      <c r="O1347" s="345"/>
      <c r="P1347" s="345"/>
      <c r="Q1347" s="345"/>
      <c r="R1347" s="345"/>
      <c r="S1347" s="345"/>
      <c r="T1347" s="345"/>
      <c r="U1347" s="345"/>
      <c r="V1347" s="345"/>
    </row>
    <row r="1348" spans="3:22">
      <c r="C1348" s="345"/>
      <c r="D1348" s="345"/>
      <c r="E1348" s="345"/>
      <c r="F1348" s="345"/>
      <c r="G1348" s="345"/>
      <c r="H1348" s="345"/>
      <c r="I1348" s="345"/>
      <c r="J1348" s="345"/>
      <c r="K1348" s="345"/>
      <c r="L1348" s="345"/>
      <c r="M1348" s="345"/>
      <c r="N1348" s="345"/>
      <c r="O1348" s="345"/>
      <c r="P1348" s="345"/>
      <c r="Q1348" s="345"/>
      <c r="R1348" s="345"/>
      <c r="S1348" s="345"/>
      <c r="T1348" s="345"/>
      <c r="U1348" s="345"/>
      <c r="V1348" s="345"/>
    </row>
    <row r="1349" spans="3:22">
      <c r="C1349" s="345"/>
      <c r="D1349" s="345"/>
      <c r="E1349" s="345"/>
      <c r="F1349" s="345"/>
      <c r="G1349" s="345"/>
      <c r="H1349" s="345"/>
      <c r="I1349" s="345"/>
      <c r="J1349" s="345"/>
      <c r="K1349" s="345"/>
      <c r="L1349" s="345"/>
      <c r="M1349" s="345"/>
      <c r="N1349" s="345"/>
      <c r="O1349" s="345"/>
      <c r="P1349" s="345"/>
      <c r="Q1349" s="345"/>
      <c r="R1349" s="345"/>
      <c r="S1349" s="345"/>
      <c r="T1349" s="345"/>
      <c r="U1349" s="345"/>
      <c r="V1349" s="345"/>
    </row>
    <row r="1350" spans="3:22">
      <c r="C1350" s="345"/>
      <c r="D1350" s="345"/>
      <c r="E1350" s="345"/>
      <c r="F1350" s="345"/>
      <c r="G1350" s="345"/>
      <c r="H1350" s="345"/>
      <c r="I1350" s="345"/>
      <c r="J1350" s="345"/>
      <c r="K1350" s="345"/>
      <c r="L1350" s="345"/>
      <c r="M1350" s="345"/>
      <c r="N1350" s="345"/>
      <c r="O1350" s="345"/>
      <c r="P1350" s="345"/>
      <c r="Q1350" s="345"/>
      <c r="R1350" s="345"/>
      <c r="S1350" s="345"/>
      <c r="T1350" s="345"/>
      <c r="U1350" s="345"/>
      <c r="V1350" s="345"/>
    </row>
    <row r="1351" spans="3:22">
      <c r="C1351" s="345"/>
      <c r="D1351" s="345"/>
      <c r="E1351" s="345"/>
      <c r="F1351" s="345"/>
      <c r="G1351" s="345"/>
      <c r="H1351" s="345"/>
      <c r="I1351" s="345"/>
      <c r="J1351" s="345"/>
      <c r="K1351" s="345"/>
      <c r="L1351" s="345"/>
      <c r="M1351" s="345"/>
      <c r="N1351" s="345"/>
      <c r="O1351" s="345"/>
      <c r="P1351" s="345"/>
      <c r="Q1351" s="345"/>
      <c r="R1351" s="345"/>
      <c r="S1351" s="345"/>
      <c r="T1351" s="345"/>
      <c r="U1351" s="345"/>
      <c r="V1351" s="345"/>
    </row>
    <row r="1352" spans="3:22">
      <c r="C1352" s="345"/>
      <c r="D1352" s="345"/>
      <c r="E1352" s="345"/>
      <c r="F1352" s="345"/>
      <c r="G1352" s="345"/>
      <c r="H1352" s="345"/>
      <c r="I1352" s="345"/>
      <c r="J1352" s="345"/>
      <c r="K1352" s="345"/>
      <c r="L1352" s="345"/>
      <c r="M1352" s="345"/>
      <c r="N1352" s="345"/>
      <c r="O1352" s="345"/>
      <c r="P1352" s="345"/>
      <c r="Q1352" s="345"/>
      <c r="R1352" s="345"/>
      <c r="S1352" s="345"/>
      <c r="T1352" s="345"/>
      <c r="U1352" s="345"/>
      <c r="V1352" s="345"/>
    </row>
    <row r="1353" spans="3:22">
      <c r="C1353" s="345"/>
      <c r="D1353" s="345"/>
      <c r="E1353" s="345"/>
      <c r="F1353" s="345"/>
      <c r="G1353" s="345"/>
      <c r="H1353" s="345"/>
      <c r="I1353" s="345"/>
      <c r="J1353" s="345"/>
      <c r="K1353" s="345"/>
      <c r="L1353" s="345"/>
      <c r="M1353" s="345"/>
      <c r="N1353" s="345"/>
      <c r="O1353" s="345"/>
      <c r="P1353" s="345"/>
      <c r="Q1353" s="345"/>
      <c r="R1353" s="345"/>
      <c r="S1353" s="345"/>
      <c r="T1353" s="345"/>
      <c r="U1353" s="345"/>
      <c r="V1353" s="345"/>
    </row>
    <row r="1354" spans="3:22">
      <c r="C1354" s="345"/>
      <c r="D1354" s="345"/>
      <c r="E1354" s="345"/>
      <c r="F1354" s="345"/>
      <c r="G1354" s="345"/>
      <c r="H1354" s="345"/>
      <c r="I1354" s="345"/>
      <c r="J1354" s="345"/>
      <c r="K1354" s="345"/>
      <c r="L1354" s="345"/>
      <c r="M1354" s="345"/>
      <c r="N1354" s="345"/>
      <c r="O1354" s="345"/>
      <c r="P1354" s="345"/>
      <c r="Q1354" s="345"/>
      <c r="R1354" s="345"/>
      <c r="S1354" s="345"/>
      <c r="T1354" s="345"/>
      <c r="U1354" s="345"/>
      <c r="V1354" s="345"/>
    </row>
    <row r="1355" spans="3:22">
      <c r="C1355" s="345"/>
      <c r="D1355" s="345"/>
      <c r="E1355" s="345"/>
      <c r="F1355" s="345"/>
      <c r="G1355" s="345"/>
      <c r="H1355" s="345"/>
      <c r="I1355" s="345"/>
      <c r="J1355" s="345"/>
      <c r="K1355" s="345"/>
      <c r="L1355" s="345"/>
      <c r="M1355" s="345"/>
      <c r="N1355" s="345"/>
      <c r="O1355" s="345"/>
      <c r="P1355" s="345"/>
      <c r="Q1355" s="345"/>
      <c r="R1355" s="345"/>
      <c r="S1355" s="345"/>
      <c r="T1355" s="345"/>
      <c r="U1355" s="345"/>
      <c r="V1355" s="345"/>
    </row>
    <row r="1356" spans="3:22">
      <c r="C1356" s="345"/>
      <c r="D1356" s="345"/>
      <c r="E1356" s="345"/>
      <c r="F1356" s="345"/>
      <c r="G1356" s="345"/>
      <c r="H1356" s="345"/>
      <c r="I1356" s="345"/>
      <c r="J1356" s="345"/>
      <c r="K1356" s="345"/>
      <c r="L1356" s="345"/>
      <c r="M1356" s="345"/>
      <c r="N1356" s="345"/>
      <c r="O1356" s="345"/>
      <c r="P1356" s="345"/>
      <c r="Q1356" s="345"/>
      <c r="R1356" s="345"/>
      <c r="S1356" s="345"/>
      <c r="T1356" s="345"/>
      <c r="U1356" s="345"/>
      <c r="V1356" s="345"/>
    </row>
    <row r="1357" spans="3:22">
      <c r="C1357" s="345"/>
      <c r="D1357" s="345"/>
      <c r="E1357" s="345"/>
      <c r="F1357" s="345"/>
      <c r="G1357" s="345"/>
      <c r="H1357" s="345"/>
      <c r="I1357" s="345"/>
      <c r="J1357" s="345"/>
      <c r="K1357" s="345"/>
      <c r="L1357" s="345"/>
      <c r="M1357" s="345"/>
      <c r="N1357" s="345"/>
      <c r="O1357" s="345"/>
      <c r="P1357" s="345"/>
      <c r="Q1357" s="345"/>
      <c r="R1357" s="345"/>
      <c r="S1357" s="345"/>
      <c r="T1357" s="345"/>
      <c r="U1357" s="345"/>
      <c r="V1357" s="345"/>
    </row>
    <row r="1358" spans="3:22">
      <c r="C1358" s="345"/>
      <c r="D1358" s="345"/>
      <c r="E1358" s="345"/>
      <c r="F1358" s="345"/>
      <c r="G1358" s="345"/>
      <c r="H1358" s="345"/>
      <c r="I1358" s="345"/>
      <c r="J1358" s="345"/>
      <c r="K1358" s="345"/>
      <c r="L1358" s="345"/>
      <c r="M1358" s="345"/>
      <c r="N1358" s="345"/>
      <c r="O1358" s="345"/>
      <c r="P1358" s="345"/>
      <c r="Q1358" s="345"/>
      <c r="R1358" s="345"/>
      <c r="S1358" s="345"/>
      <c r="T1358" s="345"/>
      <c r="U1358" s="345"/>
      <c r="V1358" s="345"/>
    </row>
    <row r="1359" spans="3:22">
      <c r="C1359" s="345"/>
      <c r="D1359" s="345"/>
      <c r="E1359" s="345"/>
      <c r="F1359" s="345"/>
      <c r="G1359" s="345"/>
      <c r="H1359" s="345"/>
      <c r="I1359" s="345"/>
      <c r="J1359" s="345"/>
      <c r="K1359" s="345"/>
      <c r="L1359" s="345"/>
      <c r="M1359" s="345"/>
      <c r="N1359" s="345"/>
      <c r="O1359" s="345"/>
      <c r="P1359" s="345"/>
      <c r="Q1359" s="345"/>
      <c r="R1359" s="345"/>
      <c r="S1359" s="345"/>
      <c r="T1359" s="345"/>
      <c r="U1359" s="345"/>
      <c r="V1359" s="345"/>
    </row>
    <row r="1360" spans="3:22">
      <c r="C1360" s="345"/>
      <c r="D1360" s="345"/>
      <c r="E1360" s="345"/>
      <c r="F1360" s="345"/>
      <c r="G1360" s="345"/>
      <c r="H1360" s="345"/>
      <c r="I1360" s="345"/>
      <c r="J1360" s="345"/>
      <c r="K1360" s="345"/>
      <c r="L1360" s="345"/>
      <c r="M1360" s="345"/>
      <c r="N1360" s="345"/>
      <c r="O1360" s="345"/>
      <c r="P1360" s="345"/>
      <c r="Q1360" s="345"/>
      <c r="R1360" s="345"/>
      <c r="S1360" s="345"/>
      <c r="T1360" s="345"/>
      <c r="U1360" s="345"/>
      <c r="V1360" s="345"/>
    </row>
    <row r="1361" spans="3:22">
      <c r="C1361" s="345"/>
      <c r="D1361" s="345"/>
      <c r="E1361" s="345"/>
      <c r="F1361" s="345"/>
      <c r="G1361" s="345"/>
      <c r="H1361" s="345"/>
      <c r="I1361" s="345"/>
      <c r="J1361" s="345"/>
      <c r="K1361" s="345"/>
      <c r="L1361" s="345"/>
      <c r="M1361" s="345"/>
      <c r="N1361" s="345"/>
      <c r="O1361" s="345"/>
      <c r="P1361" s="345"/>
      <c r="Q1361" s="345"/>
      <c r="R1361" s="345"/>
      <c r="S1361" s="345"/>
      <c r="T1361" s="345"/>
      <c r="U1361" s="345"/>
      <c r="V1361" s="345"/>
    </row>
    <row r="1362" spans="3:22">
      <c r="C1362" s="345"/>
      <c r="D1362" s="345"/>
      <c r="E1362" s="345"/>
      <c r="F1362" s="345"/>
      <c r="G1362" s="345"/>
      <c r="H1362" s="345"/>
      <c r="I1362" s="345"/>
      <c r="J1362" s="345"/>
      <c r="K1362" s="345"/>
      <c r="L1362" s="345"/>
      <c r="M1362" s="345"/>
      <c r="N1362" s="345"/>
      <c r="O1362" s="345"/>
      <c r="P1362" s="345"/>
      <c r="Q1362" s="345"/>
      <c r="R1362" s="345"/>
      <c r="S1362" s="345"/>
      <c r="T1362" s="345"/>
      <c r="U1362" s="345"/>
      <c r="V1362" s="345"/>
    </row>
    <row r="1363" spans="3:22">
      <c r="C1363" s="345"/>
      <c r="D1363" s="345"/>
      <c r="E1363" s="345"/>
      <c r="F1363" s="345"/>
      <c r="G1363" s="345"/>
      <c r="H1363" s="345"/>
      <c r="I1363" s="345"/>
      <c r="J1363" s="345"/>
      <c r="K1363" s="345"/>
      <c r="L1363" s="345"/>
      <c r="M1363" s="345"/>
      <c r="N1363" s="345"/>
      <c r="O1363" s="345"/>
      <c r="P1363" s="345"/>
      <c r="Q1363" s="345"/>
      <c r="R1363" s="345"/>
      <c r="S1363" s="345"/>
      <c r="T1363" s="345"/>
      <c r="U1363" s="345"/>
      <c r="V1363" s="345"/>
    </row>
    <row r="1364" spans="3:22">
      <c r="C1364" s="345"/>
      <c r="D1364" s="345"/>
      <c r="E1364" s="345"/>
      <c r="F1364" s="345"/>
      <c r="G1364" s="345"/>
      <c r="H1364" s="345"/>
      <c r="I1364" s="345"/>
      <c r="J1364" s="345"/>
      <c r="K1364" s="345"/>
      <c r="L1364" s="345"/>
      <c r="M1364" s="345"/>
      <c r="N1364" s="345"/>
      <c r="O1364" s="345"/>
      <c r="P1364" s="345"/>
      <c r="Q1364" s="345"/>
      <c r="R1364" s="345"/>
      <c r="S1364" s="345"/>
      <c r="T1364" s="345"/>
      <c r="U1364" s="345"/>
      <c r="V1364" s="345"/>
    </row>
    <row r="1365" spans="3:22">
      <c r="C1365" s="345"/>
      <c r="D1365" s="345"/>
      <c r="E1365" s="345"/>
      <c r="F1365" s="345"/>
      <c r="G1365" s="345"/>
      <c r="H1365" s="345"/>
      <c r="I1365" s="345"/>
      <c r="J1365" s="345"/>
      <c r="K1365" s="345"/>
      <c r="L1365" s="345"/>
      <c r="M1365" s="345"/>
      <c r="N1365" s="345"/>
      <c r="O1365" s="345"/>
      <c r="P1365" s="345"/>
      <c r="Q1365" s="345"/>
      <c r="R1365" s="345"/>
      <c r="S1365" s="345"/>
      <c r="T1365" s="345"/>
      <c r="U1365" s="345"/>
      <c r="V1365" s="345"/>
    </row>
    <row r="1366" spans="3:22">
      <c r="C1366" s="345"/>
      <c r="D1366" s="345"/>
      <c r="E1366" s="345"/>
      <c r="F1366" s="345"/>
      <c r="G1366" s="345"/>
      <c r="H1366" s="345"/>
      <c r="I1366" s="345"/>
      <c r="J1366" s="345"/>
      <c r="K1366" s="345"/>
      <c r="L1366" s="345"/>
      <c r="M1366" s="345"/>
      <c r="N1366" s="345"/>
      <c r="O1366" s="345"/>
      <c r="P1366" s="345"/>
      <c r="Q1366" s="345"/>
      <c r="R1366" s="345"/>
      <c r="S1366" s="345"/>
      <c r="T1366" s="345"/>
      <c r="U1366" s="345"/>
      <c r="V1366" s="345"/>
    </row>
    <row r="1367" spans="3:22">
      <c r="C1367" s="345"/>
      <c r="D1367" s="345"/>
      <c r="E1367" s="345"/>
      <c r="F1367" s="345"/>
      <c r="G1367" s="345"/>
      <c r="H1367" s="345"/>
      <c r="I1367" s="345"/>
      <c r="J1367" s="345"/>
      <c r="K1367" s="345"/>
      <c r="L1367" s="345"/>
      <c r="M1367" s="345"/>
      <c r="N1367" s="345"/>
      <c r="O1367" s="345"/>
      <c r="P1367" s="345"/>
      <c r="Q1367" s="345"/>
      <c r="R1367" s="345"/>
      <c r="S1367" s="345"/>
      <c r="T1367" s="345"/>
      <c r="U1367" s="345"/>
      <c r="V1367" s="345"/>
    </row>
    <row r="1368" spans="3:22">
      <c r="C1368" s="345"/>
      <c r="D1368" s="345"/>
      <c r="E1368" s="345"/>
      <c r="F1368" s="345"/>
      <c r="G1368" s="345"/>
      <c r="H1368" s="345"/>
      <c r="I1368" s="345"/>
      <c r="J1368" s="345"/>
      <c r="K1368" s="345"/>
      <c r="L1368" s="345"/>
      <c r="M1368" s="345"/>
      <c r="N1368" s="345"/>
      <c r="O1368" s="345"/>
      <c r="P1368" s="345"/>
      <c r="Q1368" s="345"/>
      <c r="R1368" s="345"/>
      <c r="S1368" s="345"/>
      <c r="T1368" s="345"/>
      <c r="U1368" s="345"/>
      <c r="V1368" s="345"/>
    </row>
    <row r="1369" spans="3:22">
      <c r="C1369" s="345"/>
      <c r="D1369" s="345"/>
      <c r="E1369" s="345"/>
      <c r="F1369" s="345"/>
      <c r="G1369" s="345"/>
      <c r="H1369" s="345"/>
      <c r="I1369" s="345"/>
      <c r="J1369" s="345"/>
      <c r="K1369" s="345"/>
      <c r="L1369" s="345"/>
      <c r="M1369" s="345"/>
      <c r="N1369" s="345"/>
      <c r="O1369" s="345"/>
      <c r="P1369" s="345"/>
      <c r="Q1369" s="345"/>
      <c r="R1369" s="345"/>
      <c r="S1369" s="345"/>
      <c r="T1369" s="345"/>
      <c r="U1369" s="345"/>
      <c r="V1369" s="345"/>
    </row>
    <row r="1370" spans="3:22">
      <c r="C1370" s="345"/>
      <c r="D1370" s="345"/>
      <c r="E1370" s="345"/>
      <c r="F1370" s="345"/>
      <c r="G1370" s="345"/>
      <c r="H1370" s="345"/>
      <c r="I1370" s="345"/>
      <c r="J1370" s="345"/>
      <c r="K1370" s="345"/>
      <c r="L1370" s="345"/>
      <c r="M1370" s="345"/>
      <c r="N1370" s="345"/>
      <c r="O1370" s="345"/>
      <c r="P1370" s="345"/>
      <c r="Q1370" s="345"/>
      <c r="R1370" s="345"/>
      <c r="S1370" s="345"/>
      <c r="T1370" s="345"/>
      <c r="U1370" s="345"/>
      <c r="V1370" s="345"/>
    </row>
    <row r="1371" spans="3:22">
      <c r="C1371" s="345"/>
      <c r="D1371" s="345"/>
      <c r="E1371" s="345"/>
      <c r="F1371" s="345"/>
      <c r="G1371" s="345"/>
      <c r="H1371" s="345"/>
      <c r="I1371" s="345"/>
      <c r="J1371" s="345"/>
      <c r="K1371" s="345"/>
      <c r="L1371" s="345"/>
      <c r="M1371" s="345"/>
      <c r="N1371" s="345"/>
      <c r="O1371" s="345"/>
      <c r="P1371" s="345"/>
      <c r="Q1371" s="345"/>
      <c r="R1371" s="345"/>
      <c r="S1371" s="345"/>
      <c r="T1371" s="345"/>
      <c r="U1371" s="345"/>
      <c r="V1371" s="345"/>
    </row>
    <row r="1372" spans="3:22">
      <c r="C1372" s="345"/>
      <c r="D1372" s="345"/>
      <c r="E1372" s="345"/>
      <c r="F1372" s="345"/>
      <c r="G1372" s="345"/>
      <c r="H1372" s="345"/>
      <c r="I1372" s="345"/>
      <c r="J1372" s="345"/>
      <c r="K1372" s="345"/>
      <c r="L1372" s="345"/>
      <c r="M1372" s="345"/>
      <c r="N1372" s="345"/>
      <c r="O1372" s="345"/>
      <c r="P1372" s="345"/>
      <c r="Q1372" s="345"/>
      <c r="R1372" s="345"/>
      <c r="S1372" s="345"/>
      <c r="T1372" s="345"/>
      <c r="U1372" s="345"/>
      <c r="V1372" s="345"/>
    </row>
    <row r="1373" spans="3:22">
      <c r="C1373" s="345"/>
      <c r="D1373" s="345"/>
      <c r="E1373" s="345"/>
      <c r="F1373" s="345"/>
      <c r="G1373" s="345"/>
      <c r="H1373" s="345"/>
      <c r="I1373" s="345"/>
      <c r="J1373" s="345"/>
      <c r="K1373" s="345"/>
      <c r="L1373" s="345"/>
      <c r="M1373" s="345"/>
      <c r="N1373" s="345"/>
      <c r="O1373" s="345"/>
      <c r="P1373" s="345"/>
      <c r="Q1373" s="345"/>
      <c r="R1373" s="345"/>
      <c r="S1373" s="345"/>
      <c r="T1373" s="345"/>
      <c r="U1373" s="345"/>
      <c r="V1373" s="345"/>
    </row>
    <row r="1374" spans="3:22">
      <c r="C1374" s="345"/>
      <c r="D1374" s="345"/>
      <c r="E1374" s="345"/>
      <c r="F1374" s="345"/>
      <c r="G1374" s="345"/>
      <c r="H1374" s="345"/>
      <c r="I1374" s="345"/>
      <c r="J1374" s="345"/>
      <c r="K1374" s="345"/>
      <c r="L1374" s="345"/>
      <c r="M1374" s="345"/>
      <c r="N1374" s="345"/>
      <c r="O1374" s="345"/>
      <c r="P1374" s="345"/>
      <c r="Q1374" s="345"/>
      <c r="R1374" s="345"/>
      <c r="S1374" s="345"/>
      <c r="T1374" s="345"/>
      <c r="U1374" s="345"/>
      <c r="V1374" s="345"/>
    </row>
    <row r="1375" spans="3:22">
      <c r="C1375" s="345"/>
      <c r="D1375" s="345"/>
      <c r="E1375" s="345"/>
      <c r="F1375" s="345"/>
      <c r="G1375" s="345"/>
      <c r="H1375" s="345"/>
      <c r="I1375" s="345"/>
      <c r="J1375" s="345"/>
      <c r="K1375" s="345"/>
      <c r="L1375" s="345"/>
      <c r="M1375" s="345"/>
      <c r="N1375" s="345"/>
      <c r="O1375" s="345"/>
      <c r="P1375" s="345"/>
      <c r="Q1375" s="345"/>
      <c r="R1375" s="345"/>
      <c r="S1375" s="345"/>
      <c r="T1375" s="345"/>
      <c r="U1375" s="345"/>
      <c r="V1375" s="345"/>
    </row>
    <row r="1376" spans="3:22">
      <c r="C1376" s="345"/>
      <c r="D1376" s="345"/>
      <c r="E1376" s="345"/>
      <c r="F1376" s="345"/>
      <c r="G1376" s="345"/>
      <c r="H1376" s="345"/>
      <c r="I1376" s="345"/>
      <c r="J1376" s="345"/>
      <c r="K1376" s="345"/>
      <c r="L1376" s="345"/>
      <c r="M1376" s="345"/>
      <c r="N1376" s="345"/>
      <c r="O1376" s="345"/>
      <c r="P1376" s="345"/>
      <c r="Q1376" s="345"/>
      <c r="R1376" s="345"/>
      <c r="S1376" s="345"/>
      <c r="T1376" s="345"/>
      <c r="U1376" s="345"/>
      <c r="V1376" s="345"/>
    </row>
    <row r="1377" spans="3:22">
      <c r="C1377" s="345"/>
      <c r="D1377" s="345"/>
      <c r="E1377" s="345"/>
      <c r="F1377" s="345"/>
      <c r="G1377" s="345"/>
      <c r="H1377" s="345"/>
      <c r="I1377" s="345"/>
      <c r="J1377" s="345"/>
      <c r="K1377" s="345"/>
      <c r="L1377" s="345"/>
      <c r="M1377" s="345"/>
      <c r="N1377" s="345"/>
      <c r="O1377" s="345"/>
      <c r="P1377" s="345"/>
      <c r="Q1377" s="345"/>
      <c r="R1377" s="345"/>
      <c r="S1377" s="345"/>
      <c r="T1377" s="345"/>
      <c r="U1377" s="345"/>
      <c r="V1377" s="345"/>
    </row>
    <row r="1378" spans="3:22">
      <c r="C1378" s="345"/>
      <c r="D1378" s="345"/>
      <c r="E1378" s="345"/>
      <c r="F1378" s="345"/>
      <c r="G1378" s="345"/>
      <c r="H1378" s="345"/>
      <c r="I1378" s="345"/>
      <c r="J1378" s="345"/>
      <c r="K1378" s="345"/>
      <c r="L1378" s="345"/>
      <c r="M1378" s="345"/>
      <c r="N1378" s="345"/>
      <c r="O1378" s="345"/>
      <c r="P1378" s="345"/>
      <c r="Q1378" s="345"/>
      <c r="R1378" s="345"/>
      <c r="S1378" s="345"/>
      <c r="T1378" s="345"/>
      <c r="U1378" s="345"/>
      <c r="V1378" s="345"/>
    </row>
    <row r="1379" spans="3:22">
      <c r="C1379" s="345"/>
      <c r="D1379" s="345"/>
      <c r="E1379" s="345"/>
      <c r="F1379" s="345"/>
      <c r="G1379" s="345"/>
      <c r="H1379" s="345"/>
      <c r="I1379" s="345"/>
      <c r="J1379" s="345"/>
      <c r="K1379" s="345"/>
      <c r="L1379" s="345"/>
      <c r="M1379" s="345"/>
      <c r="N1379" s="345"/>
      <c r="O1379" s="345"/>
      <c r="P1379" s="345"/>
      <c r="Q1379" s="345"/>
      <c r="R1379" s="345"/>
      <c r="S1379" s="345"/>
      <c r="T1379" s="345"/>
      <c r="U1379" s="345"/>
      <c r="V1379" s="345"/>
    </row>
    <row r="1380" spans="3:22">
      <c r="C1380" s="345"/>
      <c r="D1380" s="345"/>
      <c r="E1380" s="345"/>
      <c r="F1380" s="345"/>
      <c r="G1380" s="345"/>
      <c r="H1380" s="345"/>
      <c r="I1380" s="345"/>
      <c r="J1380" s="345"/>
      <c r="K1380" s="345"/>
      <c r="L1380" s="345"/>
      <c r="M1380" s="345"/>
      <c r="N1380" s="345"/>
      <c r="O1380" s="345"/>
      <c r="P1380" s="345"/>
      <c r="Q1380" s="345"/>
      <c r="R1380" s="345"/>
      <c r="S1380" s="345"/>
      <c r="T1380" s="345"/>
      <c r="U1380" s="345"/>
      <c r="V1380" s="345"/>
    </row>
    <row r="1381" spans="3:22">
      <c r="C1381" s="345"/>
      <c r="D1381" s="345"/>
      <c r="E1381" s="345"/>
      <c r="F1381" s="345"/>
      <c r="G1381" s="345"/>
      <c r="H1381" s="345"/>
      <c r="I1381" s="345"/>
      <c r="J1381" s="345"/>
      <c r="K1381" s="345"/>
      <c r="L1381" s="345"/>
      <c r="M1381" s="345"/>
      <c r="N1381" s="345"/>
      <c r="O1381" s="345"/>
      <c r="P1381" s="345"/>
      <c r="Q1381" s="345"/>
      <c r="R1381" s="345"/>
      <c r="S1381" s="345"/>
      <c r="T1381" s="345"/>
      <c r="U1381" s="345"/>
      <c r="V1381" s="345"/>
    </row>
    <row r="1382" spans="3:22">
      <c r="C1382" s="345"/>
      <c r="D1382" s="345"/>
      <c r="E1382" s="345"/>
      <c r="F1382" s="345"/>
      <c r="G1382" s="345"/>
      <c r="H1382" s="345"/>
      <c r="I1382" s="345"/>
      <c r="J1382" s="345"/>
      <c r="K1382" s="345"/>
      <c r="L1382" s="345"/>
      <c r="M1382" s="345"/>
      <c r="N1382" s="345"/>
      <c r="O1382" s="345"/>
      <c r="P1382" s="345"/>
      <c r="Q1382" s="345"/>
      <c r="R1382" s="345"/>
      <c r="S1382" s="345"/>
      <c r="T1382" s="345"/>
      <c r="U1382" s="345"/>
      <c r="V1382" s="345"/>
    </row>
    <row r="1383" spans="3:22">
      <c r="C1383" s="345"/>
      <c r="D1383" s="345"/>
      <c r="E1383" s="345"/>
      <c r="F1383" s="345"/>
      <c r="G1383" s="345"/>
      <c r="H1383" s="345"/>
      <c r="I1383" s="345"/>
      <c r="J1383" s="345"/>
      <c r="K1383" s="345"/>
      <c r="L1383" s="345"/>
      <c r="M1383" s="345"/>
      <c r="N1383" s="345"/>
      <c r="O1383" s="345"/>
      <c r="P1383" s="345"/>
      <c r="Q1383" s="345"/>
      <c r="R1383" s="345"/>
      <c r="S1383" s="345"/>
      <c r="T1383" s="345"/>
      <c r="U1383" s="345"/>
      <c r="V1383" s="345"/>
    </row>
    <row r="1384" spans="3:22">
      <c r="C1384" s="345"/>
      <c r="D1384" s="345"/>
      <c r="E1384" s="345"/>
      <c r="F1384" s="345"/>
      <c r="G1384" s="345"/>
      <c r="H1384" s="345"/>
      <c r="I1384" s="345"/>
      <c r="J1384" s="345"/>
      <c r="K1384" s="345"/>
      <c r="L1384" s="345"/>
      <c r="M1384" s="345"/>
      <c r="N1384" s="345"/>
      <c r="O1384" s="345"/>
      <c r="P1384" s="345"/>
      <c r="Q1384" s="345"/>
      <c r="R1384" s="345"/>
      <c r="S1384" s="345"/>
      <c r="T1384" s="345"/>
      <c r="U1384" s="345"/>
      <c r="V1384" s="345"/>
    </row>
    <row r="1385" spans="3:22">
      <c r="C1385" s="345"/>
      <c r="D1385" s="345"/>
      <c r="E1385" s="345"/>
      <c r="F1385" s="345"/>
      <c r="G1385" s="345"/>
      <c r="H1385" s="345"/>
      <c r="I1385" s="345"/>
      <c r="J1385" s="345"/>
      <c r="K1385" s="345"/>
      <c r="L1385" s="345"/>
      <c r="M1385" s="345"/>
      <c r="N1385" s="345"/>
      <c r="O1385" s="345"/>
      <c r="P1385" s="345"/>
      <c r="Q1385" s="345"/>
      <c r="R1385" s="345"/>
      <c r="S1385" s="345"/>
      <c r="T1385" s="345"/>
      <c r="U1385" s="345"/>
      <c r="V1385" s="345"/>
    </row>
    <row r="1386" spans="3:22">
      <c r="C1386" s="345"/>
      <c r="D1386" s="345"/>
      <c r="E1386" s="345"/>
      <c r="F1386" s="345"/>
      <c r="G1386" s="345"/>
      <c r="H1386" s="345"/>
      <c r="I1386" s="345"/>
      <c r="J1386" s="345"/>
      <c r="K1386" s="345"/>
      <c r="L1386" s="345"/>
      <c r="M1386" s="345"/>
      <c r="N1386" s="345"/>
      <c r="O1386" s="345"/>
      <c r="P1386" s="345"/>
      <c r="Q1386" s="345"/>
      <c r="R1386" s="345"/>
      <c r="S1386" s="345"/>
      <c r="T1386" s="345"/>
      <c r="U1386" s="345"/>
      <c r="V1386" s="345"/>
    </row>
    <row r="1387" spans="3:22">
      <c r="C1387" s="345"/>
      <c r="D1387" s="345"/>
      <c r="E1387" s="345"/>
      <c r="F1387" s="345"/>
      <c r="G1387" s="345"/>
      <c r="H1387" s="345"/>
      <c r="I1387" s="345"/>
      <c r="J1387" s="345"/>
      <c r="K1387" s="345"/>
      <c r="L1387" s="345"/>
      <c r="M1387" s="345"/>
      <c r="N1387" s="345"/>
      <c r="O1387" s="345"/>
      <c r="P1387" s="345"/>
      <c r="Q1387" s="345"/>
      <c r="R1387" s="345"/>
      <c r="S1387" s="345"/>
      <c r="T1387" s="345"/>
      <c r="U1387" s="345"/>
      <c r="V1387" s="345"/>
    </row>
    <row r="1388" spans="3:22">
      <c r="C1388" s="345"/>
      <c r="D1388" s="345"/>
      <c r="E1388" s="345"/>
      <c r="F1388" s="345"/>
      <c r="G1388" s="345"/>
      <c r="H1388" s="345"/>
      <c r="I1388" s="345"/>
      <c r="J1388" s="345"/>
      <c r="K1388" s="345"/>
      <c r="L1388" s="345"/>
      <c r="M1388" s="345"/>
      <c r="N1388" s="345"/>
      <c r="O1388" s="345"/>
      <c r="P1388" s="345"/>
      <c r="Q1388" s="345"/>
      <c r="R1388" s="345"/>
      <c r="S1388" s="345"/>
      <c r="T1388" s="345"/>
      <c r="U1388" s="345"/>
      <c r="V1388" s="345"/>
    </row>
    <row r="1389" spans="3:22">
      <c r="C1389" s="345"/>
      <c r="D1389" s="345"/>
      <c r="E1389" s="345"/>
      <c r="F1389" s="345"/>
      <c r="G1389" s="345"/>
      <c r="H1389" s="345"/>
      <c r="I1389" s="345"/>
      <c r="J1389" s="345"/>
      <c r="K1389" s="345"/>
      <c r="L1389" s="345"/>
      <c r="M1389" s="345"/>
      <c r="N1389" s="345"/>
      <c r="O1389" s="345"/>
      <c r="P1389" s="345"/>
      <c r="Q1389" s="345"/>
      <c r="R1389" s="345"/>
      <c r="S1389" s="345"/>
      <c r="T1389" s="345"/>
      <c r="U1389" s="345"/>
      <c r="V1389" s="345"/>
    </row>
    <row r="1390" spans="3:22">
      <c r="C1390" s="345"/>
      <c r="D1390" s="345"/>
      <c r="E1390" s="345"/>
      <c r="F1390" s="345"/>
      <c r="G1390" s="345"/>
      <c r="H1390" s="345"/>
      <c r="I1390" s="345"/>
      <c r="J1390" s="345"/>
      <c r="K1390" s="345"/>
      <c r="L1390" s="345"/>
      <c r="M1390" s="345"/>
      <c r="N1390" s="345"/>
      <c r="O1390" s="345"/>
      <c r="P1390" s="345"/>
      <c r="Q1390" s="345"/>
      <c r="R1390" s="345"/>
      <c r="S1390" s="345"/>
      <c r="T1390" s="345"/>
      <c r="U1390" s="345"/>
      <c r="V1390" s="345"/>
    </row>
    <row r="1391" spans="3:22">
      <c r="C1391" s="345"/>
      <c r="D1391" s="345"/>
      <c r="E1391" s="345"/>
      <c r="F1391" s="345"/>
      <c r="G1391" s="345"/>
      <c r="H1391" s="345"/>
      <c r="I1391" s="345"/>
      <c r="J1391" s="345"/>
      <c r="K1391" s="345"/>
      <c r="L1391" s="345"/>
      <c r="M1391" s="345"/>
      <c r="N1391" s="345"/>
      <c r="O1391" s="345"/>
      <c r="P1391" s="345"/>
      <c r="Q1391" s="345"/>
      <c r="R1391" s="345"/>
      <c r="S1391" s="345"/>
      <c r="T1391" s="345"/>
      <c r="U1391" s="345"/>
      <c r="V1391" s="345"/>
    </row>
    <row r="1392" spans="3:22">
      <c r="C1392" s="345"/>
      <c r="D1392" s="345"/>
      <c r="E1392" s="345"/>
      <c r="F1392" s="345"/>
      <c r="G1392" s="345"/>
      <c r="H1392" s="345"/>
      <c r="I1392" s="345"/>
      <c r="J1392" s="345"/>
      <c r="K1392" s="345"/>
      <c r="L1392" s="345"/>
      <c r="M1392" s="345"/>
      <c r="N1392" s="345"/>
      <c r="O1392" s="345"/>
      <c r="P1392" s="345"/>
      <c r="Q1392" s="345"/>
      <c r="R1392" s="345"/>
      <c r="S1392" s="345"/>
      <c r="T1392" s="345"/>
      <c r="U1392" s="345"/>
      <c r="V1392" s="345"/>
    </row>
    <row r="1393" spans="3:22">
      <c r="C1393" s="345"/>
      <c r="D1393" s="345"/>
      <c r="E1393" s="345"/>
      <c r="F1393" s="345"/>
      <c r="G1393" s="345"/>
      <c r="H1393" s="345"/>
      <c r="I1393" s="345"/>
      <c r="J1393" s="345"/>
      <c r="K1393" s="345"/>
      <c r="L1393" s="345"/>
      <c r="M1393" s="345"/>
      <c r="N1393" s="345"/>
      <c r="O1393" s="345"/>
      <c r="P1393" s="345"/>
      <c r="Q1393" s="345"/>
      <c r="R1393" s="345"/>
      <c r="S1393" s="345"/>
      <c r="T1393" s="345"/>
      <c r="U1393" s="345"/>
      <c r="V1393" s="345"/>
    </row>
    <row r="1394" spans="3:22">
      <c r="C1394" s="345"/>
      <c r="D1394" s="345"/>
      <c r="E1394" s="345"/>
      <c r="F1394" s="345"/>
      <c r="G1394" s="345"/>
      <c r="H1394" s="345"/>
      <c r="I1394" s="345"/>
      <c r="J1394" s="345"/>
      <c r="K1394" s="345"/>
      <c r="L1394" s="345"/>
      <c r="M1394" s="345"/>
      <c r="N1394" s="345"/>
      <c r="O1394" s="345"/>
      <c r="P1394" s="345"/>
      <c r="Q1394" s="345"/>
      <c r="R1394" s="345"/>
      <c r="S1394" s="345"/>
      <c r="T1394" s="345"/>
      <c r="U1394" s="345"/>
      <c r="V1394" s="345"/>
    </row>
    <row r="1395" spans="3:22">
      <c r="C1395" s="345"/>
      <c r="D1395" s="345"/>
      <c r="E1395" s="345"/>
      <c r="F1395" s="345"/>
      <c r="G1395" s="345"/>
      <c r="H1395" s="345"/>
      <c r="I1395" s="345"/>
      <c r="J1395" s="345"/>
      <c r="K1395" s="345"/>
      <c r="L1395" s="345"/>
      <c r="M1395" s="345"/>
      <c r="N1395" s="345"/>
      <c r="O1395" s="345"/>
      <c r="P1395" s="345"/>
      <c r="Q1395" s="345"/>
      <c r="R1395" s="345"/>
      <c r="S1395" s="345"/>
      <c r="T1395" s="345"/>
      <c r="U1395" s="345"/>
      <c r="V1395" s="345"/>
    </row>
    <row r="1396" spans="3:22">
      <c r="C1396" s="345"/>
      <c r="D1396" s="345"/>
      <c r="E1396" s="345"/>
      <c r="F1396" s="345"/>
      <c r="G1396" s="345"/>
      <c r="H1396" s="345"/>
      <c r="I1396" s="345"/>
      <c r="J1396" s="345"/>
      <c r="K1396" s="345"/>
      <c r="L1396" s="345"/>
      <c r="M1396" s="345"/>
      <c r="N1396" s="345"/>
      <c r="O1396" s="345"/>
      <c r="P1396" s="345"/>
      <c r="Q1396" s="345"/>
      <c r="R1396" s="345"/>
      <c r="S1396" s="345"/>
      <c r="T1396" s="345"/>
      <c r="U1396" s="345"/>
      <c r="V1396" s="345"/>
    </row>
    <row r="1397" spans="3:22">
      <c r="C1397" s="345"/>
      <c r="D1397" s="345"/>
      <c r="E1397" s="345"/>
      <c r="F1397" s="345"/>
      <c r="G1397" s="345"/>
      <c r="H1397" s="345"/>
      <c r="I1397" s="345"/>
      <c r="J1397" s="345"/>
      <c r="K1397" s="345"/>
      <c r="L1397" s="345"/>
      <c r="M1397" s="345"/>
      <c r="N1397" s="345"/>
      <c r="O1397" s="345"/>
      <c r="P1397" s="345"/>
      <c r="Q1397" s="345"/>
      <c r="R1397" s="345"/>
      <c r="S1397" s="345"/>
      <c r="T1397" s="345"/>
      <c r="U1397" s="345"/>
      <c r="V1397" s="345"/>
    </row>
    <row r="1398" spans="3:22">
      <c r="C1398" s="345"/>
      <c r="D1398" s="345"/>
      <c r="E1398" s="345"/>
      <c r="F1398" s="345"/>
      <c r="G1398" s="345"/>
      <c r="H1398" s="345"/>
      <c r="I1398" s="345"/>
      <c r="J1398" s="345"/>
      <c r="K1398" s="345"/>
      <c r="L1398" s="345"/>
      <c r="M1398" s="345"/>
      <c r="N1398" s="345"/>
      <c r="O1398" s="345"/>
      <c r="P1398" s="345"/>
      <c r="Q1398" s="345"/>
      <c r="R1398" s="345"/>
      <c r="S1398" s="345"/>
      <c r="T1398" s="345"/>
      <c r="U1398" s="345"/>
      <c r="V1398" s="345"/>
    </row>
    <row r="1399" spans="3:22">
      <c r="C1399" s="345"/>
      <c r="D1399" s="345"/>
      <c r="E1399" s="345"/>
      <c r="F1399" s="345"/>
      <c r="G1399" s="345"/>
      <c r="H1399" s="345"/>
      <c r="I1399" s="345"/>
      <c r="J1399" s="345"/>
      <c r="K1399" s="345"/>
      <c r="L1399" s="345"/>
      <c r="M1399" s="345"/>
      <c r="N1399" s="345"/>
      <c r="O1399" s="345"/>
      <c r="P1399" s="345"/>
      <c r="Q1399" s="345"/>
      <c r="R1399" s="345"/>
      <c r="S1399" s="345"/>
      <c r="T1399" s="345"/>
      <c r="U1399" s="345"/>
      <c r="V1399" s="345"/>
    </row>
    <row r="1400" spans="3:22">
      <c r="C1400" s="345"/>
      <c r="D1400" s="345"/>
      <c r="E1400" s="345"/>
      <c r="F1400" s="345"/>
      <c r="G1400" s="345"/>
      <c r="H1400" s="345"/>
      <c r="I1400" s="345"/>
      <c r="J1400" s="345"/>
      <c r="K1400" s="345"/>
      <c r="L1400" s="345"/>
      <c r="M1400" s="345"/>
      <c r="N1400" s="345"/>
      <c r="O1400" s="345"/>
      <c r="P1400" s="345"/>
      <c r="Q1400" s="345"/>
      <c r="R1400" s="345"/>
      <c r="S1400" s="345"/>
      <c r="T1400" s="345"/>
      <c r="U1400" s="345"/>
      <c r="V1400" s="345"/>
    </row>
    <row r="1401" spans="3:22">
      <c r="C1401" s="345"/>
      <c r="D1401" s="345"/>
      <c r="E1401" s="345"/>
      <c r="F1401" s="345"/>
      <c r="G1401" s="345"/>
      <c r="H1401" s="345"/>
      <c r="I1401" s="345"/>
      <c r="J1401" s="345"/>
      <c r="K1401" s="345"/>
      <c r="L1401" s="345"/>
      <c r="M1401" s="345"/>
      <c r="N1401" s="345"/>
      <c r="O1401" s="345"/>
      <c r="P1401" s="345"/>
      <c r="Q1401" s="345"/>
      <c r="R1401" s="345"/>
      <c r="S1401" s="345"/>
      <c r="T1401" s="345"/>
      <c r="U1401" s="345"/>
      <c r="V1401" s="345"/>
    </row>
    <row r="1402" spans="3:22">
      <c r="C1402" s="345"/>
      <c r="D1402" s="345"/>
      <c r="E1402" s="345"/>
      <c r="F1402" s="345"/>
      <c r="G1402" s="345"/>
      <c r="H1402" s="345"/>
      <c r="I1402" s="345"/>
      <c r="J1402" s="345"/>
      <c r="K1402" s="345"/>
      <c r="L1402" s="345"/>
      <c r="M1402" s="345"/>
      <c r="N1402" s="345"/>
      <c r="O1402" s="345"/>
      <c r="P1402" s="345"/>
      <c r="Q1402" s="345"/>
      <c r="R1402" s="345"/>
      <c r="S1402" s="345"/>
      <c r="T1402" s="345"/>
      <c r="U1402" s="345"/>
      <c r="V1402" s="345"/>
    </row>
    <row r="1403" spans="3:22">
      <c r="C1403" s="345"/>
      <c r="D1403" s="345"/>
      <c r="E1403" s="345"/>
      <c r="F1403" s="345"/>
      <c r="G1403" s="345"/>
      <c r="H1403" s="345"/>
      <c r="I1403" s="345"/>
      <c r="J1403" s="345"/>
      <c r="K1403" s="345"/>
      <c r="L1403" s="345"/>
      <c r="M1403" s="345"/>
      <c r="N1403" s="345"/>
      <c r="O1403" s="345"/>
      <c r="P1403" s="345"/>
      <c r="Q1403" s="345"/>
      <c r="R1403" s="345"/>
      <c r="S1403" s="345"/>
      <c r="T1403" s="345"/>
      <c r="U1403" s="345"/>
      <c r="V1403" s="345"/>
    </row>
    <row r="1404" spans="3:22">
      <c r="C1404" s="345"/>
      <c r="D1404" s="345"/>
      <c r="E1404" s="345"/>
      <c r="F1404" s="345"/>
      <c r="G1404" s="345"/>
      <c r="H1404" s="345"/>
      <c r="I1404" s="345"/>
      <c r="J1404" s="345"/>
      <c r="K1404" s="345"/>
      <c r="L1404" s="345"/>
      <c r="M1404" s="345"/>
      <c r="N1404" s="345"/>
      <c r="O1404" s="345"/>
      <c r="P1404" s="345"/>
      <c r="Q1404" s="345"/>
      <c r="R1404" s="345"/>
      <c r="S1404" s="345"/>
      <c r="T1404" s="345"/>
      <c r="U1404" s="345"/>
      <c r="V1404" s="345"/>
    </row>
    <row r="1405" spans="3:22">
      <c r="C1405" s="345"/>
      <c r="D1405" s="345"/>
      <c r="E1405" s="345"/>
      <c r="F1405" s="345"/>
      <c r="G1405" s="345"/>
      <c r="H1405" s="345"/>
      <c r="I1405" s="345"/>
      <c r="J1405" s="345"/>
      <c r="K1405" s="345"/>
      <c r="L1405" s="345"/>
      <c r="M1405" s="345"/>
      <c r="N1405" s="345"/>
      <c r="O1405" s="345"/>
      <c r="P1405" s="345"/>
      <c r="Q1405" s="345"/>
      <c r="R1405" s="345"/>
      <c r="S1405" s="345"/>
      <c r="T1405" s="345"/>
      <c r="U1405" s="345"/>
      <c r="V1405" s="345"/>
    </row>
    <row r="1406" spans="3:22">
      <c r="C1406" s="345"/>
      <c r="D1406" s="345"/>
      <c r="E1406" s="345"/>
      <c r="F1406" s="345"/>
      <c r="G1406" s="345"/>
      <c r="H1406" s="345"/>
      <c r="I1406" s="345"/>
      <c r="J1406" s="345"/>
      <c r="K1406" s="345"/>
      <c r="L1406" s="345"/>
      <c r="M1406" s="345"/>
      <c r="N1406" s="345"/>
      <c r="O1406" s="345"/>
      <c r="P1406" s="345"/>
      <c r="Q1406" s="345"/>
      <c r="R1406" s="345"/>
      <c r="S1406" s="345"/>
      <c r="T1406" s="345"/>
      <c r="U1406" s="345"/>
      <c r="V1406" s="345"/>
    </row>
    <row r="1407" spans="3:22">
      <c r="C1407" s="345"/>
      <c r="D1407" s="345"/>
      <c r="E1407" s="345"/>
      <c r="F1407" s="345"/>
      <c r="G1407" s="345"/>
      <c r="H1407" s="345"/>
      <c r="I1407" s="345"/>
      <c r="J1407" s="345"/>
      <c r="K1407" s="345"/>
      <c r="L1407" s="345"/>
      <c r="M1407" s="345"/>
      <c r="N1407" s="345"/>
      <c r="O1407" s="345"/>
      <c r="P1407" s="345"/>
      <c r="Q1407" s="345"/>
      <c r="R1407" s="345"/>
      <c r="S1407" s="345"/>
      <c r="T1407" s="345"/>
      <c r="U1407" s="345"/>
      <c r="V1407" s="345"/>
    </row>
    <row r="1408" spans="3:22">
      <c r="C1408" s="345"/>
      <c r="D1408" s="345"/>
      <c r="E1408" s="345"/>
      <c r="F1408" s="345"/>
      <c r="G1408" s="345"/>
      <c r="H1408" s="345"/>
      <c r="I1408" s="345"/>
      <c r="J1408" s="345"/>
      <c r="K1408" s="345"/>
      <c r="L1408" s="345"/>
      <c r="M1408" s="345"/>
      <c r="N1408" s="345"/>
      <c r="O1408" s="345"/>
      <c r="P1408" s="345"/>
      <c r="Q1408" s="345"/>
      <c r="R1408" s="345"/>
      <c r="S1408" s="345"/>
      <c r="T1408" s="345"/>
      <c r="U1408" s="345"/>
      <c r="V1408" s="345"/>
    </row>
    <row r="1409" spans="3:22">
      <c r="C1409" s="345"/>
      <c r="D1409" s="345"/>
      <c r="E1409" s="345"/>
      <c r="F1409" s="345"/>
      <c r="G1409" s="345"/>
      <c r="H1409" s="345"/>
      <c r="I1409" s="345"/>
      <c r="J1409" s="345"/>
      <c r="K1409" s="345"/>
      <c r="L1409" s="345"/>
      <c r="M1409" s="345"/>
      <c r="N1409" s="345"/>
      <c r="O1409" s="345"/>
      <c r="P1409" s="345"/>
      <c r="Q1409" s="345"/>
      <c r="R1409" s="345"/>
      <c r="S1409" s="345"/>
      <c r="T1409" s="345"/>
      <c r="U1409" s="345"/>
      <c r="V1409" s="345"/>
    </row>
    <row r="1410" spans="3:22">
      <c r="C1410" s="345"/>
      <c r="D1410" s="345"/>
      <c r="E1410" s="345"/>
      <c r="F1410" s="345"/>
      <c r="G1410" s="345"/>
      <c r="H1410" s="345"/>
      <c r="I1410" s="345"/>
      <c r="J1410" s="345"/>
      <c r="K1410" s="345"/>
      <c r="L1410" s="345"/>
      <c r="M1410" s="345"/>
      <c r="N1410" s="345"/>
      <c r="O1410" s="345"/>
      <c r="P1410" s="345"/>
      <c r="Q1410" s="345"/>
      <c r="R1410" s="345"/>
      <c r="S1410" s="345"/>
      <c r="T1410" s="345"/>
      <c r="U1410" s="345"/>
      <c r="V1410" s="345"/>
    </row>
    <row r="1411" spans="3:22">
      <c r="C1411" s="345"/>
      <c r="D1411" s="345"/>
      <c r="E1411" s="345"/>
      <c r="F1411" s="345"/>
      <c r="G1411" s="345"/>
      <c r="H1411" s="345"/>
      <c r="I1411" s="345"/>
      <c r="J1411" s="345"/>
      <c r="K1411" s="345"/>
      <c r="L1411" s="345"/>
      <c r="M1411" s="345"/>
      <c r="N1411" s="345"/>
      <c r="O1411" s="345"/>
      <c r="P1411" s="345"/>
      <c r="Q1411" s="345"/>
      <c r="R1411" s="345"/>
      <c r="S1411" s="345"/>
      <c r="T1411" s="345"/>
      <c r="U1411" s="345"/>
      <c r="V1411" s="345"/>
    </row>
    <row r="1412" spans="3:22">
      <c r="C1412" s="345"/>
      <c r="D1412" s="345"/>
      <c r="E1412" s="345"/>
      <c r="F1412" s="345"/>
      <c r="G1412" s="345"/>
      <c r="H1412" s="345"/>
      <c r="I1412" s="345"/>
      <c r="J1412" s="345"/>
      <c r="K1412" s="345"/>
      <c r="L1412" s="345"/>
      <c r="M1412" s="345"/>
      <c r="N1412" s="345"/>
      <c r="O1412" s="345"/>
      <c r="P1412" s="345"/>
      <c r="Q1412" s="345"/>
      <c r="R1412" s="345"/>
      <c r="S1412" s="345"/>
      <c r="T1412" s="345"/>
      <c r="U1412" s="345"/>
      <c r="V1412" s="345"/>
    </row>
    <row r="1413" spans="3:22">
      <c r="C1413" s="345"/>
      <c r="D1413" s="345"/>
      <c r="E1413" s="345"/>
      <c r="F1413" s="345"/>
      <c r="G1413" s="345"/>
      <c r="H1413" s="345"/>
      <c r="I1413" s="345"/>
      <c r="J1413" s="345"/>
      <c r="K1413" s="345"/>
      <c r="L1413" s="345"/>
      <c r="M1413" s="345"/>
      <c r="N1413" s="345"/>
      <c r="O1413" s="345"/>
      <c r="P1413" s="345"/>
      <c r="Q1413" s="345"/>
      <c r="R1413" s="345"/>
      <c r="S1413" s="345"/>
      <c r="T1413" s="345"/>
      <c r="U1413" s="345"/>
      <c r="V1413" s="345"/>
    </row>
    <row r="1414" spans="3:22">
      <c r="C1414" s="345"/>
      <c r="D1414" s="345"/>
      <c r="E1414" s="345"/>
      <c r="F1414" s="345"/>
      <c r="G1414" s="345"/>
      <c r="H1414" s="345"/>
      <c r="I1414" s="345"/>
      <c r="J1414" s="345"/>
      <c r="K1414" s="345"/>
      <c r="L1414" s="345"/>
      <c r="M1414" s="345"/>
      <c r="N1414" s="345"/>
      <c r="O1414" s="345"/>
      <c r="P1414" s="345"/>
      <c r="Q1414" s="345"/>
      <c r="R1414" s="345"/>
      <c r="S1414" s="345"/>
      <c r="T1414" s="345"/>
      <c r="U1414" s="345"/>
      <c r="V1414" s="345"/>
    </row>
    <row r="1415" spans="3:22">
      <c r="C1415" s="345"/>
      <c r="D1415" s="345"/>
      <c r="E1415" s="345"/>
      <c r="F1415" s="345"/>
      <c r="G1415" s="345"/>
      <c r="H1415" s="345"/>
      <c r="I1415" s="345"/>
      <c r="J1415" s="345"/>
      <c r="K1415" s="345"/>
      <c r="L1415" s="345"/>
      <c r="M1415" s="345"/>
      <c r="N1415" s="345"/>
      <c r="O1415" s="345"/>
      <c r="P1415" s="345"/>
      <c r="Q1415" s="345"/>
      <c r="R1415" s="345"/>
      <c r="S1415" s="345"/>
      <c r="T1415" s="345"/>
      <c r="U1415" s="345"/>
      <c r="V1415" s="345"/>
    </row>
    <row r="1416" spans="3:22">
      <c r="C1416" s="345"/>
      <c r="D1416" s="345"/>
      <c r="E1416" s="345"/>
      <c r="F1416" s="345"/>
      <c r="G1416" s="345"/>
      <c r="H1416" s="345"/>
      <c r="I1416" s="345"/>
      <c r="J1416" s="345"/>
      <c r="K1416" s="345"/>
      <c r="L1416" s="345"/>
      <c r="M1416" s="345"/>
      <c r="N1416" s="345"/>
      <c r="O1416" s="345"/>
      <c r="P1416" s="345"/>
      <c r="Q1416" s="345"/>
      <c r="R1416" s="345"/>
      <c r="S1416" s="345"/>
      <c r="T1416" s="345"/>
      <c r="U1416" s="345"/>
      <c r="V1416" s="345"/>
    </row>
    <row r="1417" spans="3:22">
      <c r="C1417" s="345"/>
      <c r="D1417" s="345"/>
      <c r="E1417" s="345"/>
      <c r="F1417" s="345"/>
      <c r="G1417" s="345"/>
      <c r="H1417" s="345"/>
      <c r="I1417" s="345"/>
      <c r="J1417" s="345"/>
      <c r="K1417" s="345"/>
      <c r="L1417" s="345"/>
      <c r="M1417" s="345"/>
      <c r="N1417" s="345"/>
      <c r="O1417" s="345"/>
      <c r="P1417" s="345"/>
      <c r="Q1417" s="345"/>
      <c r="R1417" s="345"/>
      <c r="S1417" s="345"/>
      <c r="T1417" s="345"/>
      <c r="U1417" s="345"/>
      <c r="V1417" s="345"/>
    </row>
    <row r="1418" spans="3:22">
      <c r="C1418" s="345"/>
      <c r="D1418" s="345"/>
      <c r="E1418" s="345"/>
      <c r="F1418" s="345"/>
      <c r="G1418" s="345"/>
      <c r="H1418" s="345"/>
      <c r="I1418" s="345"/>
      <c r="J1418" s="345"/>
      <c r="K1418" s="345"/>
      <c r="L1418" s="345"/>
      <c r="M1418" s="345"/>
      <c r="N1418" s="345"/>
      <c r="O1418" s="345"/>
      <c r="P1418" s="345"/>
      <c r="Q1418" s="345"/>
      <c r="R1418" s="345"/>
      <c r="S1418" s="345"/>
      <c r="T1418" s="345"/>
      <c r="U1418" s="345"/>
      <c r="V1418" s="345"/>
    </row>
    <row r="1419" spans="3:22">
      <c r="C1419" s="345"/>
      <c r="D1419" s="345"/>
      <c r="E1419" s="345"/>
      <c r="F1419" s="345"/>
      <c r="G1419" s="345"/>
      <c r="H1419" s="345"/>
      <c r="I1419" s="345"/>
      <c r="J1419" s="345"/>
      <c r="K1419" s="345"/>
      <c r="L1419" s="345"/>
      <c r="M1419" s="345"/>
      <c r="N1419" s="345"/>
      <c r="O1419" s="345"/>
      <c r="P1419" s="345"/>
      <c r="Q1419" s="345"/>
      <c r="R1419" s="345"/>
      <c r="S1419" s="345"/>
      <c r="T1419" s="345"/>
      <c r="U1419" s="345"/>
      <c r="V1419" s="345"/>
    </row>
    <row r="1420" spans="3:22">
      <c r="C1420" s="345"/>
      <c r="D1420" s="345"/>
      <c r="E1420" s="345"/>
      <c r="F1420" s="345"/>
      <c r="G1420" s="345"/>
      <c r="H1420" s="345"/>
      <c r="I1420" s="345"/>
      <c r="J1420" s="345"/>
      <c r="K1420" s="345"/>
      <c r="L1420" s="345"/>
      <c r="M1420" s="345"/>
      <c r="N1420" s="345"/>
      <c r="O1420" s="345"/>
      <c r="P1420" s="345"/>
      <c r="Q1420" s="345"/>
      <c r="R1420" s="345"/>
      <c r="S1420" s="345"/>
      <c r="T1420" s="345"/>
      <c r="U1420" s="345"/>
      <c r="V1420" s="345"/>
    </row>
    <row r="1421" spans="3:22">
      <c r="C1421" s="345"/>
      <c r="D1421" s="345"/>
      <c r="E1421" s="345"/>
      <c r="F1421" s="345"/>
      <c r="G1421" s="345"/>
      <c r="H1421" s="345"/>
      <c r="I1421" s="345"/>
      <c r="J1421" s="345"/>
      <c r="K1421" s="345"/>
      <c r="L1421" s="345"/>
      <c r="M1421" s="345"/>
      <c r="N1421" s="345"/>
      <c r="O1421" s="345"/>
      <c r="P1421" s="345"/>
      <c r="Q1421" s="345"/>
      <c r="R1421" s="345"/>
      <c r="S1421" s="345"/>
      <c r="T1421" s="345"/>
      <c r="U1421" s="345"/>
      <c r="V1421" s="345"/>
    </row>
    <row r="1422" spans="3:22">
      <c r="C1422" s="345"/>
      <c r="D1422" s="345"/>
      <c r="E1422" s="345"/>
      <c r="F1422" s="345"/>
      <c r="G1422" s="345"/>
      <c r="H1422" s="345"/>
      <c r="I1422" s="345"/>
      <c r="J1422" s="345"/>
      <c r="K1422" s="345"/>
      <c r="L1422" s="345"/>
      <c r="M1422" s="345"/>
      <c r="N1422" s="345"/>
      <c r="O1422" s="345"/>
      <c r="P1422" s="345"/>
      <c r="Q1422" s="345"/>
      <c r="R1422" s="345"/>
      <c r="S1422" s="345"/>
      <c r="T1422" s="345"/>
      <c r="U1422" s="345"/>
      <c r="V1422" s="345"/>
    </row>
    <row r="1423" spans="3:22">
      <c r="C1423" s="345"/>
      <c r="D1423" s="345"/>
      <c r="E1423" s="345"/>
      <c r="F1423" s="345"/>
      <c r="G1423" s="345"/>
      <c r="H1423" s="345"/>
      <c r="I1423" s="345"/>
      <c r="J1423" s="345"/>
      <c r="K1423" s="345"/>
      <c r="L1423" s="345"/>
      <c r="M1423" s="345"/>
      <c r="N1423" s="345"/>
      <c r="O1423" s="345"/>
      <c r="P1423" s="345"/>
      <c r="Q1423" s="345"/>
      <c r="R1423" s="345"/>
      <c r="S1423" s="345"/>
      <c r="T1423" s="345"/>
      <c r="U1423" s="345"/>
      <c r="V1423" s="345"/>
    </row>
    <row r="1424" spans="3:22">
      <c r="C1424" s="345"/>
      <c r="D1424" s="345"/>
      <c r="E1424" s="345"/>
      <c r="F1424" s="345"/>
      <c r="G1424" s="345"/>
      <c r="H1424" s="345"/>
      <c r="I1424" s="345"/>
      <c r="J1424" s="345"/>
      <c r="K1424" s="345"/>
      <c r="L1424" s="345"/>
      <c r="M1424" s="345"/>
      <c r="N1424" s="345"/>
      <c r="O1424" s="345"/>
      <c r="P1424" s="345"/>
      <c r="Q1424" s="345"/>
      <c r="R1424" s="345"/>
      <c r="S1424" s="345"/>
      <c r="T1424" s="345"/>
      <c r="U1424" s="345"/>
      <c r="V1424" s="345"/>
    </row>
    <row r="1425" spans="3:22">
      <c r="C1425" s="345"/>
      <c r="D1425" s="345"/>
      <c r="E1425" s="345"/>
      <c r="F1425" s="345"/>
      <c r="G1425" s="345"/>
      <c r="H1425" s="345"/>
      <c r="I1425" s="345"/>
      <c r="J1425" s="345"/>
      <c r="K1425" s="345"/>
      <c r="L1425" s="345"/>
      <c r="M1425" s="345"/>
      <c r="N1425" s="345"/>
      <c r="O1425" s="345"/>
      <c r="P1425" s="345"/>
      <c r="Q1425" s="345"/>
      <c r="R1425" s="345"/>
      <c r="S1425" s="345"/>
      <c r="T1425" s="345"/>
      <c r="U1425" s="345"/>
      <c r="V1425" s="345"/>
    </row>
    <row r="1426" spans="3:22">
      <c r="C1426" s="345"/>
      <c r="D1426" s="345"/>
      <c r="E1426" s="345"/>
      <c r="F1426" s="345"/>
      <c r="G1426" s="345"/>
      <c r="H1426" s="345"/>
      <c r="I1426" s="345"/>
      <c r="J1426" s="345"/>
      <c r="K1426" s="345"/>
      <c r="L1426" s="345"/>
      <c r="M1426" s="345"/>
      <c r="N1426" s="345"/>
      <c r="O1426" s="345"/>
      <c r="P1426" s="345"/>
      <c r="Q1426" s="345"/>
      <c r="R1426" s="345"/>
      <c r="S1426" s="345"/>
      <c r="T1426" s="345"/>
      <c r="U1426" s="345"/>
      <c r="V1426" s="345"/>
    </row>
    <row r="1427" spans="3:22">
      <c r="C1427" s="345"/>
      <c r="D1427" s="345"/>
      <c r="E1427" s="345"/>
      <c r="F1427" s="345"/>
      <c r="G1427" s="345"/>
      <c r="H1427" s="345"/>
      <c r="I1427" s="345"/>
      <c r="J1427" s="345"/>
      <c r="K1427" s="345"/>
      <c r="L1427" s="345"/>
      <c r="M1427" s="345"/>
      <c r="N1427" s="345"/>
      <c r="O1427" s="345"/>
      <c r="P1427" s="345"/>
      <c r="Q1427" s="345"/>
      <c r="R1427" s="345"/>
      <c r="S1427" s="345"/>
      <c r="T1427" s="345"/>
      <c r="U1427" s="345"/>
      <c r="V1427" s="345"/>
    </row>
    <row r="1428" spans="3:22">
      <c r="C1428" s="345"/>
      <c r="D1428" s="345"/>
      <c r="E1428" s="345"/>
      <c r="F1428" s="345"/>
      <c r="G1428" s="345"/>
      <c r="H1428" s="345"/>
      <c r="I1428" s="345"/>
      <c r="J1428" s="345"/>
      <c r="K1428" s="345"/>
      <c r="L1428" s="345"/>
      <c r="M1428" s="345"/>
      <c r="N1428" s="345"/>
      <c r="O1428" s="345"/>
      <c r="P1428" s="345"/>
      <c r="Q1428" s="345"/>
      <c r="R1428" s="345"/>
      <c r="S1428" s="345"/>
      <c r="T1428" s="345"/>
      <c r="U1428" s="345"/>
      <c r="V1428" s="345"/>
    </row>
    <row r="1429" spans="3:22">
      <c r="C1429" s="345"/>
      <c r="D1429" s="345"/>
      <c r="E1429" s="345"/>
      <c r="F1429" s="345"/>
      <c r="G1429" s="345"/>
      <c r="H1429" s="345"/>
      <c r="I1429" s="345"/>
      <c r="J1429" s="345"/>
      <c r="K1429" s="345"/>
      <c r="L1429" s="345"/>
      <c r="M1429" s="345"/>
      <c r="N1429" s="345"/>
      <c r="O1429" s="345"/>
      <c r="P1429" s="345"/>
      <c r="Q1429" s="345"/>
      <c r="R1429" s="345"/>
      <c r="S1429" s="345"/>
      <c r="T1429" s="345"/>
      <c r="U1429" s="345"/>
      <c r="V1429" s="345"/>
    </row>
    <row r="1430" spans="3:22">
      <c r="C1430" s="345"/>
      <c r="D1430" s="345"/>
      <c r="E1430" s="345"/>
      <c r="F1430" s="345"/>
      <c r="G1430" s="345"/>
      <c r="H1430" s="345"/>
      <c r="I1430" s="345"/>
      <c r="J1430" s="345"/>
      <c r="K1430" s="345"/>
      <c r="L1430" s="345"/>
      <c r="M1430" s="345"/>
      <c r="N1430" s="345"/>
      <c r="O1430" s="345"/>
      <c r="P1430" s="345"/>
      <c r="Q1430" s="345"/>
      <c r="R1430" s="345"/>
      <c r="S1430" s="345"/>
      <c r="T1430" s="345"/>
      <c r="U1430" s="345"/>
      <c r="V1430" s="345"/>
    </row>
    <row r="1431" spans="3:22">
      <c r="C1431" s="345"/>
      <c r="D1431" s="345"/>
      <c r="E1431" s="345"/>
      <c r="F1431" s="345"/>
      <c r="G1431" s="345"/>
      <c r="H1431" s="345"/>
      <c r="I1431" s="345"/>
      <c r="J1431" s="345"/>
      <c r="K1431" s="345"/>
      <c r="L1431" s="345"/>
      <c r="M1431" s="345"/>
      <c r="N1431" s="345"/>
      <c r="O1431" s="345"/>
      <c r="P1431" s="345"/>
      <c r="Q1431" s="345"/>
      <c r="R1431" s="345"/>
      <c r="S1431" s="345"/>
      <c r="T1431" s="345"/>
      <c r="U1431" s="345"/>
      <c r="V1431" s="345"/>
    </row>
    <row r="1432" spans="3:22">
      <c r="C1432" s="345"/>
      <c r="D1432" s="345"/>
      <c r="E1432" s="345"/>
      <c r="F1432" s="345"/>
      <c r="G1432" s="345"/>
      <c r="H1432" s="345"/>
      <c r="I1432" s="345"/>
      <c r="J1432" s="345"/>
      <c r="K1432" s="345"/>
      <c r="L1432" s="345"/>
      <c r="M1432" s="345"/>
      <c r="N1432" s="345"/>
      <c r="O1432" s="345"/>
      <c r="P1432" s="345"/>
      <c r="Q1432" s="345"/>
      <c r="R1432" s="345"/>
      <c r="S1432" s="345"/>
      <c r="T1432" s="345"/>
      <c r="U1432" s="345"/>
      <c r="V1432" s="345"/>
    </row>
    <row r="1433" spans="3:22">
      <c r="C1433" s="345"/>
      <c r="D1433" s="345"/>
      <c r="E1433" s="345"/>
      <c r="F1433" s="345"/>
      <c r="G1433" s="345"/>
      <c r="H1433" s="345"/>
      <c r="I1433" s="345"/>
      <c r="J1433" s="345"/>
      <c r="K1433" s="345"/>
      <c r="L1433" s="345"/>
      <c r="M1433" s="345"/>
      <c r="N1433" s="345"/>
      <c r="O1433" s="345"/>
      <c r="P1433" s="345"/>
      <c r="Q1433" s="345"/>
      <c r="R1433" s="345"/>
      <c r="S1433" s="345"/>
      <c r="T1433" s="345"/>
      <c r="U1433" s="345"/>
      <c r="V1433" s="345"/>
    </row>
    <row r="1434" spans="3:22">
      <c r="C1434" s="345"/>
      <c r="D1434" s="345"/>
      <c r="E1434" s="345"/>
      <c r="F1434" s="345"/>
      <c r="G1434" s="345"/>
      <c r="H1434" s="345"/>
      <c r="I1434" s="345"/>
      <c r="J1434" s="345"/>
      <c r="K1434" s="345"/>
      <c r="L1434" s="345"/>
      <c r="M1434" s="345"/>
      <c r="N1434" s="345"/>
      <c r="O1434" s="345"/>
      <c r="P1434" s="345"/>
      <c r="Q1434" s="345"/>
      <c r="R1434" s="345"/>
      <c r="S1434" s="345"/>
      <c r="T1434" s="345"/>
      <c r="U1434" s="345"/>
      <c r="V1434" s="345"/>
    </row>
    <row r="1435" spans="3:22">
      <c r="C1435" s="345"/>
      <c r="D1435" s="345"/>
      <c r="E1435" s="345"/>
      <c r="F1435" s="345"/>
      <c r="G1435" s="345"/>
      <c r="H1435" s="345"/>
      <c r="I1435" s="345"/>
      <c r="J1435" s="345"/>
      <c r="K1435" s="345"/>
      <c r="L1435" s="345"/>
      <c r="M1435" s="345"/>
      <c r="N1435" s="345"/>
      <c r="O1435" s="345"/>
      <c r="P1435" s="345"/>
      <c r="Q1435" s="345"/>
      <c r="R1435" s="345"/>
      <c r="S1435" s="345"/>
      <c r="T1435" s="345"/>
      <c r="U1435" s="345"/>
      <c r="V1435" s="345"/>
    </row>
    <row r="1436" spans="3:22">
      <c r="C1436" s="345"/>
      <c r="D1436" s="345"/>
      <c r="E1436" s="345"/>
      <c r="F1436" s="345"/>
      <c r="G1436" s="345"/>
      <c r="H1436" s="345"/>
      <c r="I1436" s="345"/>
      <c r="J1436" s="345"/>
      <c r="K1436" s="345"/>
      <c r="L1436" s="345"/>
      <c r="M1436" s="345"/>
      <c r="N1436" s="345"/>
      <c r="O1436" s="345"/>
      <c r="P1436" s="345"/>
      <c r="Q1436" s="345"/>
      <c r="R1436" s="345"/>
      <c r="S1436" s="345"/>
      <c r="T1436" s="345"/>
      <c r="U1436" s="345"/>
      <c r="V1436" s="345"/>
    </row>
    <row r="1437" spans="3:22">
      <c r="C1437" s="345"/>
      <c r="D1437" s="345"/>
      <c r="E1437" s="345"/>
      <c r="F1437" s="345"/>
      <c r="G1437" s="345"/>
      <c r="H1437" s="345"/>
      <c r="I1437" s="345"/>
      <c r="J1437" s="345"/>
      <c r="K1437" s="345"/>
      <c r="L1437" s="345"/>
      <c r="M1437" s="345"/>
      <c r="N1437" s="345"/>
      <c r="O1437" s="345"/>
      <c r="P1437" s="345"/>
      <c r="Q1437" s="345"/>
      <c r="R1437" s="345"/>
      <c r="S1437" s="345"/>
      <c r="T1437" s="345"/>
      <c r="U1437" s="345"/>
      <c r="V1437" s="345"/>
    </row>
    <row r="1438" spans="3:22">
      <c r="C1438" s="345"/>
      <c r="D1438" s="345"/>
      <c r="E1438" s="345"/>
      <c r="F1438" s="345"/>
      <c r="G1438" s="345"/>
      <c r="H1438" s="345"/>
      <c r="I1438" s="345"/>
      <c r="J1438" s="345"/>
      <c r="K1438" s="345"/>
      <c r="L1438" s="345"/>
      <c r="M1438" s="345"/>
      <c r="N1438" s="345"/>
      <c r="O1438" s="345"/>
      <c r="P1438" s="345"/>
      <c r="Q1438" s="345"/>
      <c r="R1438" s="345"/>
      <c r="S1438" s="345"/>
      <c r="T1438" s="345"/>
      <c r="U1438" s="345"/>
      <c r="V1438" s="345"/>
    </row>
    <row r="1439" spans="3:22">
      <c r="C1439" s="345"/>
      <c r="D1439" s="345"/>
      <c r="E1439" s="345"/>
      <c r="F1439" s="345"/>
      <c r="G1439" s="345"/>
      <c r="H1439" s="345"/>
      <c r="I1439" s="345"/>
      <c r="J1439" s="345"/>
      <c r="K1439" s="345"/>
      <c r="L1439" s="345"/>
      <c r="M1439" s="345"/>
      <c r="N1439" s="345"/>
      <c r="O1439" s="345"/>
      <c r="P1439" s="345"/>
      <c r="Q1439" s="345"/>
      <c r="R1439" s="345"/>
      <c r="S1439" s="345"/>
      <c r="T1439" s="345"/>
      <c r="U1439" s="345"/>
      <c r="V1439" s="345"/>
    </row>
    <row r="1440" spans="3:22">
      <c r="C1440" s="345"/>
      <c r="D1440" s="345"/>
      <c r="E1440" s="345"/>
      <c r="F1440" s="345"/>
      <c r="G1440" s="345"/>
      <c r="H1440" s="345"/>
      <c r="I1440" s="345"/>
      <c r="J1440" s="345"/>
      <c r="K1440" s="345"/>
      <c r="L1440" s="345"/>
      <c r="M1440" s="345"/>
      <c r="N1440" s="345"/>
      <c r="O1440" s="345"/>
      <c r="P1440" s="345"/>
      <c r="Q1440" s="345"/>
      <c r="R1440" s="345"/>
      <c r="S1440" s="345"/>
      <c r="T1440" s="345"/>
      <c r="U1440" s="345"/>
      <c r="V1440" s="345"/>
    </row>
    <row r="1441" spans="3:22">
      <c r="C1441" s="345"/>
      <c r="D1441" s="345"/>
      <c r="E1441" s="345"/>
      <c r="F1441" s="345"/>
      <c r="G1441" s="345"/>
      <c r="H1441" s="345"/>
      <c r="I1441" s="345"/>
      <c r="J1441" s="345"/>
      <c r="K1441" s="345"/>
      <c r="L1441" s="345"/>
      <c r="M1441" s="345"/>
      <c r="N1441" s="345"/>
      <c r="O1441" s="345"/>
      <c r="P1441" s="345"/>
      <c r="Q1441" s="345"/>
      <c r="R1441" s="345"/>
      <c r="S1441" s="345"/>
      <c r="T1441" s="345"/>
      <c r="U1441" s="345"/>
      <c r="V1441" s="345"/>
    </row>
    <row r="1442" spans="3:22">
      <c r="C1442" s="345"/>
      <c r="D1442" s="345"/>
      <c r="E1442" s="345"/>
      <c r="F1442" s="345"/>
      <c r="G1442" s="345"/>
      <c r="H1442" s="345"/>
      <c r="I1442" s="345"/>
      <c r="J1442" s="345"/>
      <c r="K1442" s="345"/>
      <c r="L1442" s="345"/>
      <c r="M1442" s="345"/>
      <c r="N1442" s="345"/>
      <c r="O1442" s="345"/>
      <c r="P1442" s="345"/>
      <c r="Q1442" s="345"/>
      <c r="R1442" s="345"/>
      <c r="S1442" s="345"/>
      <c r="T1442" s="345"/>
      <c r="U1442" s="345"/>
      <c r="V1442" s="345"/>
    </row>
    <row r="1443" spans="3:22">
      <c r="C1443" s="345"/>
      <c r="D1443" s="345"/>
      <c r="E1443" s="345"/>
      <c r="F1443" s="345"/>
      <c r="G1443" s="345"/>
      <c r="H1443" s="345"/>
      <c r="I1443" s="345"/>
      <c r="J1443" s="345"/>
      <c r="K1443" s="345"/>
      <c r="L1443" s="345"/>
      <c r="M1443" s="345"/>
      <c r="N1443" s="345"/>
      <c r="O1443" s="345"/>
      <c r="P1443" s="345"/>
      <c r="Q1443" s="345"/>
      <c r="R1443" s="345"/>
      <c r="S1443" s="345"/>
      <c r="T1443" s="345"/>
      <c r="U1443" s="345"/>
      <c r="V1443" s="345"/>
    </row>
    <row r="1444" spans="3:22">
      <c r="C1444" s="345"/>
      <c r="D1444" s="345"/>
      <c r="E1444" s="345"/>
      <c r="F1444" s="345"/>
      <c r="G1444" s="345"/>
      <c r="H1444" s="345"/>
      <c r="I1444" s="345"/>
      <c r="J1444" s="345"/>
      <c r="K1444" s="345"/>
      <c r="L1444" s="345"/>
      <c r="M1444" s="345"/>
      <c r="N1444" s="345"/>
      <c r="O1444" s="345"/>
      <c r="P1444" s="345"/>
      <c r="Q1444" s="345"/>
      <c r="R1444" s="345"/>
      <c r="S1444" s="345"/>
      <c r="T1444" s="345"/>
      <c r="U1444" s="345"/>
      <c r="V1444" s="345"/>
    </row>
    <row r="1445" spans="3:22">
      <c r="C1445" s="345"/>
      <c r="D1445" s="345"/>
      <c r="E1445" s="345"/>
      <c r="F1445" s="345"/>
      <c r="G1445" s="345"/>
      <c r="H1445" s="345"/>
      <c r="I1445" s="345"/>
      <c r="J1445" s="345"/>
      <c r="K1445" s="345"/>
      <c r="L1445" s="345"/>
      <c r="M1445" s="345"/>
      <c r="N1445" s="345"/>
      <c r="O1445" s="345"/>
      <c r="P1445" s="345"/>
      <c r="Q1445" s="345"/>
      <c r="R1445" s="345"/>
      <c r="S1445" s="345"/>
      <c r="T1445" s="345"/>
      <c r="U1445" s="345"/>
      <c r="V1445" s="345"/>
    </row>
    <row r="1446" spans="3:22">
      <c r="C1446" s="345"/>
      <c r="D1446" s="345"/>
      <c r="E1446" s="345"/>
      <c r="F1446" s="345"/>
      <c r="G1446" s="345"/>
      <c r="H1446" s="345"/>
      <c r="I1446" s="345"/>
      <c r="J1446" s="345"/>
      <c r="K1446" s="345"/>
      <c r="L1446" s="345"/>
      <c r="M1446" s="345"/>
      <c r="N1446" s="345"/>
      <c r="O1446" s="345"/>
      <c r="P1446" s="345"/>
      <c r="Q1446" s="345"/>
      <c r="R1446" s="345"/>
      <c r="S1446" s="345"/>
      <c r="T1446" s="345"/>
      <c r="U1446" s="345"/>
      <c r="V1446" s="345"/>
    </row>
    <row r="1447" spans="3:22">
      <c r="C1447" s="345"/>
      <c r="D1447" s="345"/>
      <c r="E1447" s="345"/>
      <c r="F1447" s="345"/>
      <c r="G1447" s="345"/>
      <c r="H1447" s="345"/>
      <c r="I1447" s="345"/>
      <c r="J1447" s="345"/>
      <c r="K1447" s="345"/>
      <c r="L1447" s="345"/>
      <c r="M1447" s="345"/>
      <c r="N1447" s="345"/>
      <c r="O1447" s="345"/>
      <c r="P1447" s="345"/>
      <c r="Q1447" s="345"/>
      <c r="R1447" s="345"/>
      <c r="S1447" s="345"/>
      <c r="T1447" s="345"/>
      <c r="U1447" s="345"/>
      <c r="V1447" s="345"/>
    </row>
    <row r="1448" spans="3:22">
      <c r="C1448" s="345"/>
      <c r="D1448" s="345"/>
      <c r="E1448" s="345"/>
      <c r="F1448" s="345"/>
      <c r="G1448" s="345"/>
      <c r="H1448" s="345"/>
      <c r="I1448" s="345"/>
      <c r="J1448" s="345"/>
      <c r="K1448" s="345"/>
      <c r="L1448" s="345"/>
      <c r="M1448" s="345"/>
      <c r="N1448" s="345"/>
      <c r="O1448" s="345"/>
      <c r="P1448" s="345"/>
      <c r="Q1448" s="345"/>
      <c r="R1448" s="345"/>
      <c r="S1448" s="345"/>
      <c r="T1448" s="345"/>
      <c r="U1448" s="345"/>
      <c r="V1448" s="345"/>
    </row>
    <row r="1449" spans="3:22">
      <c r="C1449" s="345"/>
      <c r="D1449" s="345"/>
      <c r="E1449" s="345"/>
      <c r="F1449" s="345"/>
      <c r="G1449" s="345"/>
      <c r="H1449" s="345"/>
      <c r="I1449" s="345"/>
      <c r="J1449" s="345"/>
      <c r="K1449" s="345"/>
      <c r="L1449" s="345"/>
      <c r="M1449" s="345"/>
      <c r="N1449" s="345"/>
      <c r="O1449" s="345"/>
      <c r="P1449" s="345"/>
      <c r="Q1449" s="345"/>
      <c r="R1449" s="345"/>
      <c r="S1449" s="345"/>
      <c r="T1449" s="345"/>
      <c r="U1449" s="345"/>
      <c r="V1449" s="345"/>
    </row>
    <row r="1450" spans="3:22">
      <c r="C1450" s="345"/>
      <c r="D1450" s="345"/>
      <c r="E1450" s="345"/>
      <c r="F1450" s="345"/>
      <c r="G1450" s="345"/>
      <c r="H1450" s="345"/>
      <c r="I1450" s="345"/>
      <c r="J1450" s="345"/>
      <c r="K1450" s="345"/>
      <c r="L1450" s="345"/>
      <c r="M1450" s="345"/>
      <c r="N1450" s="345"/>
      <c r="O1450" s="345"/>
      <c r="P1450" s="345"/>
      <c r="Q1450" s="345"/>
      <c r="R1450" s="345"/>
      <c r="S1450" s="345"/>
      <c r="T1450" s="345"/>
      <c r="U1450" s="345"/>
      <c r="V1450" s="345"/>
    </row>
    <row r="1451" spans="3:22">
      <c r="C1451" s="345"/>
      <c r="D1451" s="345"/>
      <c r="E1451" s="345"/>
      <c r="F1451" s="345"/>
      <c r="G1451" s="345"/>
      <c r="H1451" s="345"/>
      <c r="I1451" s="345"/>
      <c r="J1451" s="345"/>
      <c r="K1451" s="345"/>
      <c r="L1451" s="345"/>
      <c r="M1451" s="345"/>
      <c r="N1451" s="345"/>
      <c r="O1451" s="345"/>
      <c r="P1451" s="345"/>
      <c r="Q1451" s="345"/>
      <c r="R1451" s="345"/>
      <c r="S1451" s="345"/>
      <c r="T1451" s="345"/>
      <c r="U1451" s="345"/>
      <c r="V1451" s="345"/>
    </row>
    <row r="1452" spans="3:22">
      <c r="C1452" s="345"/>
      <c r="D1452" s="345"/>
      <c r="E1452" s="345"/>
      <c r="F1452" s="345"/>
      <c r="G1452" s="345"/>
      <c r="H1452" s="345"/>
      <c r="I1452" s="345"/>
      <c r="J1452" s="345"/>
      <c r="K1452" s="345"/>
      <c r="L1452" s="345"/>
      <c r="M1452" s="345"/>
      <c r="N1452" s="345"/>
      <c r="O1452" s="345"/>
      <c r="P1452" s="345"/>
      <c r="Q1452" s="345"/>
      <c r="R1452" s="345"/>
      <c r="S1452" s="345"/>
      <c r="T1452" s="345"/>
      <c r="U1452" s="345"/>
      <c r="V1452" s="345"/>
    </row>
    <row r="1453" spans="3:22">
      <c r="C1453" s="345"/>
      <c r="D1453" s="345"/>
      <c r="E1453" s="345"/>
      <c r="F1453" s="345"/>
      <c r="G1453" s="345"/>
      <c r="H1453" s="345"/>
      <c r="I1453" s="345"/>
      <c r="J1453" s="345"/>
      <c r="K1453" s="345"/>
      <c r="L1453" s="345"/>
      <c r="M1453" s="345"/>
      <c r="N1453" s="345"/>
      <c r="O1453" s="345"/>
      <c r="P1453" s="345"/>
      <c r="Q1453" s="345"/>
      <c r="R1453" s="345"/>
      <c r="S1453" s="345"/>
      <c r="T1453" s="345"/>
      <c r="U1453" s="345"/>
      <c r="V1453" s="345"/>
    </row>
    <row r="1454" spans="3:22">
      <c r="C1454" s="345"/>
      <c r="D1454" s="345"/>
      <c r="E1454" s="345"/>
      <c r="F1454" s="345"/>
      <c r="G1454" s="345"/>
      <c r="H1454" s="345"/>
      <c r="I1454" s="345"/>
      <c r="J1454" s="345"/>
      <c r="K1454" s="345"/>
      <c r="L1454" s="345"/>
      <c r="M1454" s="345"/>
      <c r="N1454" s="345"/>
      <c r="O1454" s="345"/>
      <c r="P1454" s="345"/>
      <c r="Q1454" s="345"/>
      <c r="R1454" s="345"/>
      <c r="S1454" s="345"/>
      <c r="T1454" s="345"/>
      <c r="U1454" s="345"/>
      <c r="V1454" s="345"/>
    </row>
    <row r="1455" spans="3:22">
      <c r="C1455" s="345"/>
      <c r="D1455" s="345"/>
      <c r="E1455" s="345"/>
      <c r="F1455" s="345"/>
      <c r="G1455" s="345"/>
      <c r="H1455" s="345"/>
      <c r="I1455" s="345"/>
      <c r="J1455" s="345"/>
      <c r="K1455" s="345"/>
      <c r="L1455" s="345"/>
      <c r="M1455" s="345"/>
      <c r="N1455" s="345"/>
      <c r="O1455" s="345"/>
      <c r="P1455" s="345"/>
      <c r="Q1455" s="345"/>
      <c r="R1455" s="345"/>
      <c r="S1455" s="345"/>
      <c r="T1455" s="345"/>
      <c r="U1455" s="345"/>
      <c r="V1455" s="345"/>
    </row>
    <row r="1456" spans="3:22">
      <c r="C1456" s="345"/>
      <c r="D1456" s="345"/>
      <c r="E1456" s="345"/>
      <c r="F1456" s="345"/>
      <c r="G1456" s="345"/>
      <c r="H1456" s="345"/>
      <c r="I1456" s="345"/>
      <c r="J1456" s="345"/>
      <c r="K1456" s="345"/>
      <c r="L1456" s="345"/>
      <c r="M1456" s="345"/>
      <c r="N1456" s="345"/>
      <c r="O1456" s="345"/>
      <c r="P1456" s="345"/>
      <c r="Q1456" s="345"/>
      <c r="R1456" s="345"/>
      <c r="S1456" s="345"/>
      <c r="T1456" s="345"/>
      <c r="U1456" s="345"/>
      <c r="V1456" s="345"/>
    </row>
    <row r="1457" spans="3:22">
      <c r="C1457" s="345"/>
      <c r="D1457" s="345"/>
      <c r="E1457" s="345"/>
      <c r="F1457" s="345"/>
      <c r="G1457" s="345"/>
      <c r="H1457" s="345"/>
      <c r="I1457" s="345"/>
      <c r="J1457" s="345"/>
      <c r="K1457" s="345"/>
      <c r="L1457" s="345"/>
      <c r="M1457" s="345"/>
      <c r="N1457" s="345"/>
      <c r="O1457" s="345"/>
      <c r="P1457" s="345"/>
      <c r="Q1457" s="345"/>
      <c r="R1457" s="345"/>
      <c r="S1457" s="345"/>
      <c r="T1457" s="345"/>
      <c r="U1457" s="345"/>
      <c r="V1457" s="345"/>
    </row>
    <row r="1458" spans="3:22">
      <c r="C1458" s="345"/>
      <c r="D1458" s="345"/>
      <c r="E1458" s="345"/>
      <c r="F1458" s="345"/>
      <c r="G1458" s="345"/>
      <c r="H1458" s="345"/>
      <c r="I1458" s="345"/>
      <c r="J1458" s="345"/>
      <c r="K1458" s="345"/>
      <c r="L1458" s="345"/>
      <c r="M1458" s="345"/>
      <c r="N1458" s="345"/>
      <c r="O1458" s="345"/>
      <c r="P1458" s="345"/>
      <c r="Q1458" s="345"/>
      <c r="R1458" s="345"/>
      <c r="S1458" s="345"/>
      <c r="T1458" s="345"/>
      <c r="U1458" s="345"/>
      <c r="V1458" s="345"/>
    </row>
    <row r="1459" spans="3:22">
      <c r="C1459" s="345"/>
      <c r="D1459" s="345"/>
      <c r="E1459" s="345"/>
      <c r="F1459" s="345"/>
      <c r="G1459" s="345"/>
      <c r="H1459" s="345"/>
      <c r="I1459" s="345"/>
      <c r="J1459" s="345"/>
      <c r="K1459" s="345"/>
      <c r="L1459" s="345"/>
      <c r="M1459" s="345"/>
      <c r="N1459" s="345"/>
      <c r="O1459" s="345"/>
      <c r="P1459" s="345"/>
      <c r="Q1459" s="345"/>
      <c r="R1459" s="345"/>
      <c r="S1459" s="345"/>
      <c r="T1459" s="345"/>
      <c r="U1459" s="345"/>
      <c r="V1459" s="345"/>
    </row>
    <row r="1460" spans="3:22">
      <c r="C1460" s="345"/>
      <c r="D1460" s="345"/>
      <c r="E1460" s="345"/>
      <c r="F1460" s="345"/>
      <c r="G1460" s="345"/>
      <c r="H1460" s="345"/>
      <c r="I1460" s="345"/>
      <c r="J1460" s="345"/>
      <c r="K1460" s="345"/>
      <c r="L1460" s="345"/>
      <c r="M1460" s="345"/>
      <c r="N1460" s="345"/>
      <c r="O1460" s="345"/>
      <c r="P1460" s="345"/>
      <c r="Q1460" s="345"/>
      <c r="R1460" s="345"/>
      <c r="S1460" s="345"/>
      <c r="T1460" s="345"/>
      <c r="U1460" s="345"/>
      <c r="V1460" s="345"/>
    </row>
    <row r="1461" spans="3:22">
      <c r="C1461" s="345"/>
      <c r="D1461" s="345"/>
      <c r="E1461" s="345"/>
      <c r="F1461" s="345"/>
      <c r="G1461" s="345"/>
      <c r="H1461" s="345"/>
      <c r="I1461" s="345"/>
      <c r="J1461" s="345"/>
      <c r="K1461" s="345"/>
      <c r="L1461" s="345"/>
      <c r="M1461" s="345"/>
      <c r="N1461" s="345"/>
      <c r="O1461" s="345"/>
      <c r="P1461" s="345"/>
      <c r="Q1461" s="345"/>
      <c r="R1461" s="345"/>
      <c r="S1461" s="345"/>
      <c r="T1461" s="345"/>
      <c r="U1461" s="345"/>
      <c r="V1461" s="345"/>
    </row>
    <row r="1462" spans="3:22">
      <c r="C1462" s="345"/>
      <c r="D1462" s="345"/>
      <c r="E1462" s="345"/>
      <c r="F1462" s="345"/>
      <c r="G1462" s="345"/>
      <c r="H1462" s="345"/>
      <c r="I1462" s="345"/>
      <c r="J1462" s="345"/>
      <c r="K1462" s="345"/>
      <c r="L1462" s="345"/>
      <c r="M1462" s="345"/>
      <c r="N1462" s="345"/>
      <c r="O1462" s="345"/>
      <c r="P1462" s="345"/>
      <c r="Q1462" s="345"/>
      <c r="R1462" s="345"/>
      <c r="S1462" s="345"/>
      <c r="T1462" s="345"/>
      <c r="U1462" s="345"/>
      <c r="V1462" s="345"/>
    </row>
    <row r="1463" spans="3:22">
      <c r="C1463" s="345"/>
      <c r="D1463" s="345"/>
      <c r="E1463" s="345"/>
      <c r="F1463" s="345"/>
      <c r="G1463" s="345"/>
      <c r="H1463" s="345"/>
      <c r="I1463" s="345"/>
      <c r="J1463" s="345"/>
      <c r="K1463" s="345"/>
      <c r="L1463" s="345"/>
      <c r="M1463" s="345"/>
      <c r="N1463" s="345"/>
      <c r="O1463" s="345"/>
      <c r="P1463" s="345"/>
      <c r="Q1463" s="345"/>
      <c r="R1463" s="345"/>
      <c r="S1463" s="345"/>
      <c r="T1463" s="345"/>
      <c r="U1463" s="345"/>
      <c r="V1463" s="345"/>
    </row>
    <row r="1464" spans="3:22">
      <c r="C1464" s="345"/>
      <c r="D1464" s="345"/>
      <c r="E1464" s="345"/>
      <c r="F1464" s="345"/>
      <c r="G1464" s="345"/>
      <c r="H1464" s="345"/>
      <c r="I1464" s="345"/>
      <c r="J1464" s="345"/>
      <c r="K1464" s="345"/>
      <c r="L1464" s="345"/>
      <c r="M1464" s="345"/>
      <c r="N1464" s="345"/>
      <c r="O1464" s="345"/>
      <c r="P1464" s="345"/>
      <c r="Q1464" s="345"/>
      <c r="R1464" s="345"/>
      <c r="S1464" s="345"/>
      <c r="T1464" s="345"/>
      <c r="U1464" s="345"/>
      <c r="V1464" s="345"/>
    </row>
    <row r="1465" spans="3:22">
      <c r="C1465" s="345"/>
      <c r="D1465" s="345"/>
      <c r="E1465" s="345"/>
      <c r="F1465" s="345"/>
      <c r="G1465" s="345"/>
      <c r="H1465" s="345"/>
      <c r="I1465" s="345"/>
      <c r="J1465" s="345"/>
      <c r="K1465" s="345"/>
      <c r="L1465" s="345"/>
      <c r="M1465" s="345"/>
      <c r="N1465" s="345"/>
      <c r="O1465" s="345"/>
      <c r="P1465" s="345"/>
      <c r="Q1465" s="345"/>
      <c r="R1465" s="345"/>
      <c r="S1465" s="345"/>
      <c r="T1465" s="345"/>
      <c r="U1465" s="345"/>
      <c r="V1465" s="345"/>
    </row>
    <row r="1466" spans="3:22">
      <c r="C1466" s="345"/>
      <c r="D1466" s="345"/>
      <c r="E1466" s="345"/>
      <c r="F1466" s="345"/>
      <c r="G1466" s="345"/>
      <c r="H1466" s="345"/>
      <c r="I1466" s="345"/>
      <c r="J1466" s="345"/>
      <c r="K1466" s="345"/>
      <c r="L1466" s="345"/>
      <c r="M1466" s="345"/>
      <c r="N1466" s="345"/>
      <c r="O1466" s="345"/>
      <c r="P1466" s="345"/>
      <c r="Q1466" s="345"/>
      <c r="R1466" s="345"/>
      <c r="S1466" s="345"/>
      <c r="T1466" s="345"/>
      <c r="U1466" s="345"/>
      <c r="V1466" s="345"/>
    </row>
    <row r="1467" spans="3:22">
      <c r="C1467" s="345"/>
      <c r="D1467" s="345"/>
      <c r="E1467" s="345"/>
      <c r="F1467" s="345"/>
      <c r="G1467" s="345"/>
      <c r="H1467" s="345"/>
      <c r="I1467" s="345"/>
      <c r="J1467" s="345"/>
      <c r="K1467" s="345"/>
      <c r="L1467" s="345"/>
      <c r="M1467" s="345"/>
      <c r="N1467" s="345"/>
      <c r="O1467" s="345"/>
      <c r="P1467" s="345"/>
      <c r="Q1467" s="345"/>
      <c r="R1467" s="345"/>
      <c r="S1467" s="345"/>
      <c r="T1467" s="345"/>
      <c r="U1467" s="345"/>
      <c r="V1467" s="345"/>
    </row>
    <row r="1468" spans="3:22">
      <c r="C1468" s="345"/>
      <c r="D1468" s="345"/>
      <c r="E1468" s="345"/>
      <c r="F1468" s="345"/>
      <c r="G1468" s="345"/>
      <c r="H1468" s="345"/>
      <c r="I1468" s="345"/>
      <c r="J1468" s="345"/>
      <c r="K1468" s="345"/>
      <c r="L1468" s="345"/>
      <c r="M1468" s="345"/>
      <c r="N1468" s="345"/>
      <c r="O1468" s="345"/>
      <c r="P1468" s="345"/>
      <c r="Q1468" s="345"/>
      <c r="R1468" s="345"/>
      <c r="S1468" s="345"/>
      <c r="T1468" s="345"/>
      <c r="U1468" s="345"/>
      <c r="V1468" s="345"/>
    </row>
    <row r="1469" spans="3:22">
      <c r="C1469" s="345"/>
      <c r="D1469" s="345"/>
      <c r="E1469" s="345"/>
      <c r="F1469" s="345"/>
      <c r="G1469" s="345"/>
      <c r="H1469" s="345"/>
      <c r="I1469" s="345"/>
      <c r="J1469" s="345"/>
      <c r="K1469" s="345"/>
      <c r="L1469" s="345"/>
      <c r="M1469" s="345"/>
      <c r="N1469" s="345"/>
      <c r="O1469" s="345"/>
      <c r="P1469" s="345"/>
      <c r="Q1469" s="345"/>
      <c r="R1469" s="345"/>
      <c r="S1469" s="345"/>
      <c r="T1469" s="345"/>
      <c r="U1469" s="345"/>
      <c r="V1469" s="345"/>
    </row>
    <row r="1470" spans="3:22">
      <c r="C1470" s="345"/>
      <c r="D1470" s="345"/>
      <c r="E1470" s="345"/>
      <c r="F1470" s="345"/>
      <c r="G1470" s="345"/>
      <c r="H1470" s="345"/>
      <c r="I1470" s="345"/>
      <c r="J1470" s="345"/>
      <c r="K1470" s="345"/>
      <c r="L1470" s="345"/>
      <c r="M1470" s="345"/>
      <c r="N1470" s="345"/>
      <c r="O1470" s="345"/>
      <c r="P1470" s="345"/>
      <c r="Q1470" s="345"/>
      <c r="R1470" s="345"/>
      <c r="S1470" s="345"/>
      <c r="T1470" s="345"/>
      <c r="U1470" s="345"/>
      <c r="V1470" s="345"/>
    </row>
    <row r="1471" spans="3:22">
      <c r="C1471" s="345"/>
      <c r="D1471" s="345"/>
      <c r="E1471" s="345"/>
      <c r="F1471" s="345"/>
      <c r="G1471" s="345"/>
      <c r="H1471" s="345"/>
      <c r="I1471" s="345"/>
      <c r="J1471" s="345"/>
      <c r="K1471" s="345"/>
      <c r="L1471" s="345"/>
      <c r="M1471" s="345"/>
      <c r="N1471" s="345"/>
      <c r="O1471" s="345"/>
      <c r="P1471" s="345"/>
      <c r="Q1471" s="345"/>
      <c r="R1471" s="345"/>
      <c r="S1471" s="345"/>
      <c r="T1471" s="345"/>
      <c r="U1471" s="345"/>
      <c r="V1471" s="345"/>
    </row>
    <row r="1472" spans="3:22">
      <c r="C1472" s="345"/>
      <c r="D1472" s="345"/>
      <c r="E1472" s="345"/>
      <c r="F1472" s="345"/>
      <c r="G1472" s="345"/>
      <c r="H1472" s="345"/>
      <c r="I1472" s="345"/>
      <c r="J1472" s="345"/>
      <c r="K1472" s="345"/>
      <c r="L1472" s="345"/>
      <c r="M1472" s="345"/>
      <c r="N1472" s="345"/>
      <c r="O1472" s="345"/>
      <c r="P1472" s="345"/>
      <c r="Q1472" s="345"/>
      <c r="R1472" s="345"/>
      <c r="S1472" s="345"/>
      <c r="T1472" s="345"/>
      <c r="U1472" s="345"/>
      <c r="V1472" s="345"/>
    </row>
    <row r="1473" spans="3:22">
      <c r="C1473" s="345"/>
      <c r="D1473" s="345"/>
      <c r="E1473" s="345"/>
      <c r="F1473" s="345"/>
      <c r="G1473" s="345"/>
      <c r="H1473" s="345"/>
      <c r="I1473" s="345"/>
      <c r="J1473" s="345"/>
      <c r="K1473" s="345"/>
      <c r="L1473" s="345"/>
      <c r="M1473" s="345"/>
      <c r="N1473" s="345"/>
      <c r="O1473" s="345"/>
      <c r="P1473" s="345"/>
      <c r="Q1473" s="345"/>
      <c r="R1473" s="345"/>
      <c r="S1473" s="345"/>
      <c r="T1473" s="345"/>
      <c r="U1473" s="345"/>
      <c r="V1473" s="345"/>
    </row>
    <row r="1474" spans="3:22">
      <c r="C1474" s="345"/>
      <c r="D1474" s="345"/>
      <c r="E1474" s="345"/>
      <c r="F1474" s="345"/>
      <c r="G1474" s="345"/>
      <c r="H1474" s="345"/>
      <c r="I1474" s="345"/>
      <c r="J1474" s="345"/>
      <c r="K1474" s="345"/>
      <c r="L1474" s="345"/>
      <c r="M1474" s="345"/>
      <c r="N1474" s="345"/>
      <c r="O1474" s="345"/>
      <c r="P1474" s="345"/>
      <c r="Q1474" s="345"/>
      <c r="R1474" s="345"/>
      <c r="S1474" s="345"/>
      <c r="T1474" s="345"/>
      <c r="U1474" s="345"/>
      <c r="V1474" s="345"/>
    </row>
    <row r="1475" spans="3:22">
      <c r="C1475" s="345"/>
      <c r="D1475" s="345"/>
      <c r="E1475" s="345"/>
      <c r="F1475" s="345"/>
      <c r="G1475" s="345"/>
      <c r="H1475" s="345"/>
      <c r="I1475" s="345"/>
      <c r="J1475" s="345"/>
      <c r="K1475" s="345"/>
      <c r="L1475" s="345"/>
      <c r="M1475" s="345"/>
      <c r="N1475" s="345"/>
      <c r="O1475" s="345"/>
      <c r="P1475" s="345"/>
      <c r="Q1475" s="345"/>
      <c r="R1475" s="345"/>
      <c r="S1475" s="345"/>
      <c r="T1475" s="345"/>
      <c r="U1475" s="345"/>
      <c r="V1475" s="345"/>
    </row>
    <row r="1476" spans="3:22">
      <c r="C1476" s="345"/>
      <c r="D1476" s="345"/>
      <c r="E1476" s="345"/>
      <c r="F1476" s="345"/>
      <c r="G1476" s="345"/>
      <c r="H1476" s="345"/>
      <c r="I1476" s="345"/>
      <c r="J1476" s="345"/>
      <c r="K1476" s="345"/>
      <c r="L1476" s="345"/>
      <c r="M1476" s="345"/>
      <c r="N1476" s="345"/>
      <c r="O1476" s="345"/>
      <c r="P1476" s="345"/>
      <c r="Q1476" s="345"/>
      <c r="R1476" s="345"/>
      <c r="S1476" s="345"/>
      <c r="T1476" s="345"/>
      <c r="U1476" s="345"/>
      <c r="V1476" s="345"/>
    </row>
    <row r="1477" spans="3:22">
      <c r="C1477" s="345"/>
      <c r="D1477" s="345"/>
      <c r="E1477" s="345"/>
      <c r="F1477" s="345"/>
      <c r="G1477" s="345"/>
      <c r="H1477" s="345"/>
      <c r="I1477" s="345"/>
      <c r="J1477" s="345"/>
      <c r="K1477" s="345"/>
      <c r="L1477" s="345"/>
      <c r="M1477" s="345"/>
      <c r="N1477" s="345"/>
      <c r="O1477" s="345"/>
      <c r="P1477" s="345"/>
      <c r="Q1477" s="345"/>
      <c r="R1477" s="345"/>
      <c r="S1477" s="345"/>
      <c r="T1477" s="345"/>
      <c r="U1477" s="345"/>
      <c r="V1477" s="345"/>
    </row>
    <row r="1478" spans="3:22">
      <c r="C1478" s="345"/>
      <c r="D1478" s="345"/>
      <c r="E1478" s="345"/>
      <c r="F1478" s="345"/>
      <c r="G1478" s="345"/>
      <c r="H1478" s="345"/>
      <c r="I1478" s="345"/>
      <c r="J1478" s="345"/>
      <c r="K1478" s="345"/>
      <c r="L1478" s="345"/>
      <c r="M1478" s="345"/>
      <c r="N1478" s="345"/>
      <c r="O1478" s="345"/>
      <c r="P1478" s="345"/>
      <c r="Q1478" s="345"/>
      <c r="R1478" s="345"/>
      <c r="S1478" s="345"/>
      <c r="T1478" s="345"/>
      <c r="U1478" s="345"/>
      <c r="V1478" s="345"/>
    </row>
    <row r="1479" spans="3:22">
      <c r="C1479" s="345"/>
      <c r="D1479" s="345"/>
      <c r="E1479" s="345"/>
      <c r="F1479" s="345"/>
      <c r="G1479" s="345"/>
      <c r="H1479" s="345"/>
      <c r="I1479" s="345"/>
      <c r="J1479" s="345"/>
      <c r="K1479" s="345"/>
      <c r="L1479" s="345"/>
      <c r="M1479" s="345"/>
      <c r="N1479" s="345"/>
      <c r="O1479" s="345"/>
      <c r="P1479" s="345"/>
      <c r="Q1479" s="345"/>
      <c r="R1479" s="345"/>
      <c r="S1479" s="345"/>
      <c r="T1479" s="345"/>
      <c r="U1479" s="345"/>
      <c r="V1479" s="345"/>
    </row>
    <row r="1480" spans="3:22">
      <c r="C1480" s="345"/>
      <c r="D1480" s="345"/>
      <c r="E1480" s="345"/>
      <c r="F1480" s="345"/>
      <c r="G1480" s="345"/>
      <c r="H1480" s="345"/>
      <c r="I1480" s="345"/>
      <c r="J1480" s="345"/>
      <c r="K1480" s="345"/>
      <c r="L1480" s="345"/>
      <c r="M1480" s="345"/>
      <c r="N1480" s="345"/>
      <c r="O1480" s="345"/>
      <c r="P1480" s="345"/>
      <c r="Q1480" s="345"/>
      <c r="R1480" s="345"/>
      <c r="S1480" s="345"/>
      <c r="T1480" s="345"/>
      <c r="U1480" s="345"/>
      <c r="V1480" s="345"/>
    </row>
    <row r="1481" spans="3:22">
      <c r="C1481" s="345"/>
      <c r="D1481" s="345"/>
      <c r="E1481" s="345"/>
      <c r="F1481" s="345"/>
      <c r="G1481" s="345"/>
      <c r="H1481" s="345"/>
      <c r="I1481" s="345"/>
      <c r="J1481" s="345"/>
      <c r="K1481" s="345"/>
      <c r="L1481" s="345"/>
      <c r="M1481" s="345"/>
      <c r="N1481" s="345"/>
      <c r="O1481" s="345"/>
      <c r="P1481" s="345"/>
      <c r="Q1481" s="345"/>
      <c r="R1481" s="345"/>
      <c r="S1481" s="345"/>
      <c r="T1481" s="345"/>
      <c r="U1481" s="345"/>
      <c r="V1481" s="345"/>
    </row>
    <row r="1482" spans="3:22">
      <c r="C1482" s="345"/>
      <c r="D1482" s="345"/>
      <c r="E1482" s="345"/>
      <c r="F1482" s="345"/>
      <c r="G1482" s="345"/>
      <c r="H1482" s="345"/>
      <c r="I1482" s="345"/>
      <c r="J1482" s="345"/>
      <c r="K1482" s="345"/>
      <c r="L1482" s="345"/>
      <c r="M1482" s="345"/>
      <c r="N1482" s="345"/>
      <c r="O1482" s="345"/>
      <c r="P1482" s="345"/>
      <c r="Q1482" s="345"/>
      <c r="R1482" s="345"/>
      <c r="S1482" s="345"/>
      <c r="T1482" s="345"/>
      <c r="U1482" s="345"/>
      <c r="V1482" s="345"/>
    </row>
    <row r="1483" spans="3:22">
      <c r="C1483" s="345"/>
      <c r="D1483" s="345"/>
      <c r="E1483" s="345"/>
      <c r="F1483" s="345"/>
      <c r="G1483" s="345"/>
      <c r="H1483" s="345"/>
      <c r="I1483" s="345"/>
      <c r="J1483" s="345"/>
      <c r="K1483" s="345"/>
      <c r="L1483" s="345"/>
      <c r="M1483" s="345"/>
      <c r="N1483" s="345"/>
      <c r="O1483" s="345"/>
      <c r="P1483" s="345"/>
      <c r="Q1483" s="345"/>
      <c r="R1483" s="345"/>
      <c r="S1483" s="345"/>
      <c r="T1483" s="345"/>
      <c r="U1483" s="345"/>
      <c r="V1483" s="345"/>
    </row>
    <row r="1484" spans="3:22">
      <c r="C1484" s="345"/>
      <c r="D1484" s="345"/>
      <c r="E1484" s="345"/>
      <c r="F1484" s="345"/>
      <c r="G1484" s="345"/>
      <c r="H1484" s="345"/>
      <c r="I1484" s="345"/>
      <c r="J1484" s="345"/>
      <c r="K1484" s="345"/>
      <c r="L1484" s="345"/>
      <c r="M1484" s="345"/>
      <c r="N1484" s="345"/>
      <c r="O1484" s="345"/>
      <c r="P1484" s="345"/>
      <c r="Q1484" s="345"/>
      <c r="R1484" s="345"/>
      <c r="S1484" s="345"/>
      <c r="T1484" s="345"/>
      <c r="U1484" s="345"/>
      <c r="V1484" s="345"/>
    </row>
    <row r="1485" spans="3:22">
      <c r="C1485" s="345"/>
      <c r="D1485" s="345"/>
      <c r="E1485" s="345"/>
      <c r="F1485" s="345"/>
      <c r="G1485" s="345"/>
      <c r="H1485" s="345"/>
      <c r="I1485" s="345"/>
      <c r="J1485" s="345"/>
      <c r="K1485" s="345"/>
      <c r="L1485" s="345"/>
      <c r="M1485" s="345"/>
      <c r="N1485" s="345"/>
      <c r="O1485" s="345"/>
      <c r="P1485" s="345"/>
      <c r="Q1485" s="345"/>
      <c r="R1485" s="345"/>
      <c r="S1485" s="345"/>
      <c r="T1485" s="345"/>
      <c r="U1485" s="345"/>
      <c r="V1485" s="345"/>
    </row>
    <row r="1486" spans="3:22">
      <c r="C1486" s="345"/>
      <c r="D1486" s="345"/>
      <c r="E1486" s="345"/>
      <c r="F1486" s="345"/>
      <c r="G1486" s="345"/>
      <c r="H1486" s="345"/>
      <c r="I1486" s="345"/>
      <c r="J1486" s="345"/>
      <c r="K1486" s="345"/>
      <c r="L1486" s="345"/>
      <c r="M1486" s="345"/>
      <c r="N1486" s="345"/>
      <c r="O1486" s="345"/>
      <c r="P1486" s="345"/>
      <c r="Q1486" s="345"/>
      <c r="R1486" s="345"/>
      <c r="S1486" s="345"/>
      <c r="T1486" s="345"/>
      <c r="U1486" s="345"/>
      <c r="V1486" s="345"/>
    </row>
    <row r="1487" spans="3:22">
      <c r="C1487" s="345"/>
      <c r="D1487" s="345"/>
      <c r="E1487" s="345"/>
      <c r="F1487" s="345"/>
      <c r="G1487" s="345"/>
      <c r="H1487" s="345"/>
      <c r="I1487" s="345"/>
      <c r="J1487" s="345"/>
      <c r="K1487" s="345"/>
      <c r="L1487" s="345"/>
      <c r="M1487" s="345"/>
      <c r="N1487" s="345"/>
      <c r="O1487" s="345"/>
      <c r="P1487" s="345"/>
      <c r="Q1487" s="345"/>
      <c r="R1487" s="345"/>
      <c r="S1487" s="345"/>
      <c r="T1487" s="345"/>
      <c r="U1487" s="345"/>
      <c r="V1487" s="345"/>
    </row>
    <row r="1488" spans="3:22">
      <c r="C1488" s="345"/>
      <c r="D1488" s="345"/>
      <c r="E1488" s="345"/>
      <c r="F1488" s="345"/>
      <c r="G1488" s="345"/>
      <c r="H1488" s="345"/>
      <c r="I1488" s="345"/>
      <c r="J1488" s="345"/>
      <c r="K1488" s="345"/>
      <c r="L1488" s="345"/>
      <c r="M1488" s="345"/>
      <c r="N1488" s="345"/>
      <c r="O1488" s="345"/>
      <c r="P1488" s="345"/>
      <c r="Q1488" s="345"/>
      <c r="R1488" s="345"/>
      <c r="S1488" s="345"/>
      <c r="T1488" s="345"/>
      <c r="U1488" s="345"/>
      <c r="V1488" s="345"/>
    </row>
    <row r="1489" spans="3:22">
      <c r="C1489" s="345"/>
      <c r="D1489" s="345"/>
      <c r="E1489" s="345"/>
      <c r="F1489" s="345"/>
      <c r="G1489" s="345"/>
      <c r="H1489" s="345"/>
      <c r="I1489" s="345"/>
      <c r="J1489" s="345"/>
      <c r="K1489" s="345"/>
      <c r="L1489" s="345"/>
      <c r="M1489" s="345"/>
      <c r="N1489" s="345"/>
      <c r="O1489" s="345"/>
      <c r="P1489" s="345"/>
      <c r="Q1489" s="345"/>
      <c r="R1489" s="345"/>
      <c r="S1489" s="345"/>
      <c r="T1489" s="345"/>
      <c r="U1489" s="345"/>
      <c r="V1489" s="345"/>
    </row>
    <row r="1490" spans="3:22">
      <c r="C1490" s="345"/>
      <c r="D1490" s="345"/>
      <c r="E1490" s="345"/>
      <c r="F1490" s="345"/>
      <c r="G1490" s="345"/>
      <c r="H1490" s="345"/>
      <c r="I1490" s="345"/>
      <c r="J1490" s="345"/>
      <c r="K1490" s="345"/>
      <c r="L1490" s="345"/>
      <c r="M1490" s="345"/>
      <c r="N1490" s="345"/>
      <c r="O1490" s="345"/>
      <c r="P1490" s="345"/>
      <c r="Q1490" s="345"/>
      <c r="R1490" s="345"/>
      <c r="S1490" s="345"/>
      <c r="T1490" s="345"/>
      <c r="U1490" s="345"/>
      <c r="V1490" s="345"/>
    </row>
    <row r="1491" spans="3:22">
      <c r="C1491" s="345"/>
      <c r="D1491" s="345"/>
      <c r="E1491" s="345"/>
      <c r="F1491" s="345"/>
      <c r="G1491" s="345"/>
      <c r="H1491" s="345"/>
      <c r="I1491" s="345"/>
      <c r="J1491" s="345"/>
      <c r="K1491" s="345"/>
      <c r="L1491" s="345"/>
      <c r="M1491" s="345"/>
      <c r="N1491" s="345"/>
      <c r="O1491" s="345"/>
      <c r="P1491" s="345"/>
      <c r="Q1491" s="345"/>
      <c r="R1491" s="345"/>
      <c r="S1491" s="345"/>
      <c r="T1491" s="345"/>
      <c r="U1491" s="345"/>
      <c r="V1491" s="345"/>
    </row>
    <row r="1492" spans="3:22">
      <c r="C1492" s="345"/>
      <c r="D1492" s="345"/>
      <c r="E1492" s="345"/>
      <c r="F1492" s="345"/>
      <c r="G1492" s="345"/>
      <c r="H1492" s="345"/>
      <c r="I1492" s="345"/>
      <c r="J1492" s="345"/>
      <c r="K1492" s="345"/>
      <c r="L1492" s="345"/>
      <c r="M1492" s="345"/>
      <c r="N1492" s="345"/>
      <c r="O1492" s="345"/>
      <c r="P1492" s="345"/>
      <c r="Q1492" s="345"/>
      <c r="R1492" s="345"/>
      <c r="S1492" s="345"/>
      <c r="T1492" s="345"/>
      <c r="U1492" s="345"/>
      <c r="V1492" s="345"/>
    </row>
    <row r="1493" spans="3:22">
      <c r="C1493" s="345"/>
      <c r="D1493" s="345"/>
      <c r="E1493" s="345"/>
      <c r="F1493" s="345"/>
      <c r="G1493" s="345"/>
      <c r="H1493" s="345"/>
      <c r="I1493" s="345"/>
      <c r="J1493" s="345"/>
      <c r="K1493" s="345"/>
      <c r="L1493" s="345"/>
      <c r="M1493" s="345"/>
      <c r="N1493" s="345"/>
      <c r="O1493" s="345"/>
      <c r="P1493" s="345"/>
      <c r="Q1493" s="345"/>
      <c r="R1493" s="345"/>
      <c r="S1493" s="345"/>
      <c r="T1493" s="345"/>
      <c r="U1493" s="345"/>
      <c r="V1493" s="345"/>
    </row>
    <row r="1494" spans="3:22">
      <c r="C1494" s="345"/>
      <c r="D1494" s="345"/>
      <c r="E1494" s="345"/>
      <c r="F1494" s="345"/>
      <c r="G1494" s="345"/>
      <c r="H1494" s="345"/>
      <c r="I1494" s="345"/>
      <c r="J1494" s="345"/>
      <c r="K1494" s="345"/>
      <c r="L1494" s="345"/>
      <c r="M1494" s="345"/>
      <c r="N1494" s="345"/>
      <c r="O1494" s="345"/>
      <c r="P1494" s="345"/>
      <c r="Q1494" s="345"/>
      <c r="R1494" s="345"/>
      <c r="S1494" s="345"/>
      <c r="T1494" s="345"/>
      <c r="U1494" s="345"/>
      <c r="V1494" s="345"/>
    </row>
    <row r="1495" spans="3:22">
      <c r="C1495" s="345"/>
      <c r="D1495" s="345"/>
      <c r="E1495" s="345"/>
      <c r="F1495" s="345"/>
      <c r="G1495" s="345"/>
      <c r="H1495" s="345"/>
      <c r="I1495" s="345"/>
      <c r="J1495" s="345"/>
      <c r="K1495" s="345"/>
      <c r="L1495" s="345"/>
      <c r="M1495" s="345"/>
      <c r="N1495" s="345"/>
      <c r="O1495" s="345"/>
      <c r="P1495" s="345"/>
      <c r="Q1495" s="345"/>
      <c r="R1495" s="345"/>
      <c r="S1495" s="345"/>
      <c r="T1495" s="345"/>
      <c r="U1495" s="345"/>
      <c r="V1495" s="345"/>
    </row>
    <row r="1496" spans="3:22">
      <c r="C1496" s="345"/>
      <c r="D1496" s="345"/>
      <c r="E1496" s="345"/>
      <c r="F1496" s="345"/>
      <c r="G1496" s="345"/>
      <c r="H1496" s="345"/>
      <c r="I1496" s="345"/>
      <c r="J1496" s="345"/>
      <c r="K1496" s="345"/>
      <c r="L1496" s="345"/>
      <c r="M1496" s="345"/>
      <c r="N1496" s="345"/>
      <c r="O1496" s="345"/>
      <c r="P1496" s="345"/>
      <c r="Q1496" s="345"/>
      <c r="R1496" s="345"/>
      <c r="S1496" s="345"/>
      <c r="T1496" s="345"/>
      <c r="U1496" s="345"/>
      <c r="V1496" s="345"/>
    </row>
    <row r="1497" spans="3:22">
      <c r="C1497" s="345"/>
      <c r="D1497" s="345"/>
      <c r="E1497" s="345"/>
      <c r="F1497" s="345"/>
      <c r="G1497" s="345"/>
      <c r="H1497" s="345"/>
      <c r="I1497" s="345"/>
      <c r="J1497" s="345"/>
      <c r="K1497" s="345"/>
      <c r="L1497" s="345"/>
      <c r="M1497" s="345"/>
      <c r="N1497" s="345"/>
      <c r="O1497" s="345"/>
      <c r="P1497" s="345"/>
      <c r="Q1497" s="345"/>
      <c r="R1497" s="345"/>
      <c r="S1497" s="345"/>
      <c r="T1497" s="345"/>
      <c r="U1497" s="345"/>
      <c r="V1497" s="345"/>
    </row>
    <row r="1498" spans="3:22">
      <c r="C1498" s="345"/>
      <c r="D1498" s="345"/>
      <c r="E1498" s="345"/>
      <c r="F1498" s="345"/>
      <c r="G1498" s="345"/>
      <c r="H1498" s="345"/>
      <c r="I1498" s="345"/>
      <c r="J1498" s="345"/>
      <c r="K1498" s="345"/>
      <c r="L1498" s="345"/>
      <c r="M1498" s="345"/>
      <c r="N1498" s="345"/>
      <c r="O1498" s="345"/>
      <c r="P1498" s="345"/>
      <c r="Q1498" s="345"/>
      <c r="R1498" s="345"/>
      <c r="S1498" s="345"/>
      <c r="T1498" s="345"/>
      <c r="U1498" s="345"/>
      <c r="V1498" s="345"/>
    </row>
    <row r="1499" spans="3:22">
      <c r="C1499" s="345"/>
      <c r="D1499" s="345"/>
      <c r="E1499" s="345"/>
      <c r="F1499" s="345"/>
      <c r="G1499" s="345"/>
      <c r="H1499" s="345"/>
      <c r="I1499" s="345"/>
      <c r="J1499" s="345"/>
      <c r="K1499" s="345"/>
      <c r="L1499" s="345"/>
      <c r="M1499" s="345"/>
      <c r="N1499" s="345"/>
      <c r="O1499" s="345"/>
      <c r="P1499" s="345"/>
      <c r="Q1499" s="345"/>
      <c r="R1499" s="345"/>
      <c r="S1499" s="345"/>
      <c r="T1499" s="345"/>
      <c r="U1499" s="345"/>
      <c r="V1499" s="345"/>
    </row>
    <row r="1500" spans="3:22">
      <c r="C1500" s="345"/>
      <c r="D1500" s="345"/>
      <c r="E1500" s="345"/>
      <c r="F1500" s="345"/>
      <c r="G1500" s="345"/>
      <c r="H1500" s="345"/>
      <c r="I1500" s="345"/>
      <c r="J1500" s="345"/>
      <c r="K1500" s="345"/>
      <c r="L1500" s="345"/>
      <c r="M1500" s="345"/>
      <c r="N1500" s="345"/>
      <c r="O1500" s="345"/>
      <c r="P1500" s="345"/>
      <c r="Q1500" s="345"/>
      <c r="R1500" s="345"/>
      <c r="S1500" s="345"/>
      <c r="T1500" s="345"/>
      <c r="U1500" s="345"/>
      <c r="V1500" s="345"/>
    </row>
    <row r="1501" spans="3:22">
      <c r="C1501" s="345"/>
      <c r="D1501" s="345"/>
      <c r="E1501" s="345"/>
      <c r="F1501" s="345"/>
      <c r="G1501" s="345"/>
      <c r="H1501" s="345"/>
      <c r="I1501" s="345"/>
      <c r="J1501" s="345"/>
      <c r="K1501" s="345"/>
      <c r="L1501" s="345"/>
      <c r="M1501" s="345"/>
      <c r="N1501" s="345"/>
      <c r="O1501" s="345"/>
      <c r="P1501" s="345"/>
      <c r="Q1501" s="345"/>
      <c r="R1501" s="345"/>
      <c r="S1501" s="345"/>
      <c r="T1501" s="345"/>
      <c r="U1501" s="345"/>
      <c r="V1501" s="345"/>
    </row>
    <row r="1502" spans="3:22">
      <c r="C1502" s="345"/>
      <c r="D1502" s="345"/>
      <c r="E1502" s="345"/>
      <c r="F1502" s="345"/>
      <c r="G1502" s="345"/>
      <c r="H1502" s="345"/>
      <c r="I1502" s="345"/>
      <c r="J1502" s="345"/>
      <c r="K1502" s="345"/>
      <c r="L1502" s="345"/>
      <c r="M1502" s="345"/>
      <c r="N1502" s="345"/>
      <c r="O1502" s="345"/>
      <c r="P1502" s="345"/>
      <c r="Q1502" s="345"/>
      <c r="R1502" s="345"/>
      <c r="S1502" s="345"/>
      <c r="T1502" s="345"/>
      <c r="U1502" s="345"/>
      <c r="V1502" s="345"/>
    </row>
    <row r="1503" spans="3:22">
      <c r="C1503" s="345"/>
      <c r="D1503" s="345"/>
      <c r="E1503" s="345"/>
      <c r="F1503" s="345"/>
      <c r="G1503" s="345"/>
      <c r="H1503" s="345"/>
      <c r="I1503" s="345"/>
      <c r="J1503" s="345"/>
      <c r="K1503" s="345"/>
      <c r="L1503" s="345"/>
      <c r="M1503" s="345"/>
      <c r="N1503" s="345"/>
      <c r="O1503" s="345"/>
      <c r="P1503" s="345"/>
      <c r="Q1503" s="345"/>
      <c r="R1503" s="345"/>
      <c r="S1503" s="345"/>
      <c r="T1503" s="345"/>
      <c r="U1503" s="345"/>
      <c r="V1503" s="345"/>
    </row>
    <row r="1504" spans="3:22">
      <c r="C1504" s="345"/>
      <c r="D1504" s="345"/>
      <c r="E1504" s="345"/>
      <c r="F1504" s="345"/>
      <c r="G1504" s="345"/>
      <c r="H1504" s="345"/>
      <c r="I1504" s="345"/>
      <c r="J1504" s="345"/>
      <c r="K1504" s="345"/>
      <c r="L1504" s="345"/>
      <c r="M1504" s="345"/>
      <c r="N1504" s="345"/>
      <c r="O1504" s="345"/>
      <c r="P1504" s="345"/>
      <c r="Q1504" s="345"/>
      <c r="R1504" s="345"/>
      <c r="S1504" s="345"/>
      <c r="T1504" s="345"/>
      <c r="U1504" s="345"/>
      <c r="V1504" s="345"/>
    </row>
    <row r="1505" spans="3:22">
      <c r="C1505" s="345"/>
      <c r="D1505" s="345"/>
      <c r="E1505" s="345"/>
      <c r="F1505" s="345"/>
      <c r="G1505" s="345"/>
      <c r="H1505" s="345"/>
      <c r="I1505" s="345"/>
      <c r="J1505" s="345"/>
      <c r="K1505" s="345"/>
      <c r="L1505" s="345"/>
      <c r="M1505" s="345"/>
      <c r="N1505" s="345"/>
      <c r="O1505" s="345"/>
      <c r="P1505" s="345"/>
      <c r="Q1505" s="345"/>
      <c r="R1505" s="345"/>
      <c r="S1505" s="345"/>
      <c r="T1505" s="345"/>
      <c r="U1505" s="345"/>
      <c r="V1505" s="345"/>
    </row>
    <row r="1506" spans="3:22">
      <c r="C1506" s="345"/>
      <c r="D1506" s="345"/>
      <c r="E1506" s="345"/>
      <c r="F1506" s="345"/>
      <c r="G1506" s="345"/>
      <c r="H1506" s="345"/>
      <c r="I1506" s="345"/>
      <c r="J1506" s="345"/>
      <c r="K1506" s="345"/>
      <c r="L1506" s="345"/>
      <c r="M1506" s="345"/>
      <c r="N1506" s="345"/>
      <c r="O1506" s="345"/>
      <c r="P1506" s="345"/>
      <c r="Q1506" s="345"/>
      <c r="R1506" s="345"/>
      <c r="S1506" s="345"/>
      <c r="T1506" s="345"/>
      <c r="U1506" s="345"/>
      <c r="V1506" s="345"/>
    </row>
    <row r="1507" spans="3:22">
      <c r="C1507" s="345"/>
      <c r="D1507" s="345"/>
      <c r="E1507" s="345"/>
      <c r="F1507" s="345"/>
      <c r="G1507" s="345"/>
      <c r="H1507" s="345"/>
      <c r="I1507" s="345"/>
      <c r="J1507" s="345"/>
      <c r="K1507" s="345"/>
      <c r="L1507" s="345"/>
      <c r="M1507" s="345"/>
      <c r="N1507" s="345"/>
      <c r="O1507" s="345"/>
      <c r="P1507" s="345"/>
      <c r="Q1507" s="345"/>
      <c r="R1507" s="345"/>
      <c r="S1507" s="345"/>
      <c r="T1507" s="345"/>
      <c r="U1507" s="345"/>
      <c r="V1507" s="345"/>
    </row>
    <row r="1508" spans="3:22">
      <c r="C1508" s="345"/>
      <c r="D1508" s="345"/>
      <c r="E1508" s="345"/>
      <c r="F1508" s="345"/>
      <c r="G1508" s="345"/>
      <c r="H1508" s="345"/>
      <c r="I1508" s="345"/>
      <c r="J1508" s="345"/>
      <c r="K1508" s="345"/>
      <c r="L1508" s="345"/>
      <c r="M1508" s="345"/>
      <c r="N1508" s="345"/>
      <c r="O1508" s="345"/>
      <c r="P1508" s="345"/>
      <c r="Q1508" s="345"/>
      <c r="R1508" s="345"/>
      <c r="S1508" s="345"/>
      <c r="T1508" s="345"/>
      <c r="U1508" s="345"/>
      <c r="V1508" s="345"/>
    </row>
    <row r="1509" spans="3:22">
      <c r="C1509" s="345"/>
      <c r="D1509" s="345"/>
      <c r="E1509" s="345"/>
      <c r="F1509" s="345"/>
      <c r="G1509" s="345"/>
      <c r="H1509" s="345"/>
      <c r="I1509" s="345"/>
      <c r="J1509" s="345"/>
      <c r="K1509" s="345"/>
      <c r="L1509" s="345"/>
      <c r="M1509" s="345"/>
      <c r="N1509" s="345"/>
      <c r="O1509" s="345"/>
      <c r="P1509" s="345"/>
      <c r="Q1509" s="345"/>
      <c r="R1509" s="345"/>
      <c r="S1509" s="345"/>
      <c r="T1509" s="345"/>
      <c r="U1509" s="345"/>
      <c r="V1509" s="345"/>
    </row>
    <row r="1510" spans="3:22">
      <c r="C1510" s="345"/>
      <c r="D1510" s="345"/>
      <c r="E1510" s="345"/>
      <c r="F1510" s="345"/>
      <c r="G1510" s="345"/>
      <c r="H1510" s="345"/>
      <c r="I1510" s="345"/>
      <c r="J1510" s="345"/>
      <c r="K1510" s="345"/>
      <c r="L1510" s="345"/>
      <c r="M1510" s="345"/>
      <c r="N1510" s="345"/>
      <c r="O1510" s="345"/>
      <c r="P1510" s="345"/>
      <c r="Q1510" s="345"/>
      <c r="R1510" s="345"/>
      <c r="S1510" s="345"/>
      <c r="T1510" s="345"/>
      <c r="U1510" s="345"/>
      <c r="V1510" s="345"/>
    </row>
    <row r="1511" spans="3:22">
      <c r="C1511" s="345"/>
      <c r="D1511" s="345"/>
      <c r="E1511" s="345"/>
      <c r="F1511" s="345"/>
      <c r="G1511" s="345"/>
      <c r="H1511" s="345"/>
      <c r="I1511" s="345"/>
      <c r="J1511" s="345"/>
      <c r="K1511" s="345"/>
      <c r="L1511" s="345"/>
      <c r="M1511" s="345"/>
      <c r="N1511" s="345"/>
      <c r="O1511" s="345"/>
      <c r="P1511" s="345"/>
      <c r="Q1511" s="345"/>
      <c r="R1511" s="345"/>
      <c r="S1511" s="345"/>
      <c r="T1511" s="345"/>
      <c r="U1511" s="345"/>
      <c r="V1511" s="345"/>
    </row>
    <row r="1512" spans="3:22">
      <c r="C1512" s="345"/>
      <c r="D1512" s="345"/>
      <c r="E1512" s="345"/>
      <c r="F1512" s="345"/>
      <c r="G1512" s="345"/>
      <c r="H1512" s="345"/>
      <c r="I1512" s="345"/>
      <c r="J1512" s="345"/>
      <c r="K1512" s="345"/>
      <c r="L1512" s="345"/>
      <c r="M1512" s="345"/>
      <c r="N1512" s="345"/>
      <c r="O1512" s="345"/>
      <c r="P1512" s="345"/>
      <c r="Q1512" s="345"/>
      <c r="R1512" s="345"/>
      <c r="S1512" s="345"/>
      <c r="T1512" s="345"/>
      <c r="U1512" s="345"/>
      <c r="V1512" s="345"/>
    </row>
    <row r="1513" spans="3:22">
      <c r="C1513" s="345"/>
      <c r="D1513" s="345"/>
      <c r="E1513" s="345"/>
      <c r="F1513" s="345"/>
      <c r="G1513" s="345"/>
      <c r="H1513" s="345"/>
      <c r="I1513" s="345"/>
      <c r="J1513" s="345"/>
      <c r="K1513" s="345"/>
      <c r="L1513" s="345"/>
      <c r="M1513" s="345"/>
      <c r="N1513" s="345"/>
      <c r="O1513" s="345"/>
      <c r="P1513" s="345"/>
      <c r="Q1513" s="345"/>
      <c r="R1513" s="345"/>
      <c r="S1513" s="345"/>
      <c r="T1513" s="345"/>
      <c r="U1513" s="345"/>
      <c r="V1513" s="345"/>
    </row>
    <row r="1514" spans="3:22">
      <c r="C1514" s="345"/>
      <c r="D1514" s="345"/>
      <c r="E1514" s="345"/>
      <c r="F1514" s="345"/>
      <c r="G1514" s="345"/>
      <c r="H1514" s="345"/>
      <c r="I1514" s="345"/>
      <c r="J1514" s="345"/>
      <c r="K1514" s="345"/>
      <c r="L1514" s="345"/>
      <c r="M1514" s="345"/>
      <c r="N1514" s="345"/>
      <c r="O1514" s="345"/>
      <c r="P1514" s="345"/>
      <c r="Q1514" s="345"/>
      <c r="R1514" s="345"/>
      <c r="S1514" s="345"/>
      <c r="T1514" s="345"/>
      <c r="U1514" s="345"/>
      <c r="V1514" s="345"/>
    </row>
    <row r="1515" spans="3:22">
      <c r="C1515" s="345"/>
      <c r="D1515" s="345"/>
      <c r="E1515" s="345"/>
      <c r="F1515" s="345"/>
      <c r="G1515" s="345"/>
      <c r="H1515" s="345"/>
      <c r="I1515" s="345"/>
      <c r="J1515" s="345"/>
      <c r="K1515" s="345"/>
      <c r="L1515" s="345"/>
      <c r="M1515" s="345"/>
      <c r="N1515" s="345"/>
      <c r="O1515" s="345"/>
      <c r="P1515" s="345"/>
      <c r="Q1515" s="345"/>
      <c r="R1515" s="345"/>
      <c r="S1515" s="345"/>
      <c r="T1515" s="345"/>
      <c r="U1515" s="345"/>
      <c r="V1515" s="345"/>
    </row>
    <row r="1516" spans="3:22">
      <c r="C1516" s="345"/>
      <c r="D1516" s="345"/>
      <c r="E1516" s="345"/>
      <c r="F1516" s="345"/>
      <c r="G1516" s="345"/>
      <c r="H1516" s="345"/>
      <c r="I1516" s="345"/>
      <c r="J1516" s="345"/>
      <c r="K1516" s="345"/>
      <c r="L1516" s="345"/>
      <c r="M1516" s="345"/>
      <c r="N1516" s="345"/>
      <c r="O1516" s="345"/>
      <c r="P1516" s="345"/>
      <c r="Q1516" s="345"/>
      <c r="R1516" s="345"/>
      <c r="S1516" s="345"/>
      <c r="T1516" s="345"/>
      <c r="U1516" s="345"/>
      <c r="V1516" s="345"/>
    </row>
    <row r="1517" spans="3:22">
      <c r="C1517" s="345"/>
      <c r="D1517" s="345"/>
      <c r="E1517" s="345"/>
      <c r="F1517" s="345"/>
      <c r="G1517" s="345"/>
      <c r="H1517" s="345"/>
      <c r="I1517" s="345"/>
      <c r="J1517" s="345"/>
      <c r="K1517" s="345"/>
      <c r="L1517" s="345"/>
      <c r="M1517" s="345"/>
      <c r="N1517" s="345"/>
      <c r="O1517" s="345"/>
      <c r="P1517" s="345"/>
      <c r="Q1517" s="345"/>
      <c r="R1517" s="345"/>
      <c r="S1517" s="345"/>
      <c r="T1517" s="345"/>
      <c r="U1517" s="345"/>
      <c r="V1517" s="345"/>
    </row>
    <row r="1518" spans="3:22">
      <c r="C1518" s="345"/>
      <c r="D1518" s="345"/>
      <c r="E1518" s="345"/>
      <c r="F1518" s="345"/>
      <c r="G1518" s="345"/>
      <c r="H1518" s="345"/>
      <c r="I1518" s="345"/>
      <c r="J1518" s="345"/>
      <c r="K1518" s="345"/>
      <c r="L1518" s="345"/>
      <c r="M1518" s="345"/>
      <c r="N1518" s="345"/>
      <c r="O1518" s="345"/>
      <c r="P1518" s="345"/>
      <c r="Q1518" s="345"/>
      <c r="R1518" s="345"/>
      <c r="S1518" s="345"/>
      <c r="T1518" s="345"/>
      <c r="U1518" s="345"/>
      <c r="V1518" s="345"/>
    </row>
    <row r="1519" spans="3:22">
      <c r="C1519" s="345"/>
      <c r="D1519" s="345"/>
      <c r="E1519" s="345"/>
      <c r="F1519" s="345"/>
      <c r="G1519" s="345"/>
      <c r="H1519" s="345"/>
      <c r="I1519" s="345"/>
      <c r="J1519" s="345"/>
      <c r="K1519" s="345"/>
      <c r="L1519" s="345"/>
      <c r="M1519" s="345"/>
      <c r="N1519" s="345"/>
      <c r="O1519" s="345"/>
      <c r="P1519" s="345"/>
      <c r="Q1519" s="345"/>
      <c r="R1519" s="345"/>
      <c r="S1519" s="345"/>
      <c r="T1519" s="345"/>
      <c r="U1519" s="345"/>
      <c r="V1519" s="345"/>
    </row>
    <row r="1520" spans="3:22">
      <c r="C1520" s="345"/>
      <c r="D1520" s="345"/>
      <c r="E1520" s="345"/>
      <c r="F1520" s="345"/>
      <c r="G1520" s="345"/>
      <c r="H1520" s="345"/>
      <c r="I1520" s="345"/>
      <c r="J1520" s="345"/>
      <c r="K1520" s="345"/>
      <c r="L1520" s="345"/>
      <c r="M1520" s="345"/>
      <c r="N1520" s="345"/>
      <c r="O1520" s="345"/>
      <c r="P1520" s="345"/>
      <c r="Q1520" s="345"/>
      <c r="R1520" s="345"/>
      <c r="S1520" s="345"/>
      <c r="T1520" s="345"/>
      <c r="U1520" s="345"/>
      <c r="V1520" s="345"/>
    </row>
    <row r="1521" spans="3:22">
      <c r="C1521" s="345"/>
      <c r="D1521" s="345"/>
      <c r="E1521" s="345"/>
      <c r="F1521" s="345"/>
      <c r="G1521" s="345"/>
      <c r="H1521" s="345"/>
      <c r="I1521" s="345"/>
      <c r="J1521" s="345"/>
      <c r="K1521" s="345"/>
      <c r="L1521" s="345"/>
      <c r="M1521" s="345"/>
      <c r="N1521" s="345"/>
      <c r="O1521" s="345"/>
      <c r="P1521" s="345"/>
      <c r="Q1521" s="345"/>
      <c r="R1521" s="345"/>
      <c r="S1521" s="345"/>
      <c r="T1521" s="345"/>
      <c r="U1521" s="345"/>
      <c r="V1521" s="345"/>
    </row>
    <row r="1522" spans="3:22">
      <c r="C1522" s="345"/>
      <c r="D1522" s="345"/>
      <c r="E1522" s="345"/>
      <c r="F1522" s="345"/>
      <c r="G1522" s="345"/>
      <c r="H1522" s="345"/>
      <c r="I1522" s="345"/>
      <c r="J1522" s="345"/>
      <c r="K1522" s="345"/>
      <c r="L1522" s="345"/>
      <c r="M1522" s="345"/>
      <c r="N1522" s="345"/>
      <c r="O1522" s="345"/>
      <c r="P1522" s="345"/>
      <c r="Q1522" s="345"/>
      <c r="R1522" s="345"/>
      <c r="S1522" s="345"/>
      <c r="T1522" s="345"/>
      <c r="U1522" s="345"/>
      <c r="V1522" s="345"/>
    </row>
    <row r="1523" spans="3:22">
      <c r="C1523" s="345"/>
      <c r="D1523" s="345"/>
      <c r="E1523" s="345"/>
      <c r="F1523" s="345"/>
      <c r="G1523" s="345"/>
      <c r="H1523" s="345"/>
      <c r="I1523" s="345"/>
      <c r="J1523" s="345"/>
      <c r="K1523" s="345"/>
      <c r="L1523" s="345"/>
      <c r="M1523" s="345"/>
      <c r="N1523" s="345"/>
      <c r="O1523" s="345"/>
      <c r="P1523" s="345"/>
      <c r="Q1523" s="345"/>
      <c r="R1523" s="345"/>
      <c r="S1523" s="345"/>
      <c r="T1523" s="345"/>
      <c r="U1523" s="345"/>
      <c r="V1523" s="345"/>
    </row>
    <row r="1524" spans="3:22">
      <c r="C1524" s="345"/>
      <c r="D1524" s="345"/>
      <c r="E1524" s="345"/>
      <c r="F1524" s="345"/>
      <c r="G1524" s="345"/>
      <c r="H1524" s="345"/>
      <c r="I1524" s="345"/>
      <c r="J1524" s="345"/>
      <c r="K1524" s="345"/>
      <c r="L1524" s="345"/>
      <c r="M1524" s="345"/>
      <c r="N1524" s="345"/>
      <c r="O1524" s="345"/>
      <c r="P1524" s="345"/>
      <c r="Q1524" s="345"/>
      <c r="R1524" s="345"/>
      <c r="S1524" s="345"/>
      <c r="T1524" s="345"/>
      <c r="U1524" s="345"/>
      <c r="V1524" s="345"/>
    </row>
    <row r="1525" spans="3:22">
      <c r="C1525" s="345"/>
      <c r="D1525" s="345"/>
      <c r="E1525" s="345"/>
      <c r="F1525" s="345"/>
      <c r="G1525" s="345"/>
      <c r="H1525" s="345"/>
      <c r="I1525" s="345"/>
      <c r="J1525" s="345"/>
      <c r="K1525" s="345"/>
      <c r="L1525" s="345"/>
      <c r="M1525" s="345"/>
      <c r="N1525" s="345"/>
      <c r="O1525" s="345"/>
      <c r="P1525" s="345"/>
      <c r="Q1525" s="345"/>
      <c r="R1525" s="345"/>
      <c r="S1525" s="345"/>
      <c r="T1525" s="345"/>
      <c r="U1525" s="345"/>
      <c r="V1525" s="345"/>
    </row>
    <row r="1526" spans="3:22">
      <c r="C1526" s="345"/>
      <c r="D1526" s="345"/>
      <c r="E1526" s="345"/>
      <c r="F1526" s="345"/>
      <c r="G1526" s="345"/>
      <c r="H1526" s="345"/>
      <c r="I1526" s="345"/>
      <c r="J1526" s="345"/>
      <c r="K1526" s="345"/>
      <c r="L1526" s="345"/>
      <c r="M1526" s="345"/>
      <c r="N1526" s="345"/>
      <c r="O1526" s="345"/>
      <c r="P1526" s="345"/>
      <c r="Q1526" s="345"/>
      <c r="R1526" s="345"/>
      <c r="S1526" s="345"/>
      <c r="T1526" s="345"/>
      <c r="U1526" s="345"/>
      <c r="V1526" s="345"/>
    </row>
    <row r="1527" spans="3:22">
      <c r="C1527" s="345"/>
      <c r="D1527" s="345"/>
      <c r="E1527" s="345"/>
      <c r="F1527" s="345"/>
      <c r="G1527" s="345"/>
      <c r="H1527" s="345"/>
      <c r="I1527" s="345"/>
      <c r="J1527" s="345"/>
      <c r="K1527" s="345"/>
      <c r="L1527" s="345"/>
      <c r="M1527" s="345"/>
      <c r="N1527" s="345"/>
      <c r="O1527" s="345"/>
      <c r="P1527" s="345"/>
      <c r="Q1527" s="345"/>
      <c r="R1527" s="345"/>
      <c r="S1527" s="345"/>
      <c r="T1527" s="345"/>
      <c r="U1527" s="345"/>
      <c r="V1527" s="345"/>
    </row>
    <row r="1528" spans="3:22">
      <c r="C1528" s="345"/>
      <c r="D1528" s="345"/>
      <c r="E1528" s="345"/>
      <c r="F1528" s="345"/>
      <c r="G1528" s="345"/>
      <c r="H1528" s="345"/>
      <c r="I1528" s="345"/>
      <c r="J1528" s="345"/>
      <c r="K1528" s="345"/>
      <c r="L1528" s="345"/>
      <c r="M1528" s="345"/>
      <c r="N1528" s="345"/>
      <c r="O1528" s="345"/>
      <c r="P1528" s="345"/>
      <c r="Q1528" s="345"/>
      <c r="R1528" s="345"/>
      <c r="S1528" s="345"/>
      <c r="T1528" s="345"/>
      <c r="U1528" s="345"/>
      <c r="V1528" s="345"/>
    </row>
    <row r="1529" spans="3:22">
      <c r="C1529" s="345"/>
      <c r="D1529" s="345"/>
      <c r="E1529" s="345"/>
      <c r="F1529" s="345"/>
      <c r="G1529" s="345"/>
      <c r="H1529" s="345"/>
      <c r="I1529" s="345"/>
      <c r="J1529" s="345"/>
      <c r="K1529" s="345"/>
      <c r="L1529" s="345"/>
      <c r="M1529" s="345"/>
      <c r="N1529" s="345"/>
      <c r="O1529" s="345"/>
      <c r="P1529" s="345"/>
      <c r="Q1529" s="345"/>
      <c r="R1529" s="345"/>
      <c r="S1529" s="345"/>
      <c r="T1529" s="345"/>
      <c r="U1529" s="345"/>
      <c r="V1529" s="345"/>
    </row>
    <row r="1530" spans="3:22">
      <c r="C1530" s="345"/>
      <c r="D1530" s="345"/>
      <c r="E1530" s="345"/>
      <c r="F1530" s="345"/>
      <c r="G1530" s="345"/>
      <c r="H1530" s="345"/>
      <c r="I1530" s="345"/>
      <c r="J1530" s="345"/>
      <c r="K1530" s="345"/>
      <c r="L1530" s="345"/>
      <c r="M1530" s="345"/>
      <c r="N1530" s="345"/>
      <c r="O1530" s="345"/>
      <c r="P1530" s="345"/>
      <c r="Q1530" s="345"/>
      <c r="R1530" s="345"/>
      <c r="S1530" s="345"/>
      <c r="T1530" s="345"/>
      <c r="U1530" s="345"/>
      <c r="V1530" s="345"/>
    </row>
    <row r="1531" spans="3:22">
      <c r="C1531" s="345"/>
      <c r="D1531" s="345"/>
      <c r="E1531" s="345"/>
      <c r="F1531" s="345"/>
      <c r="G1531" s="345"/>
      <c r="H1531" s="345"/>
      <c r="I1531" s="345"/>
      <c r="J1531" s="345"/>
      <c r="K1531" s="345"/>
      <c r="L1531" s="345"/>
      <c r="M1531" s="345"/>
      <c r="N1531" s="345"/>
      <c r="O1531" s="345"/>
      <c r="P1531" s="345"/>
      <c r="Q1531" s="345"/>
      <c r="R1531" s="345"/>
      <c r="S1531" s="345"/>
      <c r="T1531" s="345"/>
      <c r="U1531" s="345"/>
      <c r="V1531" s="345"/>
    </row>
    <row r="1532" spans="3:22">
      <c r="C1532" s="345"/>
      <c r="D1532" s="345"/>
      <c r="E1532" s="345"/>
      <c r="F1532" s="345"/>
      <c r="G1532" s="345"/>
      <c r="H1532" s="345"/>
      <c r="I1532" s="345"/>
      <c r="J1532" s="345"/>
      <c r="K1532" s="345"/>
      <c r="L1532" s="345"/>
      <c r="M1532" s="345"/>
      <c r="N1532" s="345"/>
      <c r="O1532" s="345"/>
      <c r="P1532" s="345"/>
      <c r="Q1532" s="345"/>
      <c r="R1532" s="345"/>
      <c r="S1532" s="345"/>
      <c r="T1532" s="345"/>
      <c r="U1532" s="345"/>
      <c r="V1532" s="345"/>
    </row>
    <row r="1533" spans="3:22">
      <c r="C1533" s="345"/>
      <c r="D1533" s="345"/>
      <c r="E1533" s="345"/>
      <c r="F1533" s="345"/>
      <c r="G1533" s="345"/>
      <c r="H1533" s="345"/>
      <c r="I1533" s="345"/>
      <c r="J1533" s="345"/>
      <c r="K1533" s="345"/>
      <c r="L1533" s="345"/>
      <c r="M1533" s="345"/>
      <c r="N1533" s="345"/>
      <c r="O1533" s="345"/>
      <c r="P1533" s="345"/>
      <c r="Q1533" s="345"/>
      <c r="R1533" s="345"/>
      <c r="S1533" s="345"/>
      <c r="T1533" s="345"/>
      <c r="U1533" s="345"/>
      <c r="V1533" s="345"/>
    </row>
    <row r="1534" spans="3:22">
      <c r="C1534" s="345"/>
      <c r="D1534" s="345"/>
      <c r="E1534" s="345"/>
      <c r="F1534" s="345"/>
      <c r="G1534" s="345"/>
      <c r="H1534" s="345"/>
      <c r="I1534" s="345"/>
      <c r="J1534" s="345"/>
      <c r="K1534" s="345"/>
      <c r="L1534" s="345"/>
      <c r="M1534" s="345"/>
      <c r="N1534" s="345"/>
      <c r="O1534" s="345"/>
      <c r="P1534" s="345"/>
      <c r="Q1534" s="345"/>
      <c r="R1534" s="345"/>
      <c r="S1534" s="345"/>
      <c r="T1534" s="345"/>
      <c r="U1534" s="345"/>
      <c r="V1534" s="345"/>
    </row>
    <row r="1535" spans="3:22">
      <c r="C1535" s="345"/>
      <c r="D1535" s="345"/>
      <c r="E1535" s="345"/>
      <c r="F1535" s="345"/>
      <c r="G1535" s="345"/>
      <c r="H1535" s="345"/>
      <c r="I1535" s="345"/>
      <c r="J1535" s="345"/>
      <c r="K1535" s="345"/>
      <c r="L1535" s="345"/>
      <c r="M1535" s="345"/>
      <c r="N1535" s="345"/>
      <c r="O1535" s="345"/>
      <c r="P1535" s="345"/>
      <c r="Q1535" s="345"/>
      <c r="R1535" s="345"/>
      <c r="S1535" s="345"/>
      <c r="T1535" s="345"/>
      <c r="U1535" s="345"/>
      <c r="V1535" s="345"/>
    </row>
    <row r="1536" spans="3:22">
      <c r="C1536" s="345"/>
      <c r="D1536" s="345"/>
      <c r="E1536" s="345"/>
      <c r="F1536" s="345"/>
      <c r="G1536" s="345"/>
      <c r="H1536" s="345"/>
      <c r="I1536" s="345"/>
      <c r="J1536" s="345"/>
      <c r="K1536" s="345"/>
      <c r="L1536" s="345"/>
      <c r="M1536" s="345"/>
      <c r="N1536" s="345"/>
      <c r="O1536" s="345"/>
      <c r="P1536" s="345"/>
      <c r="Q1536" s="345"/>
      <c r="R1536" s="345"/>
      <c r="S1536" s="345"/>
      <c r="T1536" s="345"/>
      <c r="U1536" s="345"/>
      <c r="V1536" s="345"/>
    </row>
    <row r="1537" spans="3:22">
      <c r="C1537" s="345"/>
      <c r="D1537" s="345"/>
      <c r="E1537" s="345"/>
      <c r="F1537" s="345"/>
      <c r="G1537" s="345"/>
      <c r="H1537" s="345"/>
      <c r="I1537" s="345"/>
      <c r="J1537" s="345"/>
      <c r="K1537" s="345"/>
      <c r="L1537" s="345"/>
      <c r="M1537" s="345"/>
      <c r="N1537" s="345"/>
      <c r="O1537" s="345"/>
      <c r="P1537" s="345"/>
      <c r="Q1537" s="345"/>
      <c r="R1537" s="345"/>
      <c r="S1537" s="345"/>
      <c r="T1537" s="345"/>
      <c r="U1537" s="345"/>
      <c r="V1537" s="345"/>
    </row>
    <row r="1538" spans="3:22">
      <c r="C1538" s="345"/>
      <c r="D1538" s="345"/>
      <c r="E1538" s="345"/>
      <c r="F1538" s="345"/>
      <c r="G1538" s="345"/>
      <c r="H1538" s="345"/>
      <c r="I1538" s="345"/>
      <c r="J1538" s="345"/>
      <c r="K1538" s="345"/>
      <c r="L1538" s="345"/>
      <c r="M1538" s="345"/>
      <c r="N1538" s="345"/>
      <c r="O1538" s="345"/>
      <c r="P1538" s="345"/>
      <c r="Q1538" s="345"/>
      <c r="R1538" s="345"/>
      <c r="S1538" s="345"/>
      <c r="T1538" s="345"/>
      <c r="U1538" s="345"/>
      <c r="V1538" s="345"/>
    </row>
    <row r="1539" spans="3:22">
      <c r="C1539" s="345"/>
      <c r="D1539" s="345"/>
      <c r="E1539" s="345"/>
      <c r="F1539" s="345"/>
      <c r="G1539" s="345"/>
      <c r="H1539" s="345"/>
      <c r="I1539" s="345"/>
      <c r="J1539" s="345"/>
      <c r="K1539" s="345"/>
      <c r="L1539" s="345"/>
      <c r="M1539" s="345"/>
      <c r="N1539" s="345"/>
      <c r="O1539" s="345"/>
      <c r="P1539" s="345"/>
      <c r="Q1539" s="345"/>
      <c r="R1539" s="345"/>
      <c r="S1539" s="345"/>
      <c r="T1539" s="345"/>
      <c r="U1539" s="345"/>
      <c r="V1539" s="345"/>
    </row>
    <row r="1540" spans="3:22">
      <c r="C1540" s="345"/>
      <c r="D1540" s="345"/>
      <c r="E1540" s="345"/>
      <c r="F1540" s="345"/>
      <c r="G1540" s="345"/>
      <c r="H1540" s="345"/>
      <c r="I1540" s="345"/>
      <c r="J1540" s="345"/>
      <c r="K1540" s="345"/>
      <c r="L1540" s="345"/>
      <c r="M1540" s="345"/>
      <c r="N1540" s="345"/>
      <c r="O1540" s="345"/>
      <c r="P1540" s="345"/>
      <c r="Q1540" s="345"/>
      <c r="R1540" s="345"/>
      <c r="S1540" s="345"/>
      <c r="T1540" s="345"/>
      <c r="U1540" s="345"/>
      <c r="V1540" s="345"/>
    </row>
    <row r="1541" spans="3:22">
      <c r="C1541" s="345"/>
      <c r="D1541" s="345"/>
      <c r="E1541" s="345"/>
      <c r="F1541" s="345"/>
      <c r="G1541" s="345"/>
      <c r="H1541" s="345"/>
      <c r="I1541" s="345"/>
      <c r="J1541" s="345"/>
      <c r="K1541" s="345"/>
      <c r="L1541" s="345"/>
      <c r="M1541" s="345"/>
      <c r="N1541" s="345"/>
      <c r="O1541" s="345"/>
      <c r="P1541" s="345"/>
      <c r="Q1541" s="345"/>
      <c r="R1541" s="345"/>
      <c r="S1541" s="345"/>
      <c r="T1541" s="345"/>
      <c r="U1541" s="345"/>
      <c r="V1541" s="345"/>
    </row>
    <row r="1542" spans="3:22">
      <c r="C1542" s="345"/>
      <c r="D1542" s="345"/>
      <c r="E1542" s="345"/>
      <c r="F1542" s="345"/>
      <c r="G1542" s="345"/>
      <c r="H1542" s="345"/>
      <c r="I1542" s="345"/>
      <c r="J1542" s="345"/>
      <c r="K1542" s="345"/>
      <c r="L1542" s="345"/>
      <c r="M1542" s="345"/>
      <c r="N1542" s="345"/>
      <c r="O1542" s="345"/>
      <c r="P1542" s="345"/>
      <c r="Q1542" s="345"/>
      <c r="R1542" s="345"/>
      <c r="S1542" s="345"/>
      <c r="T1542" s="345"/>
      <c r="U1542" s="345"/>
      <c r="V1542" s="345"/>
    </row>
    <row r="1543" spans="3:22">
      <c r="C1543" s="345"/>
      <c r="D1543" s="345"/>
      <c r="E1543" s="345"/>
      <c r="F1543" s="345"/>
      <c r="G1543" s="345"/>
      <c r="H1543" s="345"/>
      <c r="I1543" s="345"/>
      <c r="J1543" s="345"/>
      <c r="K1543" s="345"/>
      <c r="L1543" s="345"/>
      <c r="M1543" s="345"/>
      <c r="N1543" s="345"/>
      <c r="O1543" s="345"/>
      <c r="P1543" s="345"/>
      <c r="Q1543" s="345"/>
      <c r="R1543" s="345"/>
      <c r="S1543" s="345"/>
      <c r="T1543" s="345"/>
      <c r="U1543" s="345"/>
      <c r="V1543" s="345"/>
    </row>
    <row r="1544" spans="3:22">
      <c r="C1544" s="345"/>
      <c r="D1544" s="345"/>
      <c r="E1544" s="345"/>
      <c r="F1544" s="345"/>
      <c r="G1544" s="345"/>
      <c r="H1544" s="345"/>
      <c r="I1544" s="345"/>
      <c r="J1544" s="345"/>
      <c r="K1544" s="345"/>
      <c r="L1544" s="345"/>
      <c r="M1544" s="345"/>
      <c r="N1544" s="345"/>
      <c r="O1544" s="345"/>
      <c r="P1544" s="345"/>
      <c r="Q1544" s="345"/>
      <c r="R1544" s="345"/>
      <c r="S1544" s="345"/>
      <c r="T1544" s="345"/>
      <c r="U1544" s="345"/>
      <c r="V1544" s="345"/>
    </row>
    <row r="1545" spans="3:22">
      <c r="C1545" s="345"/>
      <c r="D1545" s="345"/>
      <c r="E1545" s="345"/>
      <c r="F1545" s="345"/>
      <c r="G1545" s="345"/>
      <c r="H1545" s="345"/>
      <c r="I1545" s="345"/>
      <c r="J1545" s="345"/>
      <c r="K1545" s="345"/>
      <c r="L1545" s="345"/>
      <c r="M1545" s="345"/>
      <c r="N1545" s="345"/>
      <c r="O1545" s="345"/>
      <c r="P1545" s="345"/>
      <c r="Q1545" s="345"/>
      <c r="R1545" s="345"/>
      <c r="S1545" s="345"/>
      <c r="T1545" s="345"/>
      <c r="U1545" s="345"/>
      <c r="V1545" s="345"/>
    </row>
    <row r="1546" spans="3:22">
      <c r="C1546" s="345"/>
      <c r="D1546" s="345"/>
      <c r="E1546" s="345"/>
      <c r="F1546" s="345"/>
      <c r="G1546" s="345"/>
      <c r="H1546" s="345"/>
      <c r="I1546" s="345"/>
      <c r="J1546" s="345"/>
      <c r="K1546" s="345"/>
      <c r="L1546" s="345"/>
      <c r="M1546" s="345"/>
      <c r="N1546" s="345"/>
      <c r="O1546" s="345"/>
      <c r="P1546" s="345"/>
      <c r="Q1546" s="345"/>
      <c r="R1546" s="345"/>
      <c r="S1546" s="345"/>
      <c r="T1546" s="345"/>
      <c r="U1546" s="345"/>
      <c r="V1546" s="345"/>
    </row>
    <row r="1547" spans="3:22">
      <c r="C1547" s="345"/>
      <c r="D1547" s="345"/>
      <c r="E1547" s="345"/>
      <c r="F1547" s="345"/>
      <c r="G1547" s="345"/>
      <c r="H1547" s="345"/>
      <c r="I1547" s="345"/>
      <c r="J1547" s="345"/>
      <c r="K1547" s="345"/>
      <c r="L1547" s="345"/>
      <c r="M1547" s="345"/>
      <c r="N1547" s="345"/>
      <c r="O1547" s="345"/>
      <c r="P1547" s="345"/>
      <c r="Q1547" s="345"/>
      <c r="R1547" s="345"/>
      <c r="S1547" s="345"/>
      <c r="T1547" s="345"/>
      <c r="U1547" s="345"/>
      <c r="V1547" s="345"/>
    </row>
    <row r="1548" spans="3:22">
      <c r="C1548" s="345"/>
      <c r="D1548" s="345"/>
      <c r="E1548" s="345"/>
      <c r="F1548" s="345"/>
      <c r="G1548" s="345"/>
      <c r="H1548" s="345"/>
      <c r="I1548" s="345"/>
      <c r="J1548" s="345"/>
      <c r="K1548" s="345"/>
      <c r="L1548" s="345"/>
      <c r="M1548" s="345"/>
      <c r="N1548" s="345"/>
      <c r="O1548" s="345"/>
      <c r="P1548" s="345"/>
      <c r="Q1548" s="345"/>
      <c r="R1548" s="345"/>
      <c r="S1548" s="345"/>
      <c r="T1548" s="345"/>
      <c r="U1548" s="345"/>
      <c r="V1548" s="345"/>
    </row>
    <row r="1549" spans="3:22">
      <c r="C1549" s="345"/>
      <c r="D1549" s="345"/>
      <c r="E1549" s="345"/>
      <c r="F1549" s="345"/>
      <c r="G1549" s="345"/>
      <c r="H1549" s="345"/>
      <c r="I1549" s="345"/>
      <c r="J1549" s="345"/>
      <c r="K1549" s="345"/>
      <c r="L1549" s="345"/>
      <c r="M1549" s="345"/>
      <c r="N1549" s="345"/>
      <c r="O1549" s="345"/>
      <c r="P1549" s="345"/>
      <c r="Q1549" s="345"/>
      <c r="R1549" s="345"/>
      <c r="S1549" s="345"/>
      <c r="T1549" s="345"/>
      <c r="U1549" s="345"/>
      <c r="V1549" s="345"/>
    </row>
    <row r="1550" spans="3:22">
      <c r="C1550" s="345"/>
      <c r="D1550" s="345"/>
      <c r="E1550" s="345"/>
      <c r="F1550" s="345"/>
      <c r="G1550" s="345"/>
      <c r="H1550" s="345"/>
      <c r="I1550" s="345"/>
      <c r="J1550" s="345"/>
      <c r="K1550" s="345"/>
      <c r="L1550" s="345"/>
      <c r="M1550" s="345"/>
      <c r="N1550" s="345"/>
      <c r="O1550" s="345"/>
      <c r="P1550" s="345"/>
      <c r="Q1550" s="345"/>
      <c r="R1550" s="345"/>
      <c r="S1550" s="345"/>
      <c r="T1550" s="345"/>
      <c r="U1550" s="345"/>
      <c r="V1550" s="345"/>
    </row>
    <row r="1551" spans="3:22">
      <c r="C1551" s="345"/>
      <c r="D1551" s="345"/>
      <c r="E1551" s="345"/>
      <c r="F1551" s="345"/>
      <c r="G1551" s="345"/>
      <c r="H1551" s="345"/>
      <c r="I1551" s="345"/>
      <c r="J1551" s="345"/>
      <c r="K1551" s="345"/>
      <c r="L1551" s="345"/>
      <c r="M1551" s="345"/>
      <c r="N1551" s="345"/>
      <c r="O1551" s="345"/>
      <c r="P1551" s="345"/>
      <c r="Q1551" s="345"/>
      <c r="R1551" s="345"/>
      <c r="S1551" s="345"/>
      <c r="T1551" s="345"/>
      <c r="U1551" s="345"/>
      <c r="V1551" s="345"/>
    </row>
    <row r="1552" spans="3:22">
      <c r="C1552" s="345"/>
      <c r="D1552" s="345"/>
      <c r="E1552" s="345"/>
      <c r="F1552" s="345"/>
      <c r="G1552" s="345"/>
      <c r="H1552" s="345"/>
      <c r="I1552" s="345"/>
      <c r="J1552" s="345"/>
      <c r="K1552" s="345"/>
      <c r="L1552" s="345"/>
      <c r="M1552" s="345"/>
      <c r="N1552" s="345"/>
      <c r="O1552" s="345"/>
      <c r="P1552" s="345"/>
      <c r="Q1552" s="345"/>
      <c r="R1552" s="345"/>
      <c r="S1552" s="345"/>
      <c r="T1552" s="345"/>
      <c r="U1552" s="345"/>
      <c r="V1552" s="345"/>
    </row>
    <row r="1553" spans="3:22">
      <c r="C1553" s="345"/>
      <c r="D1553" s="345"/>
      <c r="E1553" s="345"/>
      <c r="F1553" s="345"/>
      <c r="G1553" s="345"/>
      <c r="H1553" s="345"/>
      <c r="I1553" s="345"/>
      <c r="J1553" s="345"/>
      <c r="K1553" s="345"/>
      <c r="L1553" s="345"/>
      <c r="M1553" s="345"/>
      <c r="N1553" s="345"/>
      <c r="O1553" s="345"/>
      <c r="P1553" s="345"/>
      <c r="Q1553" s="345"/>
      <c r="R1553" s="345"/>
      <c r="S1553" s="345"/>
      <c r="T1553" s="345"/>
      <c r="U1553" s="345"/>
      <c r="V1553" s="345"/>
    </row>
    <row r="1554" spans="3:22">
      <c r="C1554" s="345"/>
      <c r="D1554" s="345"/>
      <c r="E1554" s="345"/>
      <c r="F1554" s="345"/>
      <c r="G1554" s="345"/>
      <c r="H1554" s="345"/>
      <c r="I1554" s="345"/>
      <c r="J1554" s="345"/>
      <c r="K1554" s="345"/>
      <c r="L1554" s="345"/>
      <c r="M1554" s="345"/>
      <c r="N1554" s="345"/>
      <c r="O1554" s="345"/>
      <c r="P1554" s="345"/>
      <c r="Q1554" s="345"/>
      <c r="R1554" s="345"/>
      <c r="S1554" s="345"/>
      <c r="T1554" s="345"/>
      <c r="U1554" s="345"/>
      <c r="V1554" s="345"/>
    </row>
    <row r="1555" spans="3:22">
      <c r="C1555" s="345"/>
      <c r="D1555" s="345"/>
      <c r="E1555" s="345"/>
      <c r="F1555" s="345"/>
      <c r="G1555" s="345"/>
      <c r="H1555" s="345"/>
      <c r="I1555" s="345"/>
      <c r="J1555" s="345"/>
      <c r="K1555" s="345"/>
      <c r="L1555" s="345"/>
      <c r="M1555" s="345"/>
      <c r="N1555" s="345"/>
      <c r="O1555" s="345"/>
      <c r="P1555" s="345"/>
      <c r="Q1555" s="345"/>
      <c r="R1555" s="345"/>
      <c r="S1555" s="345"/>
      <c r="T1555" s="345"/>
      <c r="U1555" s="345"/>
      <c r="V1555" s="345"/>
    </row>
    <row r="1556" spans="3:22">
      <c r="C1556" s="345"/>
      <c r="D1556" s="345"/>
      <c r="E1556" s="345"/>
      <c r="F1556" s="345"/>
      <c r="G1556" s="345"/>
      <c r="H1556" s="345"/>
      <c r="I1556" s="345"/>
      <c r="J1556" s="345"/>
      <c r="K1556" s="345"/>
      <c r="L1556" s="345"/>
      <c r="M1556" s="345"/>
      <c r="N1556" s="345"/>
      <c r="O1556" s="345"/>
      <c r="P1556" s="345"/>
      <c r="Q1556" s="345"/>
      <c r="R1556" s="345"/>
      <c r="S1556" s="345"/>
      <c r="T1556" s="345"/>
      <c r="U1556" s="345"/>
      <c r="V1556" s="345"/>
    </row>
    <row r="1557" spans="3:22">
      <c r="C1557" s="345"/>
      <c r="D1557" s="345"/>
      <c r="E1557" s="345"/>
      <c r="F1557" s="345"/>
      <c r="G1557" s="345"/>
      <c r="H1557" s="345"/>
      <c r="I1557" s="345"/>
      <c r="J1557" s="345"/>
      <c r="K1557" s="345"/>
      <c r="L1557" s="345"/>
      <c r="M1557" s="345"/>
      <c r="N1557" s="345"/>
      <c r="O1557" s="345"/>
      <c r="P1557" s="345"/>
      <c r="Q1557" s="345"/>
      <c r="R1557" s="345"/>
      <c r="S1557" s="345"/>
      <c r="T1557" s="345"/>
      <c r="U1557" s="345"/>
      <c r="V1557" s="345"/>
    </row>
    <row r="1558" spans="3:22">
      <c r="C1558" s="345"/>
      <c r="D1558" s="345"/>
      <c r="E1558" s="345"/>
      <c r="F1558" s="345"/>
      <c r="G1558" s="345"/>
      <c r="H1558" s="345"/>
      <c r="I1558" s="345"/>
      <c r="J1558" s="345"/>
      <c r="K1558" s="345"/>
      <c r="L1558" s="345"/>
      <c r="M1558" s="345"/>
      <c r="N1558" s="345"/>
      <c r="O1558" s="345"/>
      <c r="P1558" s="345"/>
      <c r="Q1558" s="345"/>
      <c r="R1558" s="345"/>
      <c r="S1558" s="345"/>
      <c r="T1558" s="345"/>
      <c r="U1558" s="345"/>
      <c r="V1558" s="345"/>
    </row>
    <row r="1559" spans="3:22">
      <c r="C1559" s="345"/>
      <c r="D1559" s="345"/>
      <c r="E1559" s="345"/>
      <c r="F1559" s="345"/>
      <c r="G1559" s="345"/>
      <c r="H1559" s="345"/>
      <c r="I1559" s="345"/>
      <c r="J1559" s="345"/>
      <c r="K1559" s="345"/>
      <c r="L1559" s="345"/>
      <c r="M1559" s="345"/>
      <c r="N1559" s="345"/>
      <c r="O1559" s="345"/>
      <c r="P1559" s="345"/>
      <c r="Q1559" s="345"/>
      <c r="R1559" s="345"/>
      <c r="S1559" s="345"/>
      <c r="T1559" s="345"/>
      <c r="U1559" s="345"/>
      <c r="V1559" s="345"/>
    </row>
    <row r="1560" spans="3:22">
      <c r="C1560" s="345"/>
      <c r="D1560" s="345"/>
      <c r="E1560" s="345"/>
      <c r="F1560" s="345"/>
      <c r="G1560" s="345"/>
      <c r="H1560" s="345"/>
      <c r="I1560" s="345"/>
      <c r="J1560" s="345"/>
      <c r="K1560" s="345"/>
      <c r="L1560" s="345"/>
      <c r="M1560" s="345"/>
      <c r="N1560" s="345"/>
      <c r="O1560" s="345"/>
      <c r="P1560" s="345"/>
      <c r="Q1560" s="345"/>
      <c r="R1560" s="345"/>
      <c r="S1560" s="345"/>
      <c r="T1560" s="345"/>
      <c r="U1560" s="345"/>
      <c r="V1560" s="345"/>
    </row>
    <row r="1561" spans="3:22">
      <c r="C1561" s="345"/>
      <c r="D1561" s="345"/>
      <c r="E1561" s="345"/>
      <c r="F1561" s="345"/>
      <c r="G1561" s="345"/>
      <c r="H1561" s="345"/>
      <c r="I1561" s="345"/>
      <c r="J1561" s="345"/>
      <c r="K1561" s="345"/>
      <c r="L1561" s="345"/>
      <c r="M1561" s="345"/>
      <c r="N1561" s="345"/>
      <c r="O1561" s="345"/>
      <c r="P1561" s="345"/>
      <c r="Q1561" s="345"/>
      <c r="R1561" s="345"/>
      <c r="S1561" s="345"/>
      <c r="T1561" s="345"/>
      <c r="U1561" s="345"/>
      <c r="V1561" s="345"/>
    </row>
    <row r="1562" spans="3:22">
      <c r="C1562" s="345"/>
      <c r="D1562" s="345"/>
      <c r="E1562" s="345"/>
      <c r="F1562" s="345"/>
      <c r="G1562" s="345"/>
      <c r="H1562" s="345"/>
      <c r="I1562" s="345"/>
      <c r="J1562" s="345"/>
      <c r="K1562" s="345"/>
      <c r="L1562" s="345"/>
      <c r="M1562" s="345"/>
      <c r="N1562" s="345"/>
      <c r="O1562" s="345"/>
      <c r="P1562" s="345"/>
      <c r="Q1562" s="345"/>
      <c r="R1562" s="345"/>
      <c r="S1562" s="345"/>
      <c r="T1562" s="345"/>
      <c r="U1562" s="345"/>
      <c r="V1562" s="345"/>
    </row>
    <row r="1563" spans="3:22">
      <c r="C1563" s="345"/>
      <c r="D1563" s="345"/>
      <c r="E1563" s="345"/>
      <c r="F1563" s="345"/>
      <c r="G1563" s="345"/>
      <c r="H1563" s="345"/>
      <c r="I1563" s="345"/>
      <c r="J1563" s="345"/>
      <c r="K1563" s="345"/>
      <c r="L1563" s="345"/>
      <c r="M1563" s="345"/>
      <c r="N1563" s="345"/>
      <c r="O1563" s="345"/>
      <c r="P1563" s="345"/>
      <c r="Q1563" s="345"/>
      <c r="R1563" s="345"/>
      <c r="S1563" s="345"/>
      <c r="T1563" s="345"/>
      <c r="U1563" s="345"/>
      <c r="V1563" s="345"/>
    </row>
    <row r="1564" spans="3:22">
      <c r="C1564" s="345"/>
      <c r="D1564" s="345"/>
      <c r="E1564" s="345"/>
      <c r="F1564" s="345"/>
      <c r="G1564" s="345"/>
      <c r="H1564" s="345"/>
      <c r="I1564" s="345"/>
      <c r="J1564" s="345"/>
      <c r="K1564" s="345"/>
      <c r="L1564" s="345"/>
      <c r="M1564" s="345"/>
      <c r="N1564" s="345"/>
      <c r="O1564" s="345"/>
      <c r="P1564" s="345"/>
      <c r="Q1564" s="345"/>
      <c r="R1564" s="345"/>
      <c r="S1564" s="345"/>
      <c r="T1564" s="345"/>
      <c r="U1564" s="345"/>
      <c r="V1564" s="345"/>
    </row>
    <row r="1565" spans="3:22">
      <c r="C1565" s="345"/>
      <c r="D1565" s="345"/>
      <c r="E1565" s="345"/>
      <c r="F1565" s="345"/>
      <c r="G1565" s="345"/>
      <c r="H1565" s="345"/>
      <c r="I1565" s="345"/>
      <c r="J1565" s="345"/>
      <c r="K1565" s="345"/>
      <c r="L1565" s="345"/>
      <c r="M1565" s="345"/>
      <c r="N1565" s="345"/>
      <c r="O1565" s="345"/>
      <c r="P1565" s="345"/>
      <c r="Q1565" s="345"/>
      <c r="R1565" s="345"/>
      <c r="S1565" s="345"/>
      <c r="T1565" s="345"/>
      <c r="U1565" s="345"/>
      <c r="V1565" s="345"/>
    </row>
    <row r="1566" spans="3:22">
      <c r="C1566" s="345"/>
      <c r="D1566" s="345"/>
      <c r="E1566" s="345"/>
      <c r="F1566" s="345"/>
      <c r="G1566" s="345"/>
      <c r="H1566" s="345"/>
      <c r="I1566" s="345"/>
      <c r="J1566" s="345"/>
      <c r="K1566" s="345"/>
      <c r="L1566" s="345"/>
      <c r="M1566" s="345"/>
      <c r="N1566" s="345"/>
      <c r="O1566" s="345"/>
      <c r="P1566" s="345"/>
      <c r="Q1566" s="345"/>
      <c r="R1566" s="345"/>
      <c r="S1566" s="345"/>
      <c r="T1566" s="345"/>
      <c r="U1566" s="345"/>
      <c r="V1566" s="345"/>
    </row>
    <row r="1567" spans="3:22">
      <c r="C1567" s="345"/>
      <c r="D1567" s="345"/>
      <c r="E1567" s="345"/>
      <c r="F1567" s="345"/>
      <c r="G1567" s="345"/>
      <c r="H1567" s="345"/>
      <c r="I1567" s="345"/>
      <c r="J1567" s="345"/>
      <c r="K1567" s="345"/>
      <c r="L1567" s="345"/>
      <c r="M1567" s="345"/>
      <c r="N1567" s="345"/>
      <c r="O1567" s="345"/>
      <c r="P1567" s="345"/>
      <c r="Q1567" s="345"/>
      <c r="R1567" s="345"/>
      <c r="S1567" s="345"/>
      <c r="T1567" s="345"/>
      <c r="U1567" s="345"/>
      <c r="V1567" s="345"/>
    </row>
    <row r="1568" spans="3:22">
      <c r="C1568" s="345"/>
      <c r="D1568" s="345"/>
      <c r="E1568" s="345"/>
      <c r="F1568" s="345"/>
      <c r="G1568" s="345"/>
      <c r="H1568" s="345"/>
      <c r="I1568" s="345"/>
      <c r="J1568" s="345"/>
      <c r="K1568" s="345"/>
      <c r="L1568" s="345"/>
      <c r="M1568" s="345"/>
      <c r="N1568" s="345"/>
      <c r="O1568" s="345"/>
      <c r="P1568" s="345"/>
      <c r="Q1568" s="345"/>
      <c r="R1568" s="345"/>
      <c r="S1568" s="345"/>
      <c r="T1568" s="345"/>
      <c r="U1568" s="345"/>
      <c r="V1568" s="345"/>
    </row>
    <row r="1569" spans="3:22">
      <c r="C1569" s="345"/>
      <c r="D1569" s="345"/>
      <c r="E1569" s="345"/>
      <c r="F1569" s="345"/>
      <c r="G1569" s="345"/>
      <c r="H1569" s="345"/>
      <c r="I1569" s="345"/>
      <c r="J1569" s="345"/>
      <c r="K1569" s="345"/>
      <c r="L1569" s="345"/>
      <c r="M1569" s="345"/>
      <c r="N1569" s="345"/>
      <c r="O1569" s="345"/>
      <c r="P1569" s="345"/>
      <c r="Q1569" s="345"/>
      <c r="R1569" s="345"/>
      <c r="S1569" s="345"/>
      <c r="T1569" s="345"/>
      <c r="U1569" s="345"/>
      <c r="V1569" s="345"/>
    </row>
    <row r="1570" spans="3:22">
      <c r="C1570" s="345"/>
      <c r="D1570" s="345"/>
      <c r="E1570" s="345"/>
      <c r="F1570" s="345"/>
      <c r="G1570" s="345"/>
      <c r="H1570" s="345"/>
      <c r="I1570" s="345"/>
      <c r="J1570" s="345"/>
      <c r="K1570" s="345"/>
      <c r="L1570" s="345"/>
      <c r="M1570" s="345"/>
      <c r="N1570" s="345"/>
      <c r="O1570" s="345"/>
      <c r="P1570" s="345"/>
      <c r="Q1570" s="345"/>
      <c r="R1570" s="345"/>
      <c r="S1570" s="345"/>
      <c r="T1570" s="345"/>
      <c r="U1570" s="345"/>
      <c r="V1570" s="345"/>
    </row>
    <row r="1571" spans="3:22">
      <c r="C1571" s="345"/>
      <c r="D1571" s="345"/>
      <c r="E1571" s="345"/>
      <c r="F1571" s="345"/>
      <c r="G1571" s="345"/>
      <c r="H1571" s="345"/>
      <c r="I1571" s="345"/>
      <c r="J1571" s="345"/>
      <c r="K1571" s="345"/>
      <c r="L1571" s="345"/>
      <c r="M1571" s="345"/>
      <c r="N1571" s="345"/>
      <c r="O1571" s="345"/>
      <c r="P1571" s="345"/>
      <c r="Q1571" s="345"/>
      <c r="R1571" s="345"/>
      <c r="S1571" s="345"/>
      <c r="T1571" s="345"/>
      <c r="U1571" s="345"/>
      <c r="V1571" s="345"/>
    </row>
    <row r="1572" spans="3:22">
      <c r="C1572" s="345"/>
      <c r="D1572" s="345"/>
      <c r="E1572" s="345"/>
      <c r="F1572" s="345"/>
      <c r="G1572" s="345"/>
      <c r="H1572" s="345"/>
      <c r="I1572" s="345"/>
      <c r="J1572" s="345"/>
      <c r="K1572" s="345"/>
      <c r="L1572" s="345"/>
      <c r="M1572" s="345"/>
      <c r="N1572" s="345"/>
      <c r="O1572" s="345"/>
      <c r="P1572" s="345"/>
      <c r="Q1572" s="345"/>
      <c r="R1572" s="345"/>
      <c r="S1572" s="345"/>
      <c r="T1572" s="345"/>
      <c r="U1572" s="345"/>
      <c r="V1572" s="345"/>
    </row>
    <row r="1573" spans="3:22">
      <c r="C1573" s="345"/>
      <c r="D1573" s="345"/>
      <c r="E1573" s="345"/>
      <c r="F1573" s="345"/>
      <c r="G1573" s="345"/>
      <c r="H1573" s="345"/>
      <c r="I1573" s="345"/>
      <c r="J1573" s="345"/>
      <c r="K1573" s="345"/>
      <c r="L1573" s="345"/>
      <c r="M1573" s="345"/>
      <c r="N1573" s="345"/>
      <c r="O1573" s="345"/>
      <c r="P1573" s="345"/>
      <c r="Q1573" s="345"/>
      <c r="R1573" s="345"/>
      <c r="S1573" s="345"/>
      <c r="T1573" s="345"/>
      <c r="U1573" s="345"/>
      <c r="V1573" s="345"/>
    </row>
    <row r="1574" spans="3:22">
      <c r="C1574" s="345"/>
      <c r="D1574" s="345"/>
      <c r="E1574" s="345"/>
      <c r="F1574" s="345"/>
      <c r="G1574" s="345"/>
      <c r="H1574" s="345"/>
      <c r="I1574" s="345"/>
      <c r="J1574" s="345"/>
      <c r="K1574" s="345"/>
      <c r="L1574" s="345"/>
      <c r="M1574" s="345"/>
      <c r="N1574" s="345"/>
      <c r="O1574" s="345"/>
      <c r="P1574" s="345"/>
      <c r="Q1574" s="345"/>
      <c r="R1574" s="345"/>
      <c r="S1574" s="345"/>
      <c r="T1574" s="345"/>
      <c r="U1574" s="345"/>
      <c r="V1574" s="345"/>
    </row>
    <row r="1575" spans="3:22">
      <c r="C1575" s="345"/>
      <c r="D1575" s="345"/>
      <c r="E1575" s="345"/>
      <c r="F1575" s="345"/>
      <c r="G1575" s="345"/>
      <c r="H1575" s="345"/>
      <c r="I1575" s="345"/>
      <c r="J1575" s="345"/>
      <c r="K1575" s="345"/>
      <c r="L1575" s="345"/>
      <c r="M1575" s="345"/>
      <c r="N1575" s="345"/>
      <c r="O1575" s="345"/>
      <c r="P1575" s="345"/>
      <c r="Q1575" s="345"/>
      <c r="R1575" s="345"/>
      <c r="S1575" s="345"/>
      <c r="T1575" s="345"/>
      <c r="U1575" s="345"/>
      <c r="V1575" s="345"/>
    </row>
    <row r="1576" spans="3:22">
      <c r="C1576" s="345"/>
      <c r="D1576" s="345"/>
      <c r="E1576" s="345"/>
      <c r="F1576" s="345"/>
      <c r="G1576" s="345"/>
      <c r="H1576" s="345"/>
      <c r="I1576" s="345"/>
      <c r="J1576" s="345"/>
      <c r="K1576" s="345"/>
      <c r="L1576" s="345"/>
      <c r="M1576" s="345"/>
      <c r="N1576" s="345"/>
      <c r="O1576" s="345"/>
      <c r="P1576" s="345"/>
      <c r="Q1576" s="345"/>
      <c r="R1576" s="345"/>
      <c r="S1576" s="345"/>
      <c r="T1576" s="345"/>
      <c r="U1576" s="345"/>
      <c r="V1576" s="345"/>
    </row>
    <row r="1577" spans="3:22">
      <c r="C1577" s="345"/>
      <c r="D1577" s="345"/>
      <c r="E1577" s="345"/>
      <c r="F1577" s="345"/>
      <c r="G1577" s="345"/>
      <c r="H1577" s="345"/>
      <c r="I1577" s="345"/>
      <c r="J1577" s="345"/>
      <c r="K1577" s="345"/>
      <c r="L1577" s="345"/>
      <c r="M1577" s="345"/>
      <c r="N1577" s="345"/>
      <c r="O1577" s="345"/>
      <c r="P1577" s="345"/>
      <c r="Q1577" s="345"/>
      <c r="R1577" s="345"/>
      <c r="S1577" s="345"/>
      <c r="T1577" s="345"/>
      <c r="U1577" s="345"/>
      <c r="V1577" s="345"/>
    </row>
    <row r="1578" spans="3:22">
      <c r="C1578" s="345"/>
      <c r="D1578" s="345"/>
      <c r="E1578" s="345"/>
      <c r="F1578" s="345"/>
      <c r="G1578" s="345"/>
      <c r="H1578" s="345"/>
      <c r="I1578" s="345"/>
      <c r="J1578" s="345"/>
      <c r="K1578" s="345"/>
      <c r="L1578" s="345"/>
      <c r="M1578" s="345"/>
      <c r="N1578" s="345"/>
      <c r="O1578" s="345"/>
      <c r="P1578" s="345"/>
      <c r="Q1578" s="345"/>
      <c r="R1578" s="345"/>
      <c r="S1578" s="345"/>
      <c r="T1578" s="345"/>
      <c r="U1578" s="345"/>
      <c r="V1578" s="345"/>
    </row>
    <row r="1579" spans="3:22">
      <c r="C1579" s="345"/>
      <c r="D1579" s="345"/>
      <c r="E1579" s="345"/>
      <c r="F1579" s="345"/>
      <c r="G1579" s="345"/>
      <c r="H1579" s="345"/>
      <c r="I1579" s="345"/>
      <c r="J1579" s="345"/>
      <c r="K1579" s="345"/>
      <c r="L1579" s="345"/>
      <c r="M1579" s="345"/>
      <c r="N1579" s="345"/>
      <c r="O1579" s="345"/>
      <c r="P1579" s="345"/>
      <c r="Q1579" s="345"/>
      <c r="R1579" s="345"/>
      <c r="S1579" s="345"/>
      <c r="T1579" s="345"/>
      <c r="U1579" s="345"/>
      <c r="V1579" s="345"/>
    </row>
    <row r="1580" spans="3:22">
      <c r="C1580" s="345"/>
      <c r="D1580" s="345"/>
      <c r="E1580" s="345"/>
      <c r="F1580" s="345"/>
      <c r="G1580" s="345"/>
      <c r="H1580" s="345"/>
      <c r="I1580" s="345"/>
      <c r="J1580" s="345"/>
      <c r="K1580" s="345"/>
      <c r="L1580" s="345"/>
      <c r="M1580" s="345"/>
      <c r="N1580" s="345"/>
      <c r="O1580" s="345"/>
      <c r="P1580" s="345"/>
      <c r="Q1580" s="345"/>
      <c r="R1580" s="345"/>
      <c r="S1580" s="345"/>
      <c r="T1580" s="345"/>
      <c r="U1580" s="345"/>
      <c r="V1580" s="345"/>
    </row>
    <row r="1581" spans="3:22">
      <c r="C1581" s="345"/>
      <c r="D1581" s="345"/>
      <c r="E1581" s="345"/>
      <c r="F1581" s="345"/>
      <c r="G1581" s="345"/>
      <c r="H1581" s="345"/>
      <c r="I1581" s="345"/>
      <c r="J1581" s="345"/>
      <c r="K1581" s="345"/>
      <c r="L1581" s="345"/>
      <c r="M1581" s="345"/>
      <c r="N1581" s="345"/>
      <c r="O1581" s="345"/>
      <c r="P1581" s="345"/>
      <c r="Q1581" s="345"/>
      <c r="R1581" s="345"/>
      <c r="S1581" s="345"/>
      <c r="T1581" s="345"/>
      <c r="U1581" s="345"/>
      <c r="V1581" s="345"/>
    </row>
    <row r="1582" spans="3:22">
      <c r="C1582" s="345"/>
      <c r="D1582" s="345"/>
      <c r="E1582" s="345"/>
      <c r="F1582" s="345"/>
      <c r="G1582" s="345"/>
      <c r="H1582" s="345"/>
      <c r="I1582" s="345"/>
      <c r="J1582" s="345"/>
      <c r="K1582" s="345"/>
      <c r="L1582" s="345"/>
      <c r="M1582" s="345"/>
      <c r="N1582" s="345"/>
      <c r="O1582" s="345"/>
      <c r="P1582" s="345"/>
      <c r="Q1582" s="345"/>
      <c r="R1582" s="345"/>
      <c r="S1582" s="345"/>
      <c r="T1582" s="345"/>
      <c r="U1582" s="345"/>
      <c r="V1582" s="345"/>
    </row>
    <row r="1583" spans="3:22">
      <c r="C1583" s="345"/>
      <c r="D1583" s="345"/>
      <c r="E1583" s="345"/>
      <c r="F1583" s="345"/>
      <c r="G1583" s="345"/>
      <c r="H1583" s="345"/>
      <c r="I1583" s="345"/>
      <c r="J1583" s="345"/>
      <c r="K1583" s="345"/>
      <c r="L1583" s="345"/>
      <c r="M1583" s="345"/>
      <c r="N1583" s="345"/>
      <c r="O1583" s="345"/>
      <c r="P1583" s="345"/>
      <c r="Q1583" s="345"/>
      <c r="R1583" s="345"/>
      <c r="S1583" s="345"/>
      <c r="T1583" s="345"/>
      <c r="U1583" s="345"/>
      <c r="V1583" s="345"/>
    </row>
    <row r="1584" spans="3:22">
      <c r="C1584" s="345"/>
      <c r="D1584" s="345"/>
      <c r="E1584" s="345"/>
      <c r="F1584" s="345"/>
      <c r="G1584" s="345"/>
      <c r="H1584" s="345"/>
      <c r="I1584" s="345"/>
      <c r="J1584" s="345"/>
      <c r="K1584" s="345"/>
      <c r="L1584" s="345"/>
      <c r="M1584" s="345"/>
      <c r="N1584" s="345"/>
      <c r="O1584" s="345"/>
      <c r="P1584" s="345"/>
      <c r="Q1584" s="345"/>
      <c r="R1584" s="345"/>
      <c r="S1584" s="345"/>
      <c r="T1584" s="345"/>
      <c r="U1584" s="345"/>
      <c r="V1584" s="345"/>
    </row>
    <row r="1585" spans="3:22">
      <c r="C1585" s="345"/>
      <c r="D1585" s="345"/>
      <c r="E1585" s="345"/>
      <c r="F1585" s="345"/>
      <c r="G1585" s="345"/>
      <c r="H1585" s="345"/>
      <c r="I1585" s="345"/>
      <c r="J1585" s="345"/>
      <c r="K1585" s="345"/>
      <c r="L1585" s="345"/>
      <c r="M1585" s="345"/>
      <c r="N1585" s="345"/>
      <c r="O1585" s="345"/>
      <c r="P1585" s="345"/>
      <c r="Q1585" s="345"/>
      <c r="R1585" s="345"/>
      <c r="S1585" s="345"/>
      <c r="T1585" s="345"/>
      <c r="U1585" s="345"/>
      <c r="V1585" s="345"/>
    </row>
    <row r="1586" spans="3:22">
      <c r="C1586" s="345"/>
      <c r="D1586" s="345"/>
      <c r="E1586" s="345"/>
      <c r="F1586" s="345"/>
      <c r="G1586" s="345"/>
      <c r="H1586" s="345"/>
      <c r="I1586" s="345"/>
      <c r="J1586" s="345"/>
      <c r="K1586" s="345"/>
      <c r="L1586" s="345"/>
      <c r="M1586" s="345"/>
      <c r="N1586" s="345"/>
      <c r="O1586" s="345"/>
      <c r="P1586" s="345"/>
      <c r="Q1586" s="345"/>
      <c r="R1586" s="345"/>
      <c r="S1586" s="345"/>
      <c r="T1586" s="345"/>
      <c r="U1586" s="345"/>
      <c r="V1586" s="345"/>
    </row>
    <row r="1587" spans="3:22">
      <c r="C1587" s="345"/>
      <c r="D1587" s="345"/>
      <c r="E1587" s="345"/>
      <c r="F1587" s="345"/>
      <c r="G1587" s="345"/>
      <c r="H1587" s="345"/>
      <c r="I1587" s="345"/>
      <c r="J1587" s="345"/>
      <c r="K1587" s="345"/>
      <c r="L1587" s="345"/>
      <c r="M1587" s="345"/>
      <c r="N1587" s="345"/>
      <c r="O1587" s="345"/>
      <c r="P1587" s="345"/>
      <c r="Q1587" s="345"/>
      <c r="R1587" s="345"/>
      <c r="S1587" s="345"/>
      <c r="T1587" s="345"/>
      <c r="U1587" s="345"/>
      <c r="V1587" s="345"/>
    </row>
    <row r="1588" spans="3:22">
      <c r="C1588" s="345"/>
      <c r="D1588" s="345"/>
      <c r="E1588" s="345"/>
      <c r="F1588" s="345"/>
      <c r="G1588" s="345"/>
      <c r="H1588" s="345"/>
      <c r="I1588" s="345"/>
      <c r="J1588" s="345"/>
      <c r="K1588" s="345"/>
      <c r="L1588" s="345"/>
      <c r="M1588" s="345"/>
      <c r="N1588" s="345"/>
      <c r="O1588" s="345"/>
      <c r="P1588" s="345"/>
      <c r="Q1588" s="345"/>
      <c r="R1588" s="345"/>
      <c r="S1588" s="345"/>
      <c r="T1588" s="345"/>
      <c r="U1588" s="345"/>
      <c r="V1588" s="345"/>
    </row>
    <row r="1589" spans="3:22">
      <c r="C1589" s="345"/>
      <c r="D1589" s="345"/>
      <c r="E1589" s="345"/>
      <c r="F1589" s="345"/>
      <c r="G1589" s="345"/>
      <c r="H1589" s="345"/>
      <c r="I1589" s="345"/>
      <c r="J1589" s="345"/>
      <c r="K1589" s="345"/>
      <c r="L1589" s="345"/>
      <c r="M1589" s="345"/>
      <c r="N1589" s="345"/>
      <c r="O1589" s="345"/>
      <c r="P1589" s="345"/>
      <c r="Q1589" s="345"/>
      <c r="R1589" s="345"/>
      <c r="S1589" s="345"/>
      <c r="T1589" s="345"/>
      <c r="U1589" s="345"/>
      <c r="V1589" s="345"/>
    </row>
    <row r="1590" spans="3:22">
      <c r="C1590" s="345"/>
      <c r="D1590" s="345"/>
      <c r="E1590" s="345"/>
      <c r="F1590" s="345"/>
      <c r="G1590" s="345"/>
      <c r="H1590" s="345"/>
      <c r="I1590" s="345"/>
      <c r="J1590" s="345"/>
      <c r="K1590" s="345"/>
      <c r="L1590" s="345"/>
      <c r="M1590" s="345"/>
      <c r="N1590" s="345"/>
      <c r="O1590" s="345"/>
      <c r="P1590" s="345"/>
      <c r="Q1590" s="345"/>
      <c r="R1590" s="345"/>
      <c r="S1590" s="345"/>
      <c r="T1590" s="345"/>
      <c r="U1590" s="345"/>
      <c r="V1590" s="345"/>
    </row>
    <row r="1591" spans="3:22">
      <c r="C1591" s="345"/>
      <c r="D1591" s="345"/>
      <c r="E1591" s="345"/>
      <c r="F1591" s="345"/>
      <c r="G1591" s="345"/>
      <c r="H1591" s="345"/>
      <c r="I1591" s="345"/>
      <c r="J1591" s="345"/>
      <c r="K1591" s="345"/>
      <c r="L1591" s="345"/>
      <c r="M1591" s="345"/>
      <c r="N1591" s="345"/>
      <c r="O1591" s="345"/>
      <c r="P1591" s="345"/>
      <c r="Q1591" s="345"/>
      <c r="R1591" s="345"/>
      <c r="S1591" s="345"/>
      <c r="T1591" s="345"/>
      <c r="U1591" s="345"/>
      <c r="V1591" s="345"/>
    </row>
    <row r="1592" spans="3:22">
      <c r="C1592" s="345"/>
      <c r="D1592" s="345"/>
      <c r="E1592" s="345"/>
      <c r="F1592" s="345"/>
      <c r="G1592" s="345"/>
      <c r="H1592" s="345"/>
      <c r="I1592" s="345"/>
      <c r="J1592" s="345"/>
      <c r="K1592" s="345"/>
      <c r="L1592" s="345"/>
      <c r="M1592" s="345"/>
      <c r="N1592" s="345"/>
      <c r="O1592" s="345"/>
      <c r="P1592" s="345"/>
      <c r="Q1592" s="345"/>
      <c r="R1592" s="345"/>
      <c r="S1592" s="345"/>
      <c r="T1592" s="345"/>
      <c r="U1592" s="345"/>
      <c r="V1592" s="345"/>
    </row>
    <row r="1593" spans="3:22">
      <c r="C1593" s="345"/>
      <c r="D1593" s="345"/>
      <c r="E1593" s="345"/>
      <c r="F1593" s="345"/>
      <c r="G1593" s="345"/>
      <c r="H1593" s="345"/>
      <c r="I1593" s="345"/>
      <c r="J1593" s="345"/>
      <c r="K1593" s="345"/>
      <c r="L1593" s="345"/>
      <c r="M1593" s="345"/>
      <c r="N1593" s="345"/>
      <c r="O1593" s="345"/>
      <c r="P1593" s="345"/>
      <c r="Q1593" s="345"/>
      <c r="R1593" s="345"/>
      <c r="S1593" s="345"/>
      <c r="T1593" s="345"/>
      <c r="U1593" s="345"/>
      <c r="V1593" s="345"/>
    </row>
    <row r="1594" spans="3:22">
      <c r="C1594" s="345"/>
      <c r="D1594" s="345"/>
      <c r="E1594" s="345"/>
      <c r="F1594" s="345"/>
      <c r="G1594" s="345"/>
      <c r="H1594" s="345"/>
      <c r="I1594" s="345"/>
      <c r="J1594" s="345"/>
      <c r="K1594" s="345"/>
      <c r="L1594" s="345"/>
      <c r="M1594" s="345"/>
      <c r="N1594" s="345"/>
      <c r="O1594" s="345"/>
      <c r="P1594" s="345"/>
      <c r="Q1594" s="345"/>
      <c r="R1594" s="345"/>
      <c r="S1594" s="345"/>
      <c r="T1594" s="345"/>
      <c r="U1594" s="345"/>
      <c r="V1594" s="345"/>
    </row>
    <row r="1595" spans="3:22">
      <c r="C1595" s="345"/>
      <c r="D1595" s="345"/>
      <c r="E1595" s="345"/>
      <c r="F1595" s="345"/>
      <c r="G1595" s="345"/>
      <c r="H1595" s="345"/>
      <c r="I1595" s="345"/>
      <c r="J1595" s="345"/>
      <c r="K1595" s="345"/>
      <c r="L1595" s="345"/>
      <c r="M1595" s="345"/>
      <c r="N1595" s="345"/>
      <c r="O1595" s="345"/>
      <c r="P1595" s="345"/>
      <c r="Q1595" s="345"/>
      <c r="R1595" s="345"/>
      <c r="S1595" s="345"/>
      <c r="T1595" s="345"/>
      <c r="U1595" s="345"/>
      <c r="V1595" s="345"/>
    </row>
    <row r="1596" spans="3:22">
      <c r="C1596" s="345"/>
      <c r="D1596" s="345"/>
      <c r="E1596" s="345"/>
      <c r="F1596" s="345"/>
      <c r="G1596" s="345"/>
      <c r="H1596" s="345"/>
      <c r="I1596" s="345"/>
      <c r="J1596" s="345"/>
      <c r="K1596" s="345"/>
      <c r="L1596" s="345"/>
      <c r="M1596" s="345"/>
      <c r="N1596" s="345"/>
      <c r="O1596" s="345"/>
      <c r="P1596" s="345"/>
      <c r="Q1596" s="345"/>
      <c r="R1596" s="345"/>
      <c r="S1596" s="345"/>
      <c r="T1596" s="345"/>
      <c r="U1596" s="345"/>
      <c r="V1596" s="345"/>
    </row>
    <row r="1597" spans="3:22">
      <c r="C1597" s="345"/>
      <c r="D1597" s="345"/>
      <c r="E1597" s="345"/>
      <c r="F1597" s="345"/>
      <c r="G1597" s="345"/>
      <c r="H1597" s="345"/>
      <c r="I1597" s="345"/>
      <c r="J1597" s="345"/>
      <c r="K1597" s="345"/>
      <c r="L1597" s="345"/>
      <c r="M1597" s="345"/>
      <c r="N1597" s="345"/>
      <c r="O1597" s="345"/>
      <c r="P1597" s="345"/>
      <c r="Q1597" s="345"/>
      <c r="R1597" s="345"/>
      <c r="S1597" s="345"/>
      <c r="T1597" s="345"/>
      <c r="U1597" s="345"/>
      <c r="V1597" s="345"/>
    </row>
    <row r="1598" spans="3:22">
      <c r="C1598" s="345"/>
      <c r="D1598" s="345"/>
      <c r="E1598" s="345"/>
      <c r="F1598" s="345"/>
      <c r="G1598" s="345"/>
      <c r="H1598" s="345"/>
      <c r="I1598" s="345"/>
      <c r="J1598" s="345"/>
      <c r="K1598" s="345"/>
      <c r="L1598" s="345"/>
      <c r="M1598" s="345"/>
      <c r="N1598" s="345"/>
      <c r="O1598" s="345"/>
      <c r="P1598" s="345"/>
      <c r="Q1598" s="345"/>
      <c r="R1598" s="345"/>
      <c r="S1598" s="345"/>
      <c r="T1598" s="345"/>
      <c r="U1598" s="345"/>
      <c r="V1598" s="345"/>
    </row>
    <row r="1599" spans="3:22">
      <c r="C1599" s="345"/>
      <c r="D1599" s="345"/>
      <c r="E1599" s="345"/>
      <c r="F1599" s="345"/>
      <c r="G1599" s="345"/>
      <c r="H1599" s="345"/>
      <c r="I1599" s="345"/>
      <c r="J1599" s="345"/>
      <c r="K1599" s="345"/>
      <c r="L1599" s="345"/>
      <c r="M1599" s="345"/>
      <c r="N1599" s="345"/>
      <c r="O1599" s="345"/>
      <c r="P1599" s="345"/>
      <c r="Q1599" s="345"/>
      <c r="R1599" s="345"/>
      <c r="S1599" s="345"/>
      <c r="T1599" s="345"/>
      <c r="U1599" s="345"/>
      <c r="V1599" s="345"/>
    </row>
    <row r="1600" spans="3:22">
      <c r="C1600" s="345"/>
      <c r="D1600" s="345"/>
      <c r="E1600" s="345"/>
      <c r="F1600" s="345"/>
      <c r="G1600" s="345"/>
      <c r="H1600" s="345"/>
      <c r="I1600" s="345"/>
      <c r="J1600" s="345"/>
      <c r="K1600" s="345"/>
      <c r="L1600" s="345"/>
      <c r="M1600" s="345"/>
      <c r="N1600" s="345"/>
      <c r="O1600" s="345"/>
      <c r="P1600" s="345"/>
      <c r="Q1600" s="345"/>
      <c r="R1600" s="345"/>
      <c r="S1600" s="345"/>
      <c r="T1600" s="345"/>
      <c r="U1600" s="345"/>
      <c r="V1600" s="345"/>
    </row>
    <row r="1601" spans="3:22">
      <c r="C1601" s="345"/>
      <c r="D1601" s="345"/>
      <c r="E1601" s="345"/>
      <c r="F1601" s="345"/>
      <c r="G1601" s="345"/>
      <c r="H1601" s="345"/>
      <c r="I1601" s="345"/>
      <c r="J1601" s="345"/>
      <c r="K1601" s="345"/>
      <c r="L1601" s="345"/>
      <c r="M1601" s="345"/>
      <c r="N1601" s="345"/>
      <c r="O1601" s="345"/>
      <c r="P1601" s="345"/>
      <c r="Q1601" s="345"/>
      <c r="R1601" s="345"/>
      <c r="S1601" s="345"/>
      <c r="T1601" s="345"/>
      <c r="U1601" s="345"/>
      <c r="V1601" s="345"/>
    </row>
    <row r="1602" spans="3:22">
      <c r="C1602" s="345"/>
      <c r="D1602" s="345"/>
      <c r="E1602" s="345"/>
      <c r="F1602" s="345"/>
      <c r="G1602" s="345"/>
      <c r="H1602" s="345"/>
      <c r="I1602" s="345"/>
      <c r="J1602" s="345"/>
      <c r="K1602" s="345"/>
      <c r="L1602" s="345"/>
      <c r="M1602" s="345"/>
      <c r="N1602" s="345"/>
      <c r="O1602" s="345"/>
      <c r="P1602" s="345"/>
      <c r="Q1602" s="345"/>
      <c r="R1602" s="345"/>
      <c r="S1602" s="345"/>
      <c r="T1602" s="345"/>
      <c r="U1602" s="345"/>
      <c r="V1602" s="345"/>
    </row>
    <row r="1603" spans="3:22">
      <c r="C1603" s="345"/>
      <c r="D1603" s="345"/>
      <c r="E1603" s="345"/>
      <c r="F1603" s="345"/>
      <c r="G1603" s="345"/>
      <c r="H1603" s="345"/>
      <c r="I1603" s="345"/>
      <c r="J1603" s="345"/>
      <c r="K1603" s="345"/>
      <c r="L1603" s="345"/>
      <c r="M1603" s="345"/>
      <c r="N1603" s="345"/>
      <c r="O1603" s="345"/>
      <c r="P1603" s="345"/>
      <c r="Q1603" s="345"/>
      <c r="R1603" s="345"/>
      <c r="S1603" s="345"/>
      <c r="T1603" s="345"/>
      <c r="U1603" s="345"/>
      <c r="V1603" s="345"/>
    </row>
    <row r="1604" spans="3:22">
      <c r="C1604" s="345"/>
      <c r="D1604" s="345"/>
      <c r="E1604" s="345"/>
      <c r="F1604" s="345"/>
      <c r="G1604" s="345"/>
      <c r="H1604" s="345"/>
      <c r="I1604" s="345"/>
      <c r="J1604" s="345"/>
      <c r="K1604" s="345"/>
      <c r="L1604" s="345"/>
      <c r="M1604" s="345"/>
      <c r="N1604" s="345"/>
      <c r="O1604" s="345"/>
      <c r="P1604" s="345"/>
      <c r="Q1604" s="345"/>
      <c r="R1604" s="345"/>
      <c r="S1604" s="345"/>
      <c r="T1604" s="345"/>
      <c r="U1604" s="345"/>
      <c r="V1604" s="345"/>
    </row>
    <row r="1605" spans="3:22">
      <c r="C1605" s="345"/>
      <c r="D1605" s="345"/>
      <c r="E1605" s="345"/>
      <c r="F1605" s="345"/>
      <c r="G1605" s="345"/>
      <c r="H1605" s="345"/>
      <c r="I1605" s="345"/>
      <c r="J1605" s="345"/>
      <c r="K1605" s="345"/>
      <c r="L1605" s="345"/>
      <c r="M1605" s="345"/>
      <c r="N1605" s="345"/>
      <c r="O1605" s="345"/>
      <c r="P1605" s="345"/>
      <c r="Q1605" s="345"/>
      <c r="R1605" s="345"/>
      <c r="S1605" s="345"/>
      <c r="T1605" s="345"/>
      <c r="U1605" s="345"/>
      <c r="V1605" s="345"/>
    </row>
    <row r="1606" spans="3:22">
      <c r="C1606" s="345"/>
      <c r="D1606" s="345"/>
      <c r="E1606" s="345"/>
      <c r="F1606" s="345"/>
      <c r="G1606" s="345"/>
      <c r="H1606" s="345"/>
      <c r="I1606" s="345"/>
      <c r="J1606" s="345"/>
      <c r="K1606" s="345"/>
      <c r="L1606" s="345"/>
      <c r="M1606" s="345"/>
      <c r="N1606" s="345"/>
      <c r="O1606" s="345"/>
      <c r="P1606" s="345"/>
      <c r="Q1606" s="345"/>
      <c r="R1606" s="345"/>
      <c r="S1606" s="345"/>
      <c r="T1606" s="345"/>
      <c r="U1606" s="345"/>
      <c r="V1606" s="345"/>
    </row>
    <row r="1607" spans="3:22">
      <c r="C1607" s="345"/>
      <c r="D1607" s="345"/>
      <c r="E1607" s="345"/>
      <c r="F1607" s="345"/>
      <c r="G1607" s="345"/>
      <c r="H1607" s="345"/>
      <c r="I1607" s="345"/>
      <c r="J1607" s="345"/>
      <c r="K1607" s="345"/>
      <c r="L1607" s="345"/>
      <c r="M1607" s="345"/>
      <c r="N1607" s="345"/>
      <c r="O1607" s="345"/>
      <c r="P1607" s="345"/>
      <c r="Q1607" s="345"/>
      <c r="R1607" s="345"/>
      <c r="S1607" s="345"/>
      <c r="T1607" s="345"/>
      <c r="U1607" s="345"/>
      <c r="V1607" s="345"/>
    </row>
    <row r="1608" spans="3:22">
      <c r="C1608" s="345"/>
      <c r="D1608" s="345"/>
      <c r="E1608" s="345"/>
      <c r="F1608" s="345"/>
      <c r="G1608" s="345"/>
      <c r="H1608" s="345"/>
      <c r="I1608" s="345"/>
      <c r="J1608" s="345"/>
      <c r="K1608" s="345"/>
      <c r="L1608" s="345"/>
      <c r="M1608" s="345"/>
      <c r="N1608" s="345"/>
      <c r="O1608" s="345"/>
      <c r="P1608" s="345"/>
      <c r="Q1608" s="345"/>
      <c r="R1608" s="345"/>
      <c r="S1608" s="345"/>
      <c r="T1608" s="345"/>
      <c r="U1608" s="345"/>
      <c r="V1608" s="345"/>
    </row>
    <row r="1609" spans="3:22">
      <c r="C1609" s="345"/>
      <c r="D1609" s="345"/>
      <c r="E1609" s="345"/>
      <c r="F1609" s="345"/>
      <c r="G1609" s="345"/>
      <c r="H1609" s="345"/>
      <c r="I1609" s="345"/>
      <c r="J1609" s="345"/>
      <c r="K1609" s="345"/>
      <c r="L1609" s="345"/>
      <c r="M1609" s="345"/>
      <c r="N1609" s="345"/>
      <c r="O1609" s="345"/>
      <c r="P1609" s="345"/>
      <c r="Q1609" s="345"/>
      <c r="R1609" s="345"/>
      <c r="S1609" s="345"/>
      <c r="T1609" s="345"/>
      <c r="U1609" s="345"/>
      <c r="V1609" s="345"/>
    </row>
    <row r="1610" spans="3:22">
      <c r="C1610" s="345"/>
      <c r="D1610" s="345"/>
      <c r="E1610" s="345"/>
      <c r="F1610" s="345"/>
      <c r="G1610" s="345"/>
      <c r="H1610" s="345"/>
      <c r="I1610" s="345"/>
      <c r="J1610" s="345"/>
      <c r="K1610" s="345"/>
      <c r="L1610" s="345"/>
      <c r="M1610" s="345"/>
      <c r="N1610" s="345"/>
      <c r="O1610" s="345"/>
      <c r="P1610" s="345"/>
      <c r="Q1610" s="345"/>
      <c r="R1610" s="345"/>
      <c r="S1610" s="345"/>
      <c r="T1610" s="345"/>
      <c r="U1610" s="345"/>
      <c r="V1610" s="345"/>
    </row>
    <row r="1611" spans="3:22">
      <c r="C1611" s="345"/>
      <c r="D1611" s="345"/>
      <c r="E1611" s="345"/>
      <c r="F1611" s="345"/>
      <c r="G1611" s="345"/>
      <c r="H1611" s="345"/>
      <c r="I1611" s="345"/>
      <c r="J1611" s="345"/>
      <c r="K1611" s="345"/>
      <c r="L1611" s="345"/>
      <c r="M1611" s="345"/>
      <c r="N1611" s="345"/>
      <c r="O1611" s="345"/>
      <c r="P1611" s="345"/>
      <c r="Q1611" s="345"/>
      <c r="R1611" s="345"/>
      <c r="S1611" s="345"/>
      <c r="T1611" s="345"/>
      <c r="U1611" s="345"/>
      <c r="V1611" s="345"/>
    </row>
    <row r="1612" spans="3:22">
      <c r="C1612" s="345"/>
      <c r="D1612" s="345"/>
      <c r="E1612" s="345"/>
      <c r="F1612" s="345"/>
      <c r="G1612" s="345"/>
      <c r="H1612" s="345"/>
      <c r="I1612" s="345"/>
      <c r="J1612" s="345"/>
      <c r="K1612" s="345"/>
      <c r="L1612" s="345"/>
      <c r="M1612" s="345"/>
      <c r="N1612" s="345"/>
      <c r="O1612" s="345"/>
      <c r="P1612" s="345"/>
      <c r="Q1612" s="345"/>
      <c r="R1612" s="345"/>
      <c r="S1612" s="345"/>
      <c r="T1612" s="345"/>
      <c r="U1612" s="345"/>
      <c r="V1612" s="345"/>
    </row>
    <row r="1613" spans="3:22">
      <c r="C1613" s="345"/>
      <c r="D1613" s="345"/>
      <c r="E1613" s="345"/>
      <c r="F1613" s="345"/>
      <c r="G1613" s="345"/>
      <c r="H1613" s="345"/>
      <c r="I1613" s="345"/>
      <c r="J1613" s="345"/>
      <c r="K1613" s="345"/>
      <c r="L1613" s="345"/>
      <c r="M1613" s="345"/>
      <c r="N1613" s="345"/>
      <c r="O1613" s="345"/>
      <c r="P1613" s="345"/>
      <c r="Q1613" s="345"/>
      <c r="R1613" s="345"/>
      <c r="S1613" s="345"/>
      <c r="T1613" s="345"/>
      <c r="U1613" s="345"/>
      <c r="V1613" s="345"/>
    </row>
    <row r="1614" spans="3:22">
      <c r="C1614" s="345"/>
      <c r="D1614" s="345"/>
      <c r="E1614" s="345"/>
      <c r="F1614" s="345"/>
      <c r="G1614" s="345"/>
      <c r="H1614" s="345"/>
      <c r="I1614" s="345"/>
      <c r="J1614" s="345"/>
      <c r="K1614" s="345"/>
      <c r="L1614" s="345"/>
      <c r="M1614" s="345"/>
      <c r="N1614" s="345"/>
      <c r="O1614" s="345"/>
      <c r="P1614" s="345"/>
      <c r="Q1614" s="345"/>
      <c r="R1614" s="345"/>
      <c r="S1614" s="345"/>
      <c r="T1614" s="345"/>
      <c r="U1614" s="345"/>
      <c r="V1614" s="345"/>
    </row>
    <row r="1615" spans="3:22">
      <c r="C1615" s="345"/>
      <c r="D1615" s="345"/>
      <c r="E1615" s="345"/>
      <c r="F1615" s="345"/>
      <c r="G1615" s="345"/>
      <c r="H1615" s="345"/>
      <c r="I1615" s="345"/>
      <c r="J1615" s="345"/>
      <c r="K1615" s="345"/>
      <c r="L1615" s="345"/>
      <c r="M1615" s="345"/>
      <c r="N1615" s="345"/>
      <c r="O1615" s="345"/>
      <c r="P1615" s="345"/>
      <c r="Q1615" s="345"/>
      <c r="R1615" s="345"/>
      <c r="S1615" s="345"/>
      <c r="T1615" s="345"/>
      <c r="U1615" s="345"/>
      <c r="V1615" s="345"/>
    </row>
    <row r="1616" spans="3:22">
      <c r="C1616" s="345"/>
      <c r="D1616" s="345"/>
      <c r="E1616" s="345"/>
      <c r="F1616" s="345"/>
      <c r="G1616" s="345"/>
      <c r="H1616" s="345"/>
      <c r="I1616" s="345"/>
      <c r="J1616" s="345"/>
      <c r="K1616" s="345"/>
      <c r="L1616" s="345"/>
      <c r="M1616" s="345"/>
      <c r="N1616" s="345"/>
      <c r="O1616" s="345"/>
      <c r="P1616" s="345"/>
      <c r="Q1616" s="345"/>
      <c r="R1616" s="345"/>
      <c r="S1616" s="345"/>
      <c r="T1616" s="345"/>
      <c r="U1616" s="345"/>
      <c r="V1616" s="345"/>
    </row>
    <row r="1617" spans="3:22">
      <c r="C1617" s="345"/>
      <c r="D1617" s="345"/>
      <c r="E1617" s="345"/>
      <c r="F1617" s="345"/>
      <c r="G1617" s="345"/>
      <c r="H1617" s="345"/>
      <c r="I1617" s="345"/>
      <c r="J1617" s="345"/>
      <c r="K1617" s="345"/>
      <c r="L1617" s="345"/>
      <c r="M1617" s="345"/>
      <c r="N1617" s="345"/>
      <c r="O1617" s="345"/>
      <c r="P1617" s="345"/>
      <c r="Q1617" s="345"/>
      <c r="R1617" s="345"/>
      <c r="S1617" s="345"/>
      <c r="T1617" s="345"/>
      <c r="U1617" s="345"/>
      <c r="V1617" s="345"/>
    </row>
    <row r="1618" spans="3:22">
      <c r="C1618" s="345"/>
      <c r="D1618" s="345"/>
      <c r="E1618" s="345"/>
      <c r="F1618" s="345"/>
      <c r="G1618" s="345"/>
      <c r="H1618" s="345"/>
      <c r="I1618" s="345"/>
      <c r="J1618" s="345"/>
      <c r="K1618" s="345"/>
      <c r="L1618" s="345"/>
      <c r="M1618" s="345"/>
      <c r="N1618" s="345"/>
      <c r="O1618" s="345"/>
      <c r="P1618" s="345"/>
      <c r="Q1618" s="345"/>
      <c r="R1618" s="345"/>
      <c r="S1618" s="345"/>
      <c r="T1618" s="345"/>
      <c r="U1618" s="345"/>
      <c r="V1618" s="345"/>
    </row>
    <row r="1619" spans="3:22">
      <c r="C1619" s="345"/>
      <c r="D1619" s="345"/>
      <c r="E1619" s="345"/>
      <c r="F1619" s="345"/>
      <c r="G1619" s="345"/>
      <c r="H1619" s="345"/>
      <c r="I1619" s="345"/>
      <c r="J1619" s="345"/>
      <c r="K1619" s="345"/>
      <c r="L1619" s="345"/>
      <c r="M1619" s="345"/>
      <c r="N1619" s="345"/>
      <c r="O1619" s="345"/>
      <c r="P1619" s="345"/>
      <c r="Q1619" s="345"/>
      <c r="R1619" s="345"/>
      <c r="S1619" s="345"/>
      <c r="T1619" s="345"/>
      <c r="U1619" s="345"/>
      <c r="V1619" s="345"/>
    </row>
    <row r="1620" spans="3:22">
      <c r="C1620" s="345"/>
      <c r="D1620" s="345"/>
      <c r="E1620" s="345"/>
      <c r="F1620" s="345"/>
      <c r="G1620" s="345"/>
      <c r="H1620" s="345"/>
      <c r="I1620" s="345"/>
      <c r="J1620" s="345"/>
      <c r="K1620" s="345"/>
      <c r="L1620" s="345"/>
      <c r="M1620" s="345"/>
      <c r="N1620" s="345"/>
      <c r="O1620" s="345"/>
      <c r="P1620" s="345"/>
      <c r="Q1620" s="345"/>
      <c r="R1620" s="345"/>
      <c r="S1620" s="345"/>
      <c r="T1620" s="345"/>
      <c r="U1620" s="345"/>
      <c r="V1620" s="345"/>
    </row>
    <row r="1621" spans="3:22">
      <c r="C1621" s="345"/>
      <c r="D1621" s="345"/>
      <c r="E1621" s="345"/>
      <c r="F1621" s="345"/>
      <c r="G1621" s="345"/>
      <c r="H1621" s="345"/>
      <c r="I1621" s="345"/>
      <c r="J1621" s="345"/>
      <c r="K1621" s="345"/>
      <c r="L1621" s="345"/>
      <c r="M1621" s="345"/>
      <c r="N1621" s="345"/>
      <c r="O1621" s="345"/>
      <c r="P1621" s="345"/>
      <c r="Q1621" s="345"/>
      <c r="R1621" s="345"/>
      <c r="S1621" s="345"/>
      <c r="T1621" s="345"/>
      <c r="U1621" s="345"/>
      <c r="V1621" s="345"/>
    </row>
    <row r="1622" spans="3:22">
      <c r="C1622" s="345"/>
      <c r="D1622" s="345"/>
      <c r="E1622" s="345"/>
      <c r="F1622" s="345"/>
      <c r="G1622" s="345"/>
      <c r="H1622" s="345"/>
      <c r="I1622" s="345"/>
      <c r="J1622" s="345"/>
      <c r="K1622" s="345"/>
      <c r="L1622" s="345"/>
      <c r="M1622" s="345"/>
      <c r="N1622" s="345"/>
      <c r="O1622" s="345"/>
      <c r="P1622" s="345"/>
      <c r="Q1622" s="345"/>
      <c r="R1622" s="345"/>
      <c r="S1622" s="345"/>
      <c r="T1622" s="345"/>
      <c r="U1622" s="345"/>
      <c r="V1622" s="345"/>
    </row>
    <row r="1623" spans="3:22">
      <c r="C1623" s="345"/>
      <c r="D1623" s="345"/>
      <c r="E1623" s="345"/>
      <c r="F1623" s="345"/>
      <c r="G1623" s="345"/>
      <c r="H1623" s="345"/>
      <c r="I1623" s="345"/>
      <c r="J1623" s="345"/>
      <c r="K1623" s="345"/>
      <c r="L1623" s="345"/>
      <c r="M1623" s="345"/>
      <c r="N1623" s="345"/>
      <c r="O1623" s="345"/>
      <c r="P1623" s="345"/>
      <c r="Q1623" s="345"/>
      <c r="R1623" s="345"/>
      <c r="S1623" s="345"/>
      <c r="T1623" s="345"/>
      <c r="U1623" s="345"/>
      <c r="V1623" s="345"/>
    </row>
    <row r="1624" spans="3:22">
      <c r="C1624" s="345"/>
      <c r="D1624" s="345"/>
      <c r="E1624" s="345"/>
      <c r="F1624" s="345"/>
      <c r="G1624" s="345"/>
      <c r="H1624" s="345"/>
      <c r="I1624" s="345"/>
      <c r="J1624" s="345"/>
      <c r="K1624" s="345"/>
      <c r="L1624" s="345"/>
      <c r="M1624" s="345"/>
      <c r="N1624" s="345"/>
      <c r="O1624" s="345"/>
      <c r="P1624" s="345"/>
      <c r="Q1624" s="345"/>
      <c r="R1624" s="345"/>
      <c r="S1624" s="345"/>
      <c r="T1624" s="345"/>
      <c r="U1624" s="345"/>
      <c r="V1624" s="345"/>
    </row>
    <row r="1625" spans="3:22">
      <c r="C1625" s="345"/>
      <c r="D1625" s="345"/>
      <c r="E1625" s="345"/>
      <c r="F1625" s="345"/>
      <c r="G1625" s="345"/>
      <c r="H1625" s="345"/>
      <c r="I1625" s="345"/>
      <c r="J1625" s="345"/>
      <c r="K1625" s="345"/>
      <c r="L1625" s="345"/>
      <c r="M1625" s="345"/>
      <c r="N1625" s="345"/>
      <c r="O1625" s="345"/>
      <c r="P1625" s="345"/>
      <c r="Q1625" s="345"/>
      <c r="R1625" s="345"/>
      <c r="S1625" s="345"/>
      <c r="T1625" s="345"/>
      <c r="U1625" s="345"/>
      <c r="V1625" s="345"/>
    </row>
    <row r="1626" spans="3:22">
      <c r="C1626" s="345"/>
      <c r="D1626" s="345"/>
      <c r="E1626" s="345"/>
      <c r="F1626" s="345"/>
      <c r="G1626" s="345"/>
      <c r="H1626" s="345"/>
      <c r="I1626" s="345"/>
      <c r="J1626" s="345"/>
      <c r="K1626" s="345"/>
      <c r="L1626" s="345"/>
      <c r="M1626" s="345"/>
      <c r="N1626" s="345"/>
      <c r="O1626" s="345"/>
      <c r="P1626" s="345"/>
      <c r="Q1626" s="345"/>
      <c r="R1626" s="345"/>
      <c r="S1626" s="345"/>
      <c r="T1626" s="345"/>
      <c r="U1626" s="345"/>
      <c r="V1626" s="345"/>
    </row>
    <row r="1627" spans="3:22">
      <c r="C1627" s="345"/>
      <c r="D1627" s="345"/>
      <c r="E1627" s="345"/>
      <c r="F1627" s="345"/>
      <c r="G1627" s="345"/>
      <c r="H1627" s="345"/>
      <c r="I1627" s="345"/>
      <c r="J1627" s="345"/>
      <c r="K1627" s="345"/>
      <c r="L1627" s="345"/>
      <c r="M1627" s="345"/>
      <c r="N1627" s="345"/>
      <c r="O1627" s="345"/>
      <c r="P1627" s="345"/>
      <c r="Q1627" s="345"/>
      <c r="R1627" s="345"/>
      <c r="S1627" s="345"/>
      <c r="T1627" s="345"/>
      <c r="U1627" s="345"/>
      <c r="V1627" s="345"/>
    </row>
    <row r="1628" spans="3:22">
      <c r="C1628" s="345"/>
      <c r="D1628" s="345"/>
      <c r="E1628" s="345"/>
      <c r="F1628" s="345"/>
      <c r="G1628" s="345"/>
      <c r="H1628" s="345"/>
      <c r="I1628" s="345"/>
      <c r="J1628" s="345"/>
      <c r="K1628" s="345"/>
      <c r="L1628" s="345"/>
      <c r="M1628" s="345"/>
      <c r="N1628" s="345"/>
      <c r="O1628" s="345"/>
      <c r="P1628" s="345"/>
      <c r="Q1628" s="345"/>
      <c r="R1628" s="345"/>
      <c r="S1628" s="345"/>
      <c r="T1628" s="345"/>
      <c r="U1628" s="345"/>
      <c r="V1628" s="345"/>
    </row>
    <row r="1629" spans="3:22">
      <c r="C1629" s="345"/>
      <c r="D1629" s="345"/>
      <c r="E1629" s="345"/>
      <c r="F1629" s="345"/>
      <c r="G1629" s="345"/>
      <c r="H1629" s="345"/>
      <c r="I1629" s="345"/>
      <c r="J1629" s="345"/>
      <c r="K1629" s="345"/>
      <c r="L1629" s="345"/>
      <c r="M1629" s="345"/>
      <c r="N1629" s="345"/>
      <c r="O1629" s="345"/>
      <c r="P1629" s="345"/>
      <c r="Q1629" s="345"/>
      <c r="R1629" s="345"/>
      <c r="S1629" s="345"/>
      <c r="T1629" s="345"/>
      <c r="U1629" s="345"/>
      <c r="V1629" s="345"/>
    </row>
    <row r="1630" spans="3:22">
      <c r="C1630" s="345"/>
      <c r="D1630" s="345"/>
      <c r="E1630" s="345"/>
      <c r="F1630" s="345"/>
      <c r="G1630" s="345"/>
      <c r="H1630" s="345"/>
      <c r="I1630" s="345"/>
      <c r="J1630" s="345"/>
      <c r="K1630" s="345"/>
      <c r="L1630" s="345"/>
      <c r="M1630" s="345"/>
      <c r="N1630" s="345"/>
      <c r="O1630" s="345"/>
      <c r="P1630" s="345"/>
      <c r="Q1630" s="345"/>
      <c r="R1630" s="345"/>
      <c r="S1630" s="345"/>
      <c r="T1630" s="345"/>
      <c r="U1630" s="345"/>
      <c r="V1630" s="345"/>
    </row>
    <row r="1631" spans="3:22">
      <c r="C1631" s="345"/>
      <c r="D1631" s="345"/>
      <c r="E1631" s="345"/>
      <c r="F1631" s="345"/>
      <c r="G1631" s="345"/>
      <c r="H1631" s="345"/>
      <c r="I1631" s="345"/>
      <c r="J1631" s="345"/>
      <c r="K1631" s="345"/>
      <c r="L1631" s="345"/>
      <c r="M1631" s="345"/>
      <c r="N1631" s="345"/>
      <c r="O1631" s="345"/>
      <c r="P1631" s="345"/>
      <c r="Q1631" s="345"/>
      <c r="R1631" s="345"/>
      <c r="S1631" s="345"/>
      <c r="T1631" s="345"/>
      <c r="U1631" s="345"/>
      <c r="V1631" s="345"/>
    </row>
    <row r="1632" spans="3:22">
      <c r="C1632" s="345"/>
      <c r="D1632" s="345"/>
      <c r="E1632" s="345"/>
      <c r="F1632" s="345"/>
      <c r="G1632" s="345"/>
      <c r="H1632" s="345"/>
      <c r="I1632" s="345"/>
      <c r="J1632" s="345"/>
      <c r="K1632" s="345"/>
      <c r="L1632" s="345"/>
      <c r="M1632" s="345"/>
      <c r="N1632" s="345"/>
      <c r="O1632" s="345"/>
      <c r="P1632" s="345"/>
      <c r="Q1632" s="345"/>
      <c r="R1632" s="345"/>
      <c r="S1632" s="345"/>
      <c r="T1632" s="345"/>
      <c r="U1632" s="345"/>
      <c r="V1632" s="345"/>
    </row>
    <row r="1633" spans="3:22">
      <c r="C1633" s="345"/>
      <c r="D1633" s="345"/>
      <c r="E1633" s="345"/>
      <c r="F1633" s="345"/>
      <c r="G1633" s="345"/>
      <c r="H1633" s="345"/>
      <c r="I1633" s="345"/>
      <c r="J1633" s="345"/>
      <c r="K1633" s="345"/>
      <c r="L1633" s="345"/>
      <c r="M1633" s="345"/>
      <c r="N1633" s="345"/>
      <c r="O1633" s="345"/>
      <c r="P1633" s="345"/>
      <c r="Q1633" s="345"/>
      <c r="R1633" s="345"/>
      <c r="S1633" s="345"/>
      <c r="T1633" s="345"/>
      <c r="U1633" s="345"/>
      <c r="V1633" s="345"/>
    </row>
    <row r="1634" spans="3:22">
      <c r="C1634" s="345"/>
      <c r="D1634" s="345"/>
      <c r="E1634" s="345"/>
      <c r="F1634" s="345"/>
      <c r="G1634" s="345"/>
      <c r="H1634" s="345"/>
      <c r="I1634" s="345"/>
      <c r="J1634" s="345"/>
      <c r="K1634" s="345"/>
      <c r="L1634" s="345"/>
      <c r="M1634" s="345"/>
      <c r="N1634" s="345"/>
      <c r="O1634" s="345"/>
      <c r="P1634" s="345"/>
      <c r="Q1634" s="345"/>
      <c r="R1634" s="345"/>
      <c r="S1634" s="345"/>
      <c r="T1634" s="345"/>
      <c r="U1634" s="345"/>
      <c r="V1634" s="345"/>
    </row>
    <row r="1635" spans="3:22">
      <c r="C1635" s="345"/>
      <c r="D1635" s="345"/>
      <c r="E1635" s="345"/>
      <c r="F1635" s="345"/>
      <c r="G1635" s="345"/>
      <c r="H1635" s="345"/>
      <c r="I1635" s="345"/>
      <c r="J1635" s="345"/>
      <c r="K1635" s="345"/>
      <c r="L1635" s="345"/>
      <c r="M1635" s="345"/>
      <c r="N1635" s="345"/>
      <c r="O1635" s="345"/>
      <c r="P1635" s="345"/>
      <c r="Q1635" s="345"/>
      <c r="R1635" s="345"/>
      <c r="S1635" s="345"/>
      <c r="T1635" s="345"/>
      <c r="U1635" s="345"/>
      <c r="V1635" s="345"/>
    </row>
    <row r="1636" spans="3:22">
      <c r="C1636" s="345"/>
      <c r="D1636" s="345"/>
      <c r="E1636" s="345"/>
      <c r="F1636" s="345"/>
      <c r="G1636" s="345"/>
      <c r="H1636" s="345"/>
      <c r="I1636" s="345"/>
      <c r="J1636" s="345"/>
      <c r="K1636" s="345"/>
      <c r="L1636" s="345"/>
      <c r="M1636" s="345"/>
      <c r="N1636" s="345"/>
      <c r="O1636" s="345"/>
      <c r="P1636" s="345"/>
      <c r="Q1636" s="345"/>
      <c r="R1636" s="345"/>
      <c r="S1636" s="345"/>
      <c r="T1636" s="345"/>
      <c r="U1636" s="345"/>
      <c r="V1636" s="345"/>
    </row>
    <row r="1637" spans="3:22">
      <c r="C1637" s="345"/>
      <c r="D1637" s="345"/>
      <c r="E1637" s="345"/>
      <c r="F1637" s="345"/>
      <c r="G1637" s="345"/>
      <c r="H1637" s="345"/>
      <c r="I1637" s="345"/>
      <c r="J1637" s="345"/>
      <c r="K1637" s="345"/>
      <c r="L1637" s="345"/>
      <c r="M1637" s="345"/>
      <c r="N1637" s="345"/>
      <c r="O1637" s="345"/>
      <c r="P1637" s="345"/>
      <c r="Q1637" s="345"/>
      <c r="R1637" s="345"/>
      <c r="S1637" s="345"/>
      <c r="T1637" s="345"/>
      <c r="U1637" s="345"/>
      <c r="V1637" s="345"/>
    </row>
    <row r="1638" spans="3:22">
      <c r="C1638" s="345"/>
      <c r="D1638" s="345"/>
      <c r="E1638" s="345"/>
      <c r="F1638" s="345"/>
      <c r="G1638" s="345"/>
      <c r="H1638" s="345"/>
      <c r="I1638" s="345"/>
      <c r="J1638" s="345"/>
      <c r="K1638" s="345"/>
      <c r="L1638" s="345"/>
      <c r="M1638" s="345"/>
      <c r="N1638" s="345"/>
      <c r="O1638" s="345"/>
      <c r="P1638" s="345"/>
      <c r="Q1638" s="345"/>
      <c r="R1638" s="345"/>
      <c r="S1638" s="345"/>
      <c r="T1638" s="345"/>
      <c r="U1638" s="345"/>
      <c r="V1638" s="345"/>
    </row>
    <row r="1639" spans="3:22">
      <c r="C1639" s="345"/>
      <c r="D1639" s="345"/>
      <c r="E1639" s="345"/>
      <c r="F1639" s="345"/>
      <c r="G1639" s="345"/>
      <c r="H1639" s="345"/>
      <c r="I1639" s="345"/>
      <c r="J1639" s="345"/>
      <c r="K1639" s="345"/>
      <c r="L1639" s="345"/>
      <c r="M1639" s="345"/>
      <c r="N1639" s="345"/>
      <c r="O1639" s="345"/>
      <c r="P1639" s="345"/>
      <c r="Q1639" s="345"/>
      <c r="R1639" s="345"/>
      <c r="S1639" s="345"/>
      <c r="T1639" s="345"/>
      <c r="U1639" s="345"/>
      <c r="V1639" s="345"/>
    </row>
    <row r="1640" spans="3:22">
      <c r="C1640" s="345"/>
      <c r="D1640" s="345"/>
      <c r="E1640" s="345"/>
      <c r="F1640" s="345"/>
      <c r="G1640" s="345"/>
      <c r="H1640" s="345"/>
      <c r="I1640" s="345"/>
      <c r="J1640" s="345"/>
      <c r="K1640" s="345"/>
      <c r="L1640" s="345"/>
      <c r="M1640" s="345"/>
      <c r="N1640" s="345"/>
      <c r="O1640" s="345"/>
      <c r="P1640" s="345"/>
      <c r="Q1640" s="345"/>
      <c r="R1640" s="345"/>
      <c r="S1640" s="345"/>
      <c r="T1640" s="345"/>
      <c r="U1640" s="345"/>
      <c r="V1640" s="345"/>
    </row>
    <row r="1641" spans="3:22">
      <c r="C1641" s="345"/>
      <c r="D1641" s="345"/>
      <c r="E1641" s="345"/>
      <c r="F1641" s="345"/>
      <c r="G1641" s="345"/>
      <c r="H1641" s="345"/>
      <c r="I1641" s="345"/>
      <c r="J1641" s="345"/>
      <c r="K1641" s="345"/>
      <c r="L1641" s="345"/>
      <c r="M1641" s="345"/>
      <c r="N1641" s="345"/>
      <c r="O1641" s="345"/>
      <c r="P1641" s="345"/>
      <c r="Q1641" s="345"/>
      <c r="R1641" s="345"/>
      <c r="S1641" s="345"/>
      <c r="T1641" s="345"/>
      <c r="U1641" s="345"/>
      <c r="V1641" s="345"/>
    </row>
    <row r="1642" spans="3:22">
      <c r="C1642" s="345"/>
      <c r="D1642" s="345"/>
      <c r="E1642" s="345"/>
      <c r="F1642" s="345"/>
      <c r="G1642" s="345"/>
      <c r="H1642" s="345"/>
      <c r="I1642" s="345"/>
      <c r="J1642" s="345"/>
      <c r="K1642" s="345"/>
      <c r="L1642" s="345"/>
      <c r="M1642" s="345"/>
      <c r="N1642" s="345"/>
      <c r="O1642" s="345"/>
      <c r="P1642" s="345"/>
      <c r="Q1642" s="345"/>
      <c r="R1642" s="345"/>
      <c r="S1642" s="345"/>
      <c r="T1642" s="345"/>
      <c r="U1642" s="345"/>
      <c r="V1642" s="345"/>
    </row>
    <row r="1643" spans="3:22">
      <c r="C1643" s="345"/>
      <c r="D1643" s="345"/>
      <c r="E1643" s="345"/>
      <c r="F1643" s="345"/>
      <c r="G1643" s="345"/>
      <c r="H1643" s="345"/>
      <c r="I1643" s="345"/>
      <c r="J1643" s="345"/>
      <c r="K1643" s="345"/>
      <c r="L1643" s="345"/>
      <c r="M1643" s="345"/>
      <c r="N1643" s="345"/>
      <c r="O1643" s="345"/>
      <c r="P1643" s="345"/>
      <c r="Q1643" s="345"/>
      <c r="R1643" s="345"/>
      <c r="S1643" s="345"/>
      <c r="T1643" s="345"/>
      <c r="U1643" s="345"/>
      <c r="V1643" s="345"/>
    </row>
    <row r="1644" spans="3:22">
      <c r="C1644" s="345"/>
      <c r="D1644" s="345"/>
      <c r="E1644" s="345"/>
      <c r="F1644" s="345"/>
      <c r="G1644" s="345"/>
      <c r="H1644" s="345"/>
      <c r="I1644" s="345"/>
      <c r="J1644" s="345"/>
      <c r="K1644" s="345"/>
      <c r="L1644" s="345"/>
      <c r="M1644" s="345"/>
      <c r="N1644" s="345"/>
      <c r="O1644" s="345"/>
      <c r="P1644" s="345"/>
      <c r="Q1644" s="345"/>
      <c r="R1644" s="345"/>
      <c r="S1644" s="345"/>
      <c r="T1644" s="345"/>
      <c r="U1644" s="345"/>
      <c r="V1644" s="345"/>
    </row>
    <row r="1645" spans="3:22">
      <c r="C1645" s="345"/>
      <c r="D1645" s="345"/>
      <c r="E1645" s="345"/>
      <c r="F1645" s="345"/>
      <c r="G1645" s="345"/>
      <c r="H1645" s="345"/>
      <c r="I1645" s="345"/>
      <c r="J1645" s="345"/>
      <c r="K1645" s="345"/>
      <c r="L1645" s="345"/>
      <c r="M1645" s="345"/>
      <c r="N1645" s="345"/>
      <c r="O1645" s="345"/>
      <c r="P1645" s="345"/>
      <c r="Q1645" s="345"/>
      <c r="R1645" s="345"/>
      <c r="S1645" s="345"/>
      <c r="T1645" s="345"/>
      <c r="U1645" s="345"/>
      <c r="V1645" s="345"/>
    </row>
    <row r="1646" spans="3:22">
      <c r="C1646" s="345"/>
      <c r="D1646" s="345"/>
      <c r="E1646" s="345"/>
      <c r="F1646" s="345"/>
      <c r="G1646" s="345"/>
      <c r="H1646" s="345"/>
      <c r="I1646" s="345"/>
      <c r="J1646" s="345"/>
      <c r="K1646" s="345"/>
      <c r="L1646" s="345"/>
      <c r="M1646" s="345"/>
      <c r="N1646" s="345"/>
      <c r="O1646" s="345"/>
      <c r="P1646" s="345"/>
      <c r="Q1646" s="345"/>
      <c r="R1646" s="345"/>
      <c r="S1646" s="345"/>
      <c r="T1646" s="345"/>
      <c r="U1646" s="345"/>
      <c r="V1646" s="345"/>
    </row>
    <row r="1647" spans="3:22">
      <c r="C1647" s="345"/>
      <c r="D1647" s="345"/>
      <c r="E1647" s="345"/>
      <c r="F1647" s="345"/>
      <c r="G1647" s="345"/>
      <c r="H1647" s="345"/>
      <c r="I1647" s="345"/>
      <c r="J1647" s="345"/>
      <c r="K1647" s="345"/>
      <c r="L1647" s="345"/>
      <c r="M1647" s="345"/>
      <c r="N1647" s="345"/>
      <c r="O1647" s="345"/>
      <c r="P1647" s="345"/>
      <c r="Q1647" s="345"/>
      <c r="R1647" s="345"/>
      <c r="S1647" s="345"/>
      <c r="T1647" s="345"/>
      <c r="U1647" s="345"/>
      <c r="V1647" s="345"/>
    </row>
    <row r="1648" spans="3:22">
      <c r="C1648" s="345"/>
      <c r="D1648" s="345"/>
      <c r="E1648" s="345"/>
      <c r="F1648" s="345"/>
      <c r="G1648" s="345"/>
      <c r="H1648" s="345"/>
      <c r="I1648" s="345"/>
      <c r="J1648" s="345"/>
      <c r="K1648" s="345"/>
      <c r="L1648" s="345"/>
      <c r="M1648" s="345"/>
      <c r="N1648" s="345"/>
      <c r="O1648" s="345"/>
      <c r="P1648" s="345"/>
      <c r="Q1648" s="345"/>
      <c r="R1648" s="345"/>
      <c r="S1648" s="345"/>
      <c r="T1648" s="345"/>
      <c r="U1648" s="345"/>
      <c r="V1648" s="345"/>
    </row>
    <row r="1649" spans="3:22">
      <c r="C1649" s="345"/>
      <c r="D1649" s="345"/>
      <c r="E1649" s="345"/>
      <c r="F1649" s="345"/>
      <c r="G1649" s="345"/>
      <c r="H1649" s="345"/>
      <c r="I1649" s="345"/>
      <c r="J1649" s="345"/>
      <c r="K1649" s="345"/>
      <c r="L1649" s="345"/>
      <c r="M1649" s="345"/>
      <c r="N1649" s="345"/>
      <c r="O1649" s="345"/>
      <c r="P1649" s="345"/>
      <c r="Q1649" s="345"/>
      <c r="R1649" s="345"/>
      <c r="S1649" s="345"/>
      <c r="T1649" s="345"/>
      <c r="U1649" s="345"/>
      <c r="V1649" s="345"/>
    </row>
    <row r="1650" spans="3:22">
      <c r="C1650" s="345"/>
      <c r="D1650" s="345"/>
      <c r="E1650" s="345"/>
      <c r="F1650" s="345"/>
      <c r="G1650" s="345"/>
      <c r="H1650" s="345"/>
      <c r="I1650" s="345"/>
      <c r="J1650" s="345"/>
      <c r="K1650" s="345"/>
      <c r="L1650" s="345"/>
      <c r="M1650" s="345"/>
      <c r="N1650" s="345"/>
      <c r="O1650" s="345"/>
      <c r="P1650" s="345"/>
      <c r="Q1650" s="345"/>
      <c r="R1650" s="345"/>
      <c r="S1650" s="345"/>
      <c r="T1650" s="345"/>
      <c r="U1650" s="345"/>
      <c r="V1650" s="345"/>
    </row>
    <row r="1651" spans="3:22">
      <c r="C1651" s="345"/>
      <c r="D1651" s="345"/>
      <c r="E1651" s="345"/>
      <c r="F1651" s="345"/>
      <c r="G1651" s="345"/>
      <c r="H1651" s="345"/>
      <c r="I1651" s="345"/>
      <c r="J1651" s="345"/>
      <c r="K1651" s="345"/>
      <c r="L1651" s="345"/>
      <c r="M1651" s="345"/>
      <c r="N1651" s="345"/>
      <c r="O1651" s="345"/>
      <c r="P1651" s="345"/>
      <c r="Q1651" s="345"/>
      <c r="R1651" s="345"/>
      <c r="S1651" s="345"/>
      <c r="T1651" s="345"/>
      <c r="U1651" s="345"/>
      <c r="V1651" s="345"/>
    </row>
    <row r="1652" spans="3:22">
      <c r="C1652" s="345"/>
      <c r="D1652" s="345"/>
      <c r="E1652" s="345"/>
      <c r="F1652" s="345"/>
      <c r="G1652" s="345"/>
      <c r="H1652" s="345"/>
      <c r="I1652" s="345"/>
      <c r="J1652" s="345"/>
      <c r="K1652" s="345"/>
      <c r="L1652" s="345"/>
      <c r="M1652" s="345"/>
      <c r="N1652" s="345"/>
      <c r="O1652" s="345"/>
      <c r="P1652" s="345"/>
      <c r="Q1652" s="345"/>
      <c r="R1652" s="345"/>
      <c r="S1652" s="345"/>
      <c r="T1652" s="345"/>
      <c r="U1652" s="345"/>
      <c r="V1652" s="345"/>
    </row>
    <row r="1653" spans="3:22">
      <c r="C1653" s="345"/>
      <c r="D1653" s="345"/>
      <c r="E1653" s="345"/>
      <c r="F1653" s="345"/>
      <c r="G1653" s="345"/>
      <c r="H1653" s="345"/>
      <c r="I1653" s="345"/>
      <c r="J1653" s="345"/>
      <c r="K1653" s="345"/>
      <c r="L1653" s="345"/>
      <c r="M1653" s="345"/>
      <c r="N1653" s="345"/>
      <c r="O1653" s="345"/>
      <c r="P1653" s="345"/>
      <c r="Q1653" s="345"/>
      <c r="R1653" s="345"/>
      <c r="S1653" s="345"/>
      <c r="T1653" s="345"/>
      <c r="U1653" s="345"/>
      <c r="V1653" s="345"/>
    </row>
    <row r="1654" spans="3:22">
      <c r="C1654" s="345"/>
      <c r="D1654" s="345"/>
      <c r="E1654" s="345"/>
      <c r="F1654" s="345"/>
      <c r="G1654" s="345"/>
      <c r="H1654" s="345"/>
      <c r="I1654" s="345"/>
      <c r="J1654" s="345"/>
      <c r="K1654" s="345"/>
      <c r="L1654" s="345"/>
      <c r="M1654" s="345"/>
      <c r="N1654" s="345"/>
      <c r="O1654" s="345"/>
      <c r="P1654" s="345"/>
      <c r="Q1654" s="345"/>
      <c r="R1654" s="345"/>
      <c r="S1654" s="345"/>
      <c r="T1654" s="345"/>
      <c r="U1654" s="345"/>
      <c r="V1654" s="345"/>
    </row>
    <row r="1655" spans="3:22">
      <c r="C1655" s="345"/>
      <c r="D1655" s="345"/>
      <c r="E1655" s="345"/>
      <c r="F1655" s="345"/>
      <c r="G1655" s="345"/>
      <c r="H1655" s="345"/>
      <c r="I1655" s="345"/>
      <c r="J1655" s="345"/>
      <c r="K1655" s="345"/>
      <c r="L1655" s="345"/>
      <c r="M1655" s="345"/>
      <c r="N1655" s="345"/>
      <c r="O1655" s="345"/>
      <c r="P1655" s="345"/>
      <c r="Q1655" s="345"/>
      <c r="R1655" s="345"/>
      <c r="S1655" s="345"/>
      <c r="T1655" s="345"/>
      <c r="U1655" s="345"/>
      <c r="V1655" s="345"/>
    </row>
    <row r="1656" spans="3:22">
      <c r="C1656" s="345"/>
      <c r="D1656" s="345"/>
      <c r="E1656" s="345"/>
      <c r="F1656" s="345"/>
      <c r="G1656" s="345"/>
      <c r="H1656" s="345"/>
      <c r="I1656" s="345"/>
      <c r="J1656" s="345"/>
      <c r="K1656" s="345"/>
      <c r="L1656" s="345"/>
      <c r="M1656" s="345"/>
      <c r="N1656" s="345"/>
      <c r="O1656" s="345"/>
      <c r="P1656" s="345"/>
      <c r="Q1656" s="345"/>
      <c r="R1656" s="345"/>
      <c r="S1656" s="345"/>
      <c r="T1656" s="345"/>
      <c r="U1656" s="345"/>
      <c r="V1656" s="345"/>
    </row>
    <row r="1657" spans="3:22">
      <c r="C1657" s="345"/>
      <c r="D1657" s="345"/>
      <c r="E1657" s="345"/>
      <c r="F1657" s="345"/>
      <c r="G1657" s="345"/>
      <c r="H1657" s="345"/>
      <c r="I1657" s="345"/>
      <c r="J1657" s="345"/>
      <c r="K1657" s="345"/>
      <c r="L1657" s="345"/>
      <c r="M1657" s="345"/>
      <c r="N1657" s="345"/>
      <c r="O1657" s="345"/>
      <c r="P1657" s="345"/>
      <c r="Q1657" s="345"/>
      <c r="R1657" s="345"/>
      <c r="S1657" s="345"/>
      <c r="T1657" s="345"/>
      <c r="U1657" s="345"/>
      <c r="V1657" s="345"/>
    </row>
    <row r="1658" spans="3:22">
      <c r="C1658" s="345"/>
      <c r="D1658" s="345"/>
      <c r="E1658" s="345"/>
      <c r="F1658" s="345"/>
      <c r="G1658" s="345"/>
      <c r="H1658" s="345"/>
      <c r="I1658" s="345"/>
      <c r="J1658" s="345"/>
      <c r="K1658" s="345"/>
      <c r="L1658" s="345"/>
      <c r="M1658" s="345"/>
      <c r="N1658" s="345"/>
      <c r="O1658" s="345"/>
      <c r="P1658" s="345"/>
      <c r="Q1658" s="345"/>
      <c r="R1658" s="345"/>
      <c r="S1658" s="345"/>
      <c r="T1658" s="345"/>
      <c r="U1658" s="345"/>
      <c r="V1658" s="345"/>
    </row>
    <row r="1659" spans="3:22">
      <c r="C1659" s="345"/>
      <c r="D1659" s="345"/>
      <c r="E1659" s="345"/>
      <c r="F1659" s="345"/>
      <c r="G1659" s="345"/>
      <c r="H1659" s="345"/>
      <c r="I1659" s="345"/>
      <c r="J1659" s="345"/>
      <c r="K1659" s="345"/>
      <c r="L1659" s="345"/>
      <c r="M1659" s="345"/>
      <c r="N1659" s="345"/>
      <c r="O1659" s="345"/>
      <c r="P1659" s="345"/>
      <c r="Q1659" s="345"/>
      <c r="R1659" s="345"/>
      <c r="S1659" s="345"/>
      <c r="T1659" s="345"/>
      <c r="U1659" s="345"/>
      <c r="V1659" s="345"/>
    </row>
    <row r="1660" spans="3:22">
      <c r="C1660" s="345"/>
      <c r="D1660" s="345"/>
      <c r="E1660" s="345"/>
      <c r="F1660" s="345"/>
      <c r="G1660" s="345"/>
      <c r="H1660" s="345"/>
      <c r="I1660" s="345"/>
      <c r="J1660" s="345"/>
      <c r="K1660" s="345"/>
      <c r="L1660" s="345"/>
      <c r="M1660" s="345"/>
      <c r="N1660" s="345"/>
      <c r="O1660" s="345"/>
      <c r="P1660" s="345"/>
      <c r="Q1660" s="345"/>
      <c r="R1660" s="345"/>
      <c r="S1660" s="345"/>
      <c r="T1660" s="345"/>
      <c r="U1660" s="345"/>
      <c r="V1660" s="345"/>
    </row>
    <row r="1661" spans="3:22">
      <c r="C1661" s="345"/>
      <c r="D1661" s="345"/>
      <c r="E1661" s="345"/>
      <c r="F1661" s="345"/>
      <c r="G1661" s="345"/>
      <c r="H1661" s="345"/>
      <c r="I1661" s="345"/>
      <c r="J1661" s="345"/>
      <c r="K1661" s="345"/>
      <c r="L1661" s="345"/>
      <c r="M1661" s="345"/>
      <c r="N1661" s="345"/>
      <c r="O1661" s="345"/>
      <c r="P1661" s="345"/>
      <c r="Q1661" s="345"/>
      <c r="R1661" s="345"/>
      <c r="S1661" s="345"/>
      <c r="T1661" s="345"/>
      <c r="U1661" s="345"/>
      <c r="V1661" s="345"/>
    </row>
    <row r="1662" spans="3:22">
      <c r="C1662" s="345"/>
      <c r="D1662" s="345"/>
      <c r="E1662" s="345"/>
      <c r="F1662" s="345"/>
      <c r="G1662" s="345"/>
      <c r="H1662" s="345"/>
      <c r="I1662" s="345"/>
      <c r="J1662" s="345"/>
      <c r="K1662" s="345"/>
      <c r="L1662" s="345"/>
      <c r="M1662" s="345"/>
      <c r="N1662" s="345"/>
      <c r="O1662" s="345"/>
      <c r="P1662" s="345"/>
      <c r="Q1662" s="345"/>
      <c r="R1662" s="345"/>
      <c r="S1662" s="345"/>
      <c r="T1662" s="345"/>
      <c r="U1662" s="345"/>
      <c r="V1662" s="345"/>
    </row>
    <row r="1663" spans="3:22">
      <c r="C1663" s="345"/>
      <c r="D1663" s="345"/>
      <c r="E1663" s="345"/>
      <c r="F1663" s="345"/>
      <c r="G1663" s="345"/>
      <c r="H1663" s="345"/>
      <c r="I1663" s="345"/>
      <c r="J1663" s="345"/>
      <c r="K1663" s="345"/>
      <c r="L1663" s="345"/>
      <c r="M1663" s="345"/>
      <c r="N1663" s="345"/>
      <c r="O1663" s="345"/>
      <c r="P1663" s="345"/>
      <c r="Q1663" s="345"/>
      <c r="R1663" s="345"/>
      <c r="S1663" s="345"/>
      <c r="T1663" s="345"/>
      <c r="U1663" s="345"/>
      <c r="V1663" s="345"/>
    </row>
    <row r="1664" spans="3:22">
      <c r="C1664" s="345"/>
      <c r="D1664" s="345"/>
      <c r="E1664" s="345"/>
      <c r="F1664" s="345"/>
      <c r="G1664" s="345"/>
      <c r="H1664" s="345"/>
      <c r="I1664" s="345"/>
      <c r="J1664" s="345"/>
      <c r="K1664" s="345"/>
      <c r="L1664" s="345"/>
      <c r="M1664" s="345"/>
      <c r="N1664" s="345"/>
      <c r="O1664" s="345"/>
      <c r="P1664" s="345"/>
      <c r="Q1664" s="345"/>
      <c r="R1664" s="345"/>
      <c r="S1664" s="345"/>
      <c r="T1664" s="345"/>
      <c r="U1664" s="345"/>
      <c r="V1664" s="345"/>
    </row>
    <row r="1665" spans="3:22">
      <c r="C1665" s="345"/>
      <c r="D1665" s="345"/>
      <c r="E1665" s="345"/>
      <c r="F1665" s="345"/>
      <c r="G1665" s="345"/>
      <c r="H1665" s="345"/>
      <c r="I1665" s="345"/>
      <c r="J1665" s="345"/>
      <c r="K1665" s="345"/>
      <c r="L1665" s="345"/>
      <c r="M1665" s="345"/>
      <c r="N1665" s="345"/>
      <c r="O1665" s="345"/>
      <c r="P1665" s="345"/>
      <c r="Q1665" s="345"/>
      <c r="R1665" s="345"/>
      <c r="S1665" s="345"/>
      <c r="T1665" s="345"/>
      <c r="U1665" s="345"/>
      <c r="V1665" s="345"/>
    </row>
    <row r="1666" spans="3:22">
      <c r="C1666" s="345"/>
      <c r="D1666" s="345"/>
      <c r="E1666" s="345"/>
      <c r="F1666" s="345"/>
      <c r="G1666" s="345"/>
      <c r="H1666" s="345"/>
      <c r="I1666" s="345"/>
      <c r="J1666" s="345"/>
      <c r="K1666" s="345"/>
      <c r="L1666" s="345"/>
      <c r="M1666" s="345"/>
      <c r="N1666" s="345"/>
      <c r="O1666" s="345"/>
      <c r="P1666" s="345"/>
      <c r="Q1666" s="345"/>
      <c r="R1666" s="345"/>
      <c r="S1666" s="345"/>
      <c r="T1666" s="345"/>
      <c r="U1666" s="345"/>
      <c r="V1666" s="345"/>
    </row>
    <row r="1667" spans="3:22">
      <c r="C1667" s="345"/>
      <c r="D1667" s="345"/>
      <c r="E1667" s="345"/>
      <c r="F1667" s="345"/>
      <c r="G1667" s="345"/>
      <c r="H1667" s="345"/>
      <c r="I1667" s="345"/>
      <c r="J1667" s="345"/>
      <c r="K1667" s="345"/>
      <c r="L1667" s="345"/>
      <c r="M1667" s="345"/>
      <c r="N1667" s="345"/>
      <c r="O1667" s="345"/>
      <c r="P1667" s="345"/>
      <c r="Q1667" s="345"/>
      <c r="R1667" s="345"/>
      <c r="S1667" s="345"/>
      <c r="T1667" s="345"/>
      <c r="U1667" s="345"/>
      <c r="V1667" s="345"/>
    </row>
    <row r="1668" spans="3:22">
      <c r="C1668" s="345"/>
      <c r="D1668" s="345"/>
      <c r="E1668" s="345"/>
      <c r="F1668" s="345"/>
      <c r="G1668" s="345"/>
      <c r="H1668" s="345"/>
      <c r="I1668" s="345"/>
      <c r="J1668" s="345"/>
      <c r="K1668" s="345"/>
      <c r="L1668" s="345"/>
      <c r="M1668" s="345"/>
      <c r="N1668" s="345"/>
      <c r="O1668" s="345"/>
      <c r="P1668" s="345"/>
      <c r="Q1668" s="345"/>
      <c r="R1668" s="345"/>
      <c r="S1668" s="345"/>
      <c r="T1668" s="345"/>
      <c r="U1668" s="345"/>
      <c r="V1668" s="345"/>
    </row>
    <row r="1669" spans="3:22">
      <c r="C1669" s="345"/>
      <c r="D1669" s="345"/>
      <c r="E1669" s="345"/>
      <c r="F1669" s="345"/>
      <c r="G1669" s="345"/>
      <c r="H1669" s="345"/>
      <c r="I1669" s="345"/>
      <c r="J1669" s="345"/>
      <c r="K1669" s="345"/>
      <c r="L1669" s="345"/>
      <c r="M1669" s="345"/>
      <c r="N1669" s="345"/>
      <c r="O1669" s="345"/>
      <c r="P1669" s="345"/>
      <c r="Q1669" s="345"/>
      <c r="R1669" s="345"/>
      <c r="S1669" s="345"/>
      <c r="T1669" s="345"/>
      <c r="U1669" s="345"/>
      <c r="V1669" s="345"/>
    </row>
    <row r="1670" spans="3:22">
      <c r="C1670" s="345"/>
      <c r="D1670" s="345"/>
      <c r="E1670" s="345"/>
      <c r="F1670" s="345"/>
      <c r="G1670" s="345"/>
      <c r="H1670" s="345"/>
      <c r="I1670" s="345"/>
      <c r="J1670" s="345"/>
      <c r="K1670" s="345"/>
      <c r="L1670" s="345"/>
      <c r="M1670" s="345"/>
      <c r="N1670" s="345"/>
      <c r="O1670" s="345"/>
      <c r="P1670" s="345"/>
      <c r="Q1670" s="345"/>
      <c r="R1670" s="345"/>
      <c r="S1670" s="345"/>
      <c r="T1670" s="345"/>
      <c r="U1670" s="345"/>
      <c r="V1670" s="345"/>
    </row>
    <row r="1671" spans="3:22">
      <c r="C1671" s="345"/>
      <c r="D1671" s="345"/>
      <c r="E1671" s="345"/>
      <c r="F1671" s="345"/>
      <c r="G1671" s="345"/>
      <c r="H1671" s="345"/>
      <c r="I1671" s="345"/>
      <c r="J1671" s="345"/>
      <c r="K1671" s="345"/>
      <c r="L1671" s="345"/>
      <c r="M1671" s="345"/>
      <c r="N1671" s="345"/>
      <c r="O1671" s="345"/>
      <c r="P1671" s="345"/>
      <c r="Q1671" s="345"/>
      <c r="R1671" s="345"/>
      <c r="S1671" s="345"/>
      <c r="T1671" s="345"/>
      <c r="U1671" s="345"/>
      <c r="V1671" s="345"/>
    </row>
    <row r="1672" spans="3:22">
      <c r="C1672" s="345"/>
      <c r="D1672" s="345"/>
      <c r="E1672" s="345"/>
      <c r="F1672" s="345"/>
      <c r="G1672" s="345"/>
      <c r="H1672" s="345"/>
      <c r="I1672" s="345"/>
      <c r="J1672" s="345"/>
      <c r="K1672" s="345"/>
      <c r="L1672" s="345"/>
      <c r="M1672" s="345"/>
      <c r="N1672" s="345"/>
      <c r="O1672" s="345"/>
      <c r="P1672" s="345"/>
      <c r="Q1672" s="345"/>
      <c r="R1672" s="345"/>
      <c r="S1672" s="345"/>
      <c r="T1672" s="345"/>
      <c r="U1672" s="345"/>
      <c r="V1672" s="345"/>
    </row>
    <row r="1673" spans="3:22">
      <c r="C1673" s="345"/>
      <c r="D1673" s="345"/>
      <c r="E1673" s="345"/>
      <c r="F1673" s="345"/>
      <c r="G1673" s="345"/>
      <c r="H1673" s="345"/>
      <c r="I1673" s="345"/>
      <c r="J1673" s="345"/>
      <c r="K1673" s="345"/>
      <c r="L1673" s="345"/>
      <c r="M1673" s="345"/>
      <c r="N1673" s="345"/>
      <c r="O1673" s="345"/>
      <c r="P1673" s="345"/>
      <c r="Q1673" s="345"/>
      <c r="R1673" s="345"/>
      <c r="S1673" s="345"/>
      <c r="T1673" s="345"/>
      <c r="U1673" s="345"/>
      <c r="V1673" s="345"/>
    </row>
    <row r="1674" spans="3:22">
      <c r="C1674" s="345"/>
      <c r="D1674" s="345"/>
      <c r="E1674" s="345"/>
      <c r="F1674" s="345"/>
      <c r="G1674" s="345"/>
      <c r="H1674" s="345"/>
      <c r="I1674" s="345"/>
      <c r="J1674" s="345"/>
      <c r="K1674" s="345"/>
      <c r="L1674" s="345"/>
      <c r="M1674" s="345"/>
      <c r="N1674" s="345"/>
      <c r="O1674" s="345"/>
      <c r="P1674" s="345"/>
      <c r="Q1674" s="345"/>
      <c r="R1674" s="345"/>
      <c r="S1674" s="345"/>
      <c r="T1674" s="345"/>
      <c r="U1674" s="345"/>
      <c r="V1674" s="345"/>
    </row>
    <row r="1675" spans="3:22">
      <c r="C1675" s="345"/>
      <c r="D1675" s="345"/>
      <c r="E1675" s="345"/>
      <c r="F1675" s="345"/>
      <c r="G1675" s="345"/>
      <c r="H1675" s="345"/>
      <c r="I1675" s="345"/>
      <c r="J1675" s="345"/>
      <c r="K1675" s="345"/>
      <c r="L1675" s="345"/>
      <c r="M1675" s="345"/>
      <c r="N1675" s="345"/>
      <c r="O1675" s="345"/>
      <c r="P1675" s="345"/>
      <c r="Q1675" s="345"/>
      <c r="R1675" s="345"/>
      <c r="S1675" s="345"/>
      <c r="T1675" s="345"/>
      <c r="U1675" s="345"/>
      <c r="V1675" s="345"/>
    </row>
    <row r="1676" spans="3:22">
      <c r="C1676" s="345"/>
      <c r="D1676" s="345"/>
      <c r="E1676" s="345"/>
      <c r="F1676" s="345"/>
      <c r="G1676" s="345"/>
      <c r="H1676" s="345"/>
      <c r="I1676" s="345"/>
      <c r="J1676" s="345"/>
      <c r="K1676" s="345"/>
      <c r="L1676" s="345"/>
      <c r="M1676" s="345"/>
      <c r="N1676" s="345"/>
      <c r="O1676" s="345"/>
      <c r="P1676" s="345"/>
      <c r="Q1676" s="345"/>
      <c r="R1676" s="345"/>
      <c r="S1676" s="345"/>
      <c r="T1676" s="345"/>
      <c r="U1676" s="345"/>
      <c r="V1676" s="345"/>
    </row>
    <row r="1677" spans="3:22">
      <c r="C1677" s="345"/>
      <c r="D1677" s="345"/>
      <c r="E1677" s="345"/>
      <c r="F1677" s="345"/>
      <c r="G1677" s="345"/>
      <c r="H1677" s="345"/>
      <c r="I1677" s="345"/>
      <c r="J1677" s="345"/>
      <c r="K1677" s="345"/>
      <c r="L1677" s="345"/>
      <c r="M1677" s="345"/>
      <c r="N1677" s="345"/>
      <c r="O1677" s="345"/>
      <c r="P1677" s="345"/>
      <c r="Q1677" s="345"/>
      <c r="R1677" s="345"/>
      <c r="S1677" s="345"/>
      <c r="T1677" s="345"/>
      <c r="U1677" s="345"/>
      <c r="V1677" s="345"/>
    </row>
    <row r="1678" spans="3:22">
      <c r="C1678" s="345"/>
      <c r="D1678" s="345"/>
      <c r="E1678" s="345"/>
      <c r="F1678" s="345"/>
      <c r="G1678" s="345"/>
      <c r="H1678" s="345"/>
      <c r="I1678" s="345"/>
      <c r="J1678" s="345"/>
      <c r="K1678" s="345"/>
      <c r="L1678" s="345"/>
      <c r="M1678" s="345"/>
      <c r="N1678" s="345"/>
      <c r="O1678" s="345"/>
      <c r="P1678" s="345"/>
      <c r="Q1678" s="345"/>
      <c r="R1678" s="345"/>
      <c r="S1678" s="345"/>
      <c r="T1678" s="345"/>
      <c r="U1678" s="345"/>
      <c r="V1678" s="345"/>
    </row>
    <row r="1679" spans="3:22">
      <c r="C1679" s="345"/>
      <c r="D1679" s="345"/>
      <c r="E1679" s="345"/>
      <c r="F1679" s="345"/>
      <c r="G1679" s="345"/>
      <c r="H1679" s="345"/>
      <c r="I1679" s="345"/>
      <c r="J1679" s="345"/>
      <c r="K1679" s="345"/>
      <c r="L1679" s="345"/>
      <c r="M1679" s="345"/>
      <c r="N1679" s="345"/>
      <c r="O1679" s="345"/>
      <c r="P1679" s="345"/>
      <c r="Q1679" s="345"/>
      <c r="R1679" s="345"/>
      <c r="S1679" s="345"/>
      <c r="T1679" s="345"/>
      <c r="U1679" s="345"/>
      <c r="V1679" s="345"/>
    </row>
    <row r="1680" spans="3:22">
      <c r="C1680" s="345"/>
      <c r="D1680" s="345"/>
      <c r="E1680" s="345"/>
      <c r="F1680" s="345"/>
      <c r="G1680" s="345"/>
      <c r="H1680" s="345"/>
      <c r="I1680" s="345"/>
      <c r="J1680" s="345"/>
      <c r="K1680" s="345"/>
      <c r="L1680" s="345"/>
      <c r="M1680" s="345"/>
      <c r="N1680" s="345"/>
      <c r="O1680" s="345"/>
      <c r="P1680" s="345"/>
      <c r="Q1680" s="345"/>
      <c r="R1680" s="345"/>
      <c r="S1680" s="345"/>
      <c r="T1680" s="345"/>
      <c r="U1680" s="345"/>
      <c r="V1680" s="345"/>
    </row>
    <row r="1681" spans="3:22">
      <c r="C1681" s="345"/>
      <c r="D1681" s="345"/>
      <c r="E1681" s="345"/>
      <c r="F1681" s="345"/>
      <c r="G1681" s="345"/>
      <c r="H1681" s="345"/>
      <c r="I1681" s="345"/>
      <c r="J1681" s="345"/>
      <c r="K1681" s="345"/>
      <c r="L1681" s="345"/>
      <c r="M1681" s="345"/>
      <c r="N1681" s="345"/>
      <c r="O1681" s="345"/>
      <c r="P1681" s="345"/>
      <c r="Q1681" s="345"/>
      <c r="R1681" s="345"/>
      <c r="S1681" s="345"/>
      <c r="T1681" s="345"/>
      <c r="U1681" s="345"/>
      <c r="V1681" s="345"/>
    </row>
    <row r="1682" spans="3:22">
      <c r="C1682" s="345"/>
      <c r="D1682" s="345"/>
      <c r="E1682" s="345"/>
      <c r="F1682" s="345"/>
      <c r="G1682" s="345"/>
      <c r="H1682" s="345"/>
      <c r="I1682" s="345"/>
      <c r="J1682" s="345"/>
      <c r="K1682" s="345"/>
      <c r="L1682" s="345"/>
      <c r="M1682" s="345"/>
      <c r="N1682" s="345"/>
      <c r="O1682" s="345"/>
      <c r="P1682" s="345"/>
      <c r="Q1682" s="345"/>
      <c r="R1682" s="345"/>
      <c r="S1682" s="345"/>
      <c r="T1682" s="345"/>
      <c r="U1682" s="345"/>
      <c r="V1682" s="345"/>
    </row>
    <row r="1683" spans="3:22">
      <c r="C1683" s="345"/>
      <c r="D1683" s="345"/>
      <c r="E1683" s="345"/>
      <c r="F1683" s="345"/>
      <c r="G1683" s="345"/>
      <c r="H1683" s="345"/>
      <c r="I1683" s="345"/>
      <c r="J1683" s="345"/>
      <c r="K1683" s="345"/>
      <c r="L1683" s="345"/>
      <c r="M1683" s="345"/>
      <c r="N1683" s="345"/>
      <c r="O1683" s="345"/>
      <c r="P1683" s="345"/>
      <c r="Q1683" s="345"/>
      <c r="R1683" s="345"/>
      <c r="S1683" s="345"/>
      <c r="T1683" s="345"/>
      <c r="U1683" s="345"/>
      <c r="V1683" s="345"/>
    </row>
    <row r="1684" spans="3:22">
      <c r="C1684" s="345"/>
      <c r="D1684" s="345"/>
      <c r="E1684" s="345"/>
      <c r="F1684" s="345"/>
      <c r="G1684" s="345"/>
      <c r="H1684" s="345"/>
      <c r="I1684" s="345"/>
      <c r="J1684" s="345"/>
      <c r="K1684" s="345"/>
      <c r="L1684" s="345"/>
      <c r="M1684" s="345"/>
      <c r="N1684" s="345"/>
      <c r="O1684" s="345"/>
      <c r="P1684" s="345"/>
      <c r="Q1684" s="345"/>
      <c r="R1684" s="345"/>
      <c r="S1684" s="345"/>
      <c r="T1684" s="345"/>
      <c r="U1684" s="345"/>
      <c r="V1684" s="345"/>
    </row>
    <row r="1685" spans="3:22">
      <c r="C1685" s="345"/>
      <c r="D1685" s="345"/>
      <c r="E1685" s="345"/>
      <c r="F1685" s="345"/>
      <c r="G1685" s="345"/>
      <c r="H1685" s="345"/>
      <c r="I1685" s="345"/>
      <c r="J1685" s="345"/>
      <c r="K1685" s="345"/>
      <c r="L1685" s="345"/>
      <c r="M1685" s="345"/>
      <c r="N1685" s="345"/>
      <c r="O1685" s="345"/>
      <c r="P1685" s="345"/>
      <c r="Q1685" s="345"/>
      <c r="R1685" s="345"/>
      <c r="S1685" s="345"/>
      <c r="T1685" s="345"/>
      <c r="U1685" s="345"/>
      <c r="V1685" s="345"/>
    </row>
    <row r="1686" spans="3:22">
      <c r="C1686" s="345"/>
      <c r="D1686" s="345"/>
      <c r="E1686" s="345"/>
      <c r="F1686" s="345"/>
      <c r="G1686" s="345"/>
      <c r="H1686" s="345"/>
      <c r="I1686" s="345"/>
      <c r="J1686" s="345"/>
      <c r="K1686" s="345"/>
      <c r="L1686" s="345"/>
      <c r="M1686" s="345"/>
      <c r="N1686" s="345"/>
      <c r="O1686" s="345"/>
      <c r="P1686" s="345"/>
      <c r="Q1686" s="345"/>
      <c r="R1686" s="345"/>
      <c r="S1686" s="345"/>
      <c r="T1686" s="345"/>
      <c r="U1686" s="345"/>
      <c r="V1686" s="345"/>
    </row>
    <row r="1687" spans="3:22">
      <c r="C1687" s="345"/>
      <c r="D1687" s="345"/>
      <c r="E1687" s="345"/>
      <c r="F1687" s="345"/>
      <c r="G1687" s="345"/>
      <c r="H1687" s="345"/>
      <c r="I1687" s="345"/>
      <c r="J1687" s="345"/>
      <c r="K1687" s="345"/>
      <c r="L1687" s="345"/>
      <c r="M1687" s="345"/>
      <c r="N1687" s="345"/>
      <c r="O1687" s="345"/>
      <c r="P1687" s="345"/>
      <c r="Q1687" s="345"/>
      <c r="R1687" s="345"/>
      <c r="S1687" s="345"/>
      <c r="T1687" s="345"/>
      <c r="U1687" s="345"/>
      <c r="V1687" s="345"/>
    </row>
    <row r="1688" spans="3:22">
      <c r="C1688" s="345"/>
      <c r="D1688" s="345"/>
      <c r="E1688" s="345"/>
      <c r="F1688" s="345"/>
      <c r="G1688" s="345"/>
      <c r="H1688" s="345"/>
      <c r="I1688" s="345"/>
      <c r="J1688" s="345"/>
      <c r="K1688" s="345"/>
      <c r="L1688" s="345"/>
      <c r="M1688" s="345"/>
      <c r="N1688" s="345"/>
      <c r="O1688" s="345"/>
      <c r="P1688" s="345"/>
      <c r="Q1688" s="345"/>
      <c r="R1688" s="345"/>
      <c r="S1688" s="345"/>
      <c r="T1688" s="345"/>
      <c r="U1688" s="345"/>
      <c r="V1688" s="345"/>
    </row>
    <row r="1689" spans="3:22">
      <c r="C1689" s="345"/>
      <c r="D1689" s="345"/>
      <c r="E1689" s="345"/>
      <c r="F1689" s="345"/>
      <c r="G1689" s="345"/>
      <c r="H1689" s="345"/>
      <c r="I1689" s="345"/>
      <c r="J1689" s="345"/>
      <c r="K1689" s="345"/>
      <c r="L1689" s="345"/>
      <c r="M1689" s="345"/>
      <c r="N1689" s="345"/>
      <c r="O1689" s="345"/>
      <c r="P1689" s="345"/>
      <c r="Q1689" s="345"/>
      <c r="R1689" s="345"/>
      <c r="S1689" s="345"/>
      <c r="T1689" s="345"/>
      <c r="U1689" s="345"/>
      <c r="V1689" s="345"/>
    </row>
    <row r="1690" spans="3:22">
      <c r="C1690" s="345"/>
      <c r="D1690" s="345"/>
      <c r="E1690" s="345"/>
      <c r="F1690" s="345"/>
      <c r="G1690" s="345"/>
      <c r="H1690" s="345"/>
      <c r="I1690" s="345"/>
      <c r="J1690" s="345"/>
      <c r="K1690" s="345"/>
      <c r="L1690" s="345"/>
      <c r="M1690" s="345"/>
      <c r="N1690" s="345"/>
      <c r="O1690" s="345"/>
      <c r="P1690" s="345"/>
      <c r="Q1690" s="345"/>
      <c r="R1690" s="345"/>
      <c r="S1690" s="345"/>
      <c r="T1690" s="345"/>
      <c r="U1690" s="345"/>
      <c r="V1690" s="345"/>
    </row>
    <row r="1691" spans="3:22">
      <c r="C1691" s="345"/>
      <c r="D1691" s="345"/>
      <c r="E1691" s="345"/>
      <c r="F1691" s="345"/>
      <c r="G1691" s="345"/>
      <c r="H1691" s="345"/>
      <c r="I1691" s="345"/>
      <c r="J1691" s="345"/>
      <c r="K1691" s="345"/>
      <c r="L1691" s="345"/>
      <c r="M1691" s="345"/>
      <c r="N1691" s="345"/>
      <c r="O1691" s="345"/>
      <c r="P1691" s="345"/>
      <c r="Q1691" s="345"/>
      <c r="R1691" s="345"/>
      <c r="S1691" s="345"/>
      <c r="T1691" s="345"/>
      <c r="U1691" s="345"/>
      <c r="V1691" s="345"/>
    </row>
    <row r="1692" spans="3:22">
      <c r="C1692" s="345"/>
      <c r="D1692" s="345"/>
      <c r="E1692" s="345"/>
      <c r="F1692" s="345"/>
      <c r="G1692" s="345"/>
      <c r="H1692" s="345"/>
      <c r="I1692" s="345"/>
      <c r="J1692" s="345"/>
      <c r="K1692" s="345"/>
      <c r="L1692" s="345"/>
      <c r="M1692" s="345"/>
      <c r="N1692" s="345"/>
      <c r="O1692" s="345"/>
      <c r="P1692" s="345"/>
      <c r="Q1692" s="345"/>
      <c r="R1692" s="345"/>
      <c r="S1692" s="345"/>
      <c r="T1692" s="345"/>
      <c r="U1692" s="345"/>
      <c r="V1692" s="345"/>
    </row>
    <row r="1693" spans="3:22">
      <c r="C1693" s="345"/>
      <c r="D1693" s="345"/>
      <c r="E1693" s="345"/>
      <c r="F1693" s="345"/>
      <c r="G1693" s="345"/>
      <c r="H1693" s="345"/>
      <c r="I1693" s="345"/>
      <c r="J1693" s="345"/>
      <c r="K1693" s="345"/>
      <c r="L1693" s="345"/>
      <c r="M1693" s="345"/>
      <c r="N1693" s="345"/>
      <c r="O1693" s="345"/>
      <c r="P1693" s="345"/>
      <c r="Q1693" s="345"/>
      <c r="R1693" s="345"/>
      <c r="S1693" s="345"/>
      <c r="T1693" s="345"/>
      <c r="U1693" s="345"/>
      <c r="V1693" s="345"/>
    </row>
    <row r="1694" spans="3:22">
      <c r="C1694" s="345"/>
      <c r="D1694" s="345"/>
      <c r="E1694" s="345"/>
      <c r="F1694" s="345"/>
      <c r="G1694" s="345"/>
      <c r="H1694" s="345"/>
      <c r="I1694" s="345"/>
      <c r="J1694" s="345"/>
      <c r="K1694" s="345"/>
      <c r="L1694" s="345"/>
      <c r="M1694" s="345"/>
      <c r="N1694" s="345"/>
      <c r="O1694" s="345"/>
      <c r="P1694" s="345"/>
      <c r="Q1694" s="345"/>
      <c r="R1694" s="345"/>
      <c r="S1694" s="345"/>
      <c r="T1694" s="345"/>
      <c r="U1694" s="345"/>
      <c r="V1694" s="345"/>
    </row>
    <row r="1695" spans="3:22">
      <c r="C1695" s="345"/>
      <c r="D1695" s="345"/>
      <c r="E1695" s="345"/>
      <c r="F1695" s="345"/>
      <c r="G1695" s="345"/>
      <c r="H1695" s="345"/>
      <c r="I1695" s="345"/>
      <c r="J1695" s="345"/>
      <c r="K1695" s="345"/>
      <c r="L1695" s="345"/>
      <c r="M1695" s="345"/>
      <c r="N1695" s="345"/>
      <c r="O1695" s="345"/>
      <c r="P1695" s="345"/>
      <c r="Q1695" s="345"/>
      <c r="R1695" s="345"/>
      <c r="S1695" s="345"/>
      <c r="T1695" s="345"/>
      <c r="U1695" s="345"/>
      <c r="V1695" s="345"/>
    </row>
    <row r="1696" spans="3:22">
      <c r="C1696" s="345"/>
      <c r="D1696" s="345"/>
      <c r="E1696" s="345"/>
      <c r="F1696" s="345"/>
      <c r="G1696" s="345"/>
      <c r="H1696" s="345"/>
      <c r="I1696" s="345"/>
      <c r="J1696" s="345"/>
      <c r="K1696" s="345"/>
      <c r="L1696" s="345"/>
      <c r="M1696" s="345"/>
      <c r="N1696" s="345"/>
      <c r="O1696" s="345"/>
      <c r="P1696" s="345"/>
      <c r="Q1696" s="345"/>
      <c r="R1696" s="345"/>
      <c r="S1696" s="345"/>
      <c r="T1696" s="345"/>
      <c r="U1696" s="345"/>
      <c r="V1696" s="345"/>
    </row>
    <row r="1697" spans="3:22">
      <c r="C1697" s="345"/>
      <c r="D1697" s="345"/>
      <c r="E1697" s="345"/>
      <c r="F1697" s="345"/>
      <c r="G1697" s="345"/>
      <c r="H1697" s="345"/>
      <c r="I1697" s="345"/>
      <c r="J1697" s="345"/>
      <c r="K1697" s="345"/>
      <c r="L1697" s="345"/>
      <c r="M1697" s="345"/>
      <c r="N1697" s="345"/>
      <c r="O1697" s="345"/>
      <c r="P1697" s="345"/>
      <c r="Q1697" s="345"/>
      <c r="R1697" s="345"/>
      <c r="S1697" s="345"/>
      <c r="T1697" s="345"/>
      <c r="U1697" s="345"/>
      <c r="V1697" s="345"/>
    </row>
    <row r="1698" spans="3:22">
      <c r="C1698" s="345"/>
      <c r="D1698" s="345"/>
      <c r="E1698" s="345"/>
      <c r="F1698" s="345"/>
      <c r="G1698" s="345"/>
      <c r="H1698" s="345"/>
      <c r="I1698" s="345"/>
      <c r="J1698" s="345"/>
      <c r="K1698" s="345"/>
      <c r="L1698" s="345"/>
      <c r="M1698" s="345"/>
      <c r="N1698" s="345"/>
      <c r="O1698" s="345"/>
      <c r="P1698" s="345"/>
      <c r="Q1698" s="345"/>
      <c r="R1698" s="345"/>
      <c r="S1698" s="345"/>
      <c r="T1698" s="345"/>
      <c r="U1698" s="345"/>
      <c r="V1698" s="345"/>
    </row>
    <row r="1699" spans="3:22">
      <c r="C1699" s="345"/>
      <c r="D1699" s="345"/>
      <c r="E1699" s="345"/>
      <c r="F1699" s="345"/>
      <c r="G1699" s="345"/>
      <c r="H1699" s="345"/>
      <c r="I1699" s="345"/>
      <c r="J1699" s="345"/>
      <c r="K1699" s="345"/>
      <c r="L1699" s="345"/>
      <c r="M1699" s="345"/>
      <c r="N1699" s="345"/>
      <c r="O1699" s="345"/>
      <c r="P1699" s="345"/>
      <c r="Q1699" s="345"/>
      <c r="R1699" s="345"/>
      <c r="S1699" s="345"/>
      <c r="T1699" s="345"/>
      <c r="U1699" s="345"/>
      <c r="V1699" s="345"/>
    </row>
    <row r="1700" spans="3:22">
      <c r="C1700" s="345"/>
      <c r="D1700" s="345"/>
      <c r="E1700" s="345"/>
      <c r="F1700" s="345"/>
      <c r="G1700" s="345"/>
      <c r="H1700" s="345"/>
      <c r="I1700" s="345"/>
      <c r="J1700" s="345"/>
      <c r="K1700" s="345"/>
      <c r="L1700" s="345"/>
      <c r="M1700" s="345"/>
      <c r="N1700" s="345"/>
      <c r="O1700" s="345"/>
      <c r="P1700" s="345"/>
      <c r="Q1700" s="345"/>
      <c r="R1700" s="345"/>
      <c r="S1700" s="345"/>
      <c r="T1700" s="345"/>
      <c r="U1700" s="345"/>
      <c r="V1700" s="345"/>
    </row>
    <row r="1701" spans="3:22">
      <c r="C1701" s="345"/>
      <c r="D1701" s="345"/>
      <c r="E1701" s="345"/>
      <c r="F1701" s="345"/>
      <c r="G1701" s="345"/>
      <c r="H1701" s="345"/>
      <c r="I1701" s="345"/>
      <c r="J1701" s="345"/>
      <c r="K1701" s="345"/>
      <c r="L1701" s="345"/>
      <c r="M1701" s="345"/>
      <c r="N1701" s="345"/>
      <c r="O1701" s="345"/>
      <c r="P1701" s="345"/>
      <c r="Q1701" s="345"/>
      <c r="R1701" s="345"/>
      <c r="S1701" s="345"/>
      <c r="T1701" s="345"/>
      <c r="U1701" s="345"/>
      <c r="V1701" s="345"/>
    </row>
    <row r="1702" spans="3:22">
      <c r="C1702" s="345"/>
      <c r="D1702" s="345"/>
      <c r="E1702" s="345"/>
      <c r="F1702" s="345"/>
      <c r="G1702" s="345"/>
      <c r="H1702" s="345"/>
      <c r="I1702" s="345"/>
      <c r="J1702" s="345"/>
      <c r="K1702" s="345"/>
      <c r="L1702" s="345"/>
      <c r="M1702" s="345"/>
      <c r="N1702" s="345"/>
      <c r="O1702" s="345"/>
      <c r="P1702" s="345"/>
      <c r="Q1702" s="345"/>
      <c r="R1702" s="345"/>
      <c r="S1702" s="345"/>
      <c r="T1702" s="345"/>
      <c r="U1702" s="345"/>
      <c r="V1702" s="345"/>
    </row>
    <row r="1703" spans="3:22">
      <c r="C1703" s="345"/>
      <c r="D1703" s="345"/>
      <c r="E1703" s="345"/>
      <c r="F1703" s="345"/>
      <c r="G1703" s="345"/>
      <c r="H1703" s="345"/>
      <c r="I1703" s="345"/>
      <c r="J1703" s="345"/>
      <c r="K1703" s="345"/>
      <c r="L1703" s="345"/>
      <c r="M1703" s="345"/>
      <c r="N1703" s="345"/>
      <c r="O1703" s="345"/>
      <c r="P1703" s="345"/>
      <c r="Q1703" s="345"/>
      <c r="R1703" s="345"/>
      <c r="S1703" s="345"/>
      <c r="T1703" s="345"/>
      <c r="U1703" s="345"/>
      <c r="V1703" s="345"/>
    </row>
    <row r="1704" spans="3:22">
      <c r="C1704" s="345"/>
      <c r="D1704" s="345"/>
      <c r="E1704" s="345"/>
      <c r="F1704" s="345"/>
      <c r="G1704" s="345"/>
      <c r="H1704" s="345"/>
      <c r="I1704" s="345"/>
      <c r="J1704" s="345"/>
      <c r="K1704" s="345"/>
      <c r="L1704" s="345"/>
      <c r="M1704" s="345"/>
      <c r="N1704" s="345"/>
      <c r="O1704" s="345"/>
      <c r="P1704" s="345"/>
      <c r="Q1704" s="345"/>
      <c r="R1704" s="345"/>
      <c r="S1704" s="345"/>
      <c r="T1704" s="345"/>
      <c r="U1704" s="345"/>
      <c r="V1704" s="345"/>
    </row>
    <row r="1705" spans="3:22">
      <c r="C1705" s="345"/>
      <c r="D1705" s="345"/>
      <c r="E1705" s="345"/>
      <c r="F1705" s="345"/>
      <c r="G1705" s="345"/>
      <c r="H1705" s="345"/>
      <c r="I1705" s="345"/>
      <c r="J1705" s="345"/>
      <c r="K1705" s="345"/>
      <c r="L1705" s="345"/>
      <c r="M1705" s="345"/>
      <c r="N1705" s="345"/>
      <c r="O1705" s="345"/>
      <c r="P1705" s="345"/>
      <c r="Q1705" s="345"/>
      <c r="R1705" s="345"/>
      <c r="S1705" s="345"/>
      <c r="T1705" s="345"/>
      <c r="U1705" s="345"/>
      <c r="V1705" s="345"/>
    </row>
    <row r="1706" spans="3:22">
      <c r="C1706" s="345"/>
      <c r="D1706" s="345"/>
      <c r="E1706" s="345"/>
      <c r="F1706" s="345"/>
      <c r="G1706" s="345"/>
      <c r="H1706" s="345"/>
      <c r="I1706" s="345"/>
      <c r="J1706" s="345"/>
      <c r="K1706" s="345"/>
      <c r="L1706" s="345"/>
      <c r="M1706" s="345"/>
      <c r="N1706" s="345"/>
      <c r="O1706" s="345"/>
      <c r="P1706" s="345"/>
      <c r="Q1706" s="345"/>
      <c r="R1706" s="345"/>
      <c r="S1706" s="345"/>
      <c r="T1706" s="345"/>
      <c r="U1706" s="345"/>
      <c r="V1706" s="345"/>
    </row>
    <row r="1707" spans="3:22">
      <c r="C1707" s="345"/>
      <c r="D1707" s="345"/>
      <c r="E1707" s="345"/>
      <c r="F1707" s="345"/>
      <c r="G1707" s="345"/>
      <c r="H1707" s="345"/>
      <c r="I1707" s="345"/>
      <c r="J1707" s="345"/>
      <c r="K1707" s="345"/>
      <c r="L1707" s="345"/>
      <c r="M1707" s="345"/>
      <c r="N1707" s="345"/>
      <c r="O1707" s="345"/>
      <c r="P1707" s="345"/>
      <c r="Q1707" s="345"/>
      <c r="R1707" s="345"/>
      <c r="S1707" s="345"/>
      <c r="T1707" s="345"/>
      <c r="U1707" s="345"/>
      <c r="V1707" s="345"/>
    </row>
    <row r="1708" spans="3:22">
      <c r="C1708" s="345"/>
      <c r="D1708" s="345"/>
      <c r="E1708" s="345"/>
      <c r="F1708" s="345"/>
      <c r="G1708" s="345"/>
      <c r="H1708" s="345"/>
      <c r="I1708" s="345"/>
      <c r="J1708" s="345"/>
      <c r="K1708" s="345"/>
      <c r="L1708" s="345"/>
      <c r="M1708" s="345"/>
      <c r="N1708" s="345"/>
      <c r="O1708" s="345"/>
      <c r="P1708" s="345"/>
      <c r="Q1708" s="345"/>
      <c r="R1708" s="345"/>
      <c r="S1708" s="345"/>
      <c r="T1708" s="345"/>
      <c r="U1708" s="345"/>
      <c r="V1708" s="345"/>
    </row>
    <row r="1709" spans="3:22">
      <c r="C1709" s="345"/>
      <c r="D1709" s="345"/>
      <c r="E1709" s="345"/>
      <c r="F1709" s="345"/>
      <c r="G1709" s="345"/>
      <c r="H1709" s="345"/>
      <c r="I1709" s="345"/>
      <c r="J1709" s="345"/>
      <c r="K1709" s="345"/>
      <c r="L1709" s="345"/>
      <c r="M1709" s="345"/>
      <c r="N1709" s="345"/>
      <c r="O1709" s="345"/>
      <c r="P1709" s="345"/>
      <c r="Q1709" s="345"/>
      <c r="R1709" s="345"/>
      <c r="S1709" s="345"/>
      <c r="T1709" s="345"/>
      <c r="U1709" s="345"/>
      <c r="V1709" s="345"/>
    </row>
    <row r="1710" spans="3:22">
      <c r="C1710" s="345"/>
      <c r="D1710" s="345"/>
      <c r="E1710" s="345"/>
      <c r="F1710" s="345"/>
      <c r="G1710" s="345"/>
      <c r="H1710" s="345"/>
      <c r="I1710" s="345"/>
      <c r="J1710" s="345"/>
      <c r="K1710" s="345"/>
      <c r="L1710" s="345"/>
      <c r="M1710" s="345"/>
      <c r="N1710" s="345"/>
      <c r="O1710" s="345"/>
      <c r="P1710" s="345"/>
      <c r="Q1710" s="345"/>
      <c r="R1710" s="345"/>
      <c r="S1710" s="345"/>
      <c r="T1710" s="345"/>
      <c r="U1710" s="345"/>
      <c r="V1710" s="345"/>
    </row>
    <row r="1711" spans="3:22">
      <c r="C1711" s="345"/>
      <c r="D1711" s="345"/>
      <c r="E1711" s="345"/>
      <c r="F1711" s="345"/>
      <c r="G1711" s="345"/>
      <c r="H1711" s="345"/>
      <c r="I1711" s="345"/>
      <c r="J1711" s="345"/>
      <c r="K1711" s="345"/>
      <c r="L1711" s="345"/>
      <c r="M1711" s="345"/>
      <c r="N1711" s="345"/>
      <c r="O1711" s="345"/>
      <c r="P1711" s="345"/>
      <c r="Q1711" s="345"/>
      <c r="R1711" s="345"/>
      <c r="S1711" s="345"/>
      <c r="T1711" s="345"/>
      <c r="U1711" s="345"/>
      <c r="V1711" s="345"/>
    </row>
    <row r="1712" spans="3:22">
      <c r="C1712" s="345"/>
      <c r="D1712" s="345"/>
      <c r="E1712" s="345"/>
      <c r="F1712" s="345"/>
      <c r="G1712" s="345"/>
      <c r="H1712" s="345"/>
      <c r="I1712" s="345"/>
      <c r="J1712" s="345"/>
      <c r="K1712" s="345"/>
      <c r="L1712" s="345"/>
      <c r="M1712" s="345"/>
      <c r="N1712" s="345"/>
      <c r="O1712" s="345"/>
      <c r="P1712" s="345"/>
      <c r="Q1712" s="345"/>
      <c r="R1712" s="345"/>
      <c r="S1712" s="345"/>
      <c r="T1712" s="345"/>
      <c r="U1712" s="345"/>
      <c r="V1712" s="345"/>
    </row>
    <row r="1713" spans="3:22">
      <c r="C1713" s="345"/>
      <c r="D1713" s="345"/>
      <c r="E1713" s="345"/>
      <c r="F1713" s="345"/>
      <c r="G1713" s="345"/>
      <c r="H1713" s="345"/>
      <c r="I1713" s="345"/>
      <c r="J1713" s="345"/>
      <c r="K1713" s="345"/>
      <c r="L1713" s="345"/>
      <c r="M1713" s="345"/>
      <c r="N1713" s="345"/>
      <c r="O1713" s="345"/>
      <c r="P1713" s="345"/>
      <c r="Q1713" s="345"/>
      <c r="R1713" s="345"/>
      <c r="S1713" s="345"/>
      <c r="T1713" s="345"/>
      <c r="U1713" s="345"/>
      <c r="V1713" s="345"/>
    </row>
    <row r="1714" spans="3:22">
      <c r="C1714" s="345"/>
      <c r="D1714" s="345"/>
      <c r="E1714" s="345"/>
      <c r="F1714" s="345"/>
      <c r="G1714" s="345"/>
      <c r="H1714" s="345"/>
      <c r="I1714" s="345"/>
      <c r="J1714" s="345"/>
      <c r="K1714" s="345"/>
      <c r="L1714" s="345"/>
      <c r="M1714" s="345"/>
      <c r="N1714" s="345"/>
      <c r="O1714" s="345"/>
      <c r="P1714" s="345"/>
      <c r="Q1714" s="345"/>
      <c r="R1714" s="345"/>
      <c r="S1714" s="345"/>
      <c r="T1714" s="345"/>
      <c r="U1714" s="345"/>
      <c r="V1714" s="345"/>
    </row>
    <row r="1715" spans="3:22">
      <c r="C1715" s="345"/>
      <c r="D1715" s="345"/>
      <c r="E1715" s="345"/>
      <c r="F1715" s="345"/>
      <c r="G1715" s="345"/>
      <c r="H1715" s="345"/>
      <c r="I1715" s="345"/>
      <c r="J1715" s="345"/>
      <c r="K1715" s="345"/>
      <c r="L1715" s="345"/>
      <c r="M1715" s="345"/>
      <c r="N1715" s="345"/>
      <c r="O1715" s="345"/>
      <c r="P1715" s="345"/>
      <c r="Q1715" s="345"/>
      <c r="R1715" s="345"/>
      <c r="S1715" s="345"/>
      <c r="T1715" s="345"/>
      <c r="U1715" s="345"/>
      <c r="V1715" s="345"/>
    </row>
    <row r="1716" spans="3:22">
      <c r="C1716" s="345"/>
      <c r="D1716" s="345"/>
      <c r="E1716" s="345"/>
      <c r="F1716" s="345"/>
      <c r="G1716" s="345"/>
      <c r="H1716" s="345"/>
      <c r="I1716" s="345"/>
      <c r="J1716" s="345"/>
      <c r="K1716" s="345"/>
      <c r="L1716" s="345"/>
      <c r="M1716" s="345"/>
      <c r="N1716" s="345"/>
      <c r="O1716" s="345"/>
      <c r="P1716" s="345"/>
      <c r="Q1716" s="345"/>
      <c r="R1716" s="345"/>
      <c r="S1716" s="345"/>
      <c r="T1716" s="345"/>
      <c r="U1716" s="345"/>
      <c r="V1716" s="345"/>
    </row>
    <row r="1717" spans="3:22">
      <c r="C1717" s="345"/>
      <c r="D1717" s="345"/>
      <c r="E1717" s="345"/>
      <c r="F1717" s="345"/>
      <c r="G1717" s="345"/>
      <c r="H1717" s="345"/>
      <c r="I1717" s="345"/>
      <c r="J1717" s="345"/>
      <c r="K1717" s="345"/>
      <c r="L1717" s="345"/>
      <c r="M1717" s="345"/>
      <c r="N1717" s="345"/>
      <c r="O1717" s="345"/>
      <c r="P1717" s="345"/>
      <c r="Q1717" s="345"/>
      <c r="R1717" s="345"/>
      <c r="S1717" s="345"/>
      <c r="T1717" s="345"/>
      <c r="U1717" s="345"/>
      <c r="V1717" s="345"/>
    </row>
    <row r="1718" spans="3:22">
      <c r="C1718" s="345"/>
      <c r="D1718" s="345"/>
      <c r="E1718" s="345"/>
      <c r="F1718" s="345"/>
      <c r="G1718" s="345"/>
      <c r="H1718" s="345"/>
      <c r="I1718" s="345"/>
      <c r="J1718" s="345"/>
      <c r="K1718" s="345"/>
      <c r="L1718" s="345"/>
      <c r="M1718" s="345"/>
      <c r="N1718" s="345"/>
      <c r="O1718" s="345"/>
      <c r="P1718" s="345"/>
      <c r="Q1718" s="345"/>
      <c r="R1718" s="345"/>
      <c r="S1718" s="345"/>
      <c r="T1718" s="345"/>
      <c r="U1718" s="345"/>
      <c r="V1718" s="345"/>
    </row>
    <row r="1719" spans="3:22">
      <c r="C1719" s="345"/>
      <c r="D1719" s="345"/>
      <c r="E1719" s="345"/>
      <c r="F1719" s="345"/>
      <c r="G1719" s="345"/>
      <c r="H1719" s="345"/>
      <c r="I1719" s="345"/>
      <c r="J1719" s="345"/>
      <c r="K1719" s="345"/>
      <c r="L1719" s="345"/>
      <c r="M1719" s="345"/>
      <c r="N1719" s="345"/>
      <c r="O1719" s="345"/>
      <c r="P1719" s="345"/>
      <c r="Q1719" s="345"/>
      <c r="R1719" s="345"/>
      <c r="S1719" s="345"/>
      <c r="T1719" s="345"/>
      <c r="U1719" s="345"/>
      <c r="V1719" s="345"/>
    </row>
    <row r="1720" spans="3:22">
      <c r="C1720" s="345"/>
      <c r="D1720" s="345"/>
      <c r="E1720" s="345"/>
      <c r="F1720" s="345"/>
      <c r="G1720" s="345"/>
      <c r="H1720" s="345"/>
      <c r="I1720" s="345"/>
      <c r="J1720" s="345"/>
      <c r="K1720" s="345"/>
      <c r="L1720" s="345"/>
      <c r="M1720" s="345"/>
      <c r="N1720" s="345"/>
      <c r="O1720" s="345"/>
      <c r="P1720" s="345"/>
      <c r="Q1720" s="345"/>
      <c r="R1720" s="345"/>
      <c r="S1720" s="345"/>
      <c r="T1720" s="345"/>
      <c r="U1720" s="345"/>
      <c r="V1720" s="345"/>
    </row>
    <row r="1721" spans="3:22">
      <c r="C1721" s="345"/>
      <c r="D1721" s="345"/>
      <c r="E1721" s="345"/>
      <c r="F1721" s="345"/>
      <c r="G1721" s="345"/>
      <c r="H1721" s="345"/>
      <c r="I1721" s="345"/>
      <c r="J1721" s="345"/>
      <c r="K1721" s="345"/>
      <c r="L1721" s="345"/>
      <c r="M1721" s="345"/>
      <c r="N1721" s="345"/>
      <c r="O1721" s="345"/>
      <c r="P1721" s="345"/>
      <c r="Q1721" s="345"/>
      <c r="R1721" s="345"/>
      <c r="S1721" s="345"/>
      <c r="T1721" s="345"/>
      <c r="U1721" s="345"/>
      <c r="V1721" s="345"/>
    </row>
    <row r="1722" spans="3:22">
      <c r="C1722" s="345"/>
      <c r="D1722" s="345"/>
      <c r="E1722" s="345"/>
      <c r="F1722" s="345"/>
      <c r="G1722" s="345"/>
      <c r="H1722" s="345"/>
      <c r="I1722" s="345"/>
      <c r="J1722" s="345"/>
      <c r="K1722" s="345"/>
      <c r="L1722" s="345"/>
      <c r="M1722" s="345"/>
      <c r="N1722" s="345"/>
      <c r="O1722" s="345"/>
      <c r="P1722" s="345"/>
      <c r="Q1722" s="345"/>
      <c r="R1722" s="345"/>
      <c r="S1722" s="345"/>
      <c r="T1722" s="345"/>
      <c r="U1722" s="345"/>
      <c r="V1722" s="345"/>
    </row>
    <row r="1723" spans="3:22">
      <c r="C1723" s="345"/>
      <c r="D1723" s="345"/>
      <c r="E1723" s="345"/>
      <c r="F1723" s="345"/>
      <c r="G1723" s="345"/>
      <c r="H1723" s="345"/>
      <c r="I1723" s="345"/>
      <c r="J1723" s="345"/>
      <c r="K1723" s="345"/>
      <c r="L1723" s="345"/>
      <c r="M1723" s="345"/>
      <c r="N1723" s="345"/>
      <c r="O1723" s="345"/>
      <c r="P1723" s="345"/>
      <c r="Q1723" s="345"/>
      <c r="R1723" s="345"/>
      <c r="S1723" s="345"/>
      <c r="T1723" s="345"/>
      <c r="U1723" s="345"/>
      <c r="V1723" s="345"/>
    </row>
    <row r="1724" spans="3:22">
      <c r="C1724" s="345"/>
      <c r="D1724" s="345"/>
      <c r="E1724" s="345"/>
      <c r="F1724" s="345"/>
      <c r="G1724" s="345"/>
      <c r="H1724" s="345"/>
      <c r="I1724" s="345"/>
      <c r="J1724" s="345"/>
      <c r="K1724" s="345"/>
      <c r="L1724" s="345"/>
      <c r="M1724" s="345"/>
      <c r="N1724" s="345"/>
      <c r="O1724" s="345"/>
      <c r="P1724" s="345"/>
      <c r="Q1724" s="345"/>
      <c r="R1724" s="345"/>
      <c r="S1724" s="345"/>
      <c r="T1724" s="345"/>
      <c r="U1724" s="345"/>
      <c r="V1724" s="345"/>
    </row>
    <row r="1725" spans="3:22">
      <c r="C1725" s="345"/>
      <c r="D1725" s="345"/>
      <c r="E1725" s="345"/>
      <c r="F1725" s="345"/>
      <c r="G1725" s="345"/>
      <c r="H1725" s="345"/>
      <c r="I1725" s="345"/>
      <c r="J1725" s="345"/>
      <c r="K1725" s="345"/>
      <c r="L1725" s="345"/>
      <c r="M1725" s="345"/>
      <c r="N1725" s="345"/>
      <c r="O1725" s="345"/>
      <c r="P1725" s="345"/>
      <c r="Q1725" s="345"/>
      <c r="R1725" s="345"/>
      <c r="S1725" s="345"/>
      <c r="T1725" s="345"/>
      <c r="U1725" s="345"/>
      <c r="V1725" s="345"/>
    </row>
    <row r="1726" spans="3:22">
      <c r="C1726" s="345"/>
      <c r="D1726" s="345"/>
      <c r="E1726" s="345"/>
      <c r="F1726" s="345"/>
      <c r="G1726" s="345"/>
      <c r="H1726" s="345"/>
      <c r="I1726" s="345"/>
      <c r="J1726" s="345"/>
      <c r="K1726" s="345"/>
      <c r="L1726" s="345"/>
      <c r="M1726" s="345"/>
      <c r="N1726" s="345"/>
      <c r="O1726" s="345"/>
      <c r="P1726" s="345"/>
      <c r="Q1726" s="345"/>
      <c r="R1726" s="345"/>
      <c r="S1726" s="345"/>
      <c r="T1726" s="345"/>
      <c r="U1726" s="345"/>
      <c r="V1726" s="345"/>
    </row>
    <row r="1727" spans="3:22">
      <c r="C1727" s="345"/>
      <c r="D1727" s="345"/>
      <c r="E1727" s="345"/>
      <c r="F1727" s="345"/>
      <c r="G1727" s="345"/>
      <c r="H1727" s="345"/>
      <c r="I1727" s="345"/>
      <c r="J1727" s="345"/>
      <c r="K1727" s="345"/>
      <c r="L1727" s="345"/>
      <c r="M1727" s="345"/>
      <c r="N1727" s="345"/>
      <c r="O1727" s="345"/>
      <c r="P1727" s="345"/>
      <c r="Q1727" s="345"/>
      <c r="R1727" s="345"/>
      <c r="S1727" s="345"/>
      <c r="T1727" s="345"/>
      <c r="U1727" s="345"/>
      <c r="V1727" s="345"/>
    </row>
    <row r="1728" spans="3:22">
      <c r="C1728" s="345"/>
      <c r="D1728" s="345"/>
      <c r="E1728" s="345"/>
      <c r="F1728" s="345"/>
      <c r="G1728" s="345"/>
      <c r="H1728" s="345"/>
      <c r="I1728" s="345"/>
      <c r="J1728" s="345"/>
      <c r="K1728" s="345"/>
      <c r="L1728" s="345"/>
      <c r="M1728" s="345"/>
      <c r="N1728" s="345"/>
      <c r="O1728" s="345"/>
      <c r="P1728" s="345"/>
      <c r="Q1728" s="345"/>
      <c r="R1728" s="345"/>
      <c r="S1728" s="345"/>
      <c r="T1728" s="345"/>
      <c r="U1728" s="345"/>
      <c r="V1728" s="345"/>
    </row>
    <row r="1729" spans="3:22">
      <c r="C1729" s="345"/>
      <c r="D1729" s="345"/>
      <c r="E1729" s="345"/>
      <c r="F1729" s="345"/>
      <c r="G1729" s="345"/>
      <c r="H1729" s="345"/>
      <c r="I1729" s="345"/>
      <c r="J1729" s="345"/>
      <c r="K1729" s="345"/>
      <c r="L1729" s="345"/>
      <c r="M1729" s="345"/>
      <c r="N1729" s="345"/>
      <c r="O1729" s="345"/>
      <c r="P1729" s="345"/>
      <c r="Q1729" s="345"/>
      <c r="R1729" s="345"/>
      <c r="S1729" s="345"/>
      <c r="T1729" s="345"/>
      <c r="U1729" s="345"/>
      <c r="V1729" s="345"/>
    </row>
    <row r="1730" spans="3:22">
      <c r="C1730" s="345"/>
      <c r="D1730" s="345"/>
      <c r="E1730" s="345"/>
      <c r="F1730" s="345"/>
      <c r="G1730" s="345"/>
      <c r="H1730" s="345"/>
      <c r="I1730" s="345"/>
      <c r="J1730" s="345"/>
      <c r="K1730" s="345"/>
      <c r="L1730" s="345"/>
      <c r="M1730" s="345"/>
      <c r="N1730" s="345"/>
      <c r="O1730" s="345"/>
      <c r="P1730" s="345"/>
      <c r="Q1730" s="345"/>
      <c r="R1730" s="345"/>
      <c r="S1730" s="345"/>
      <c r="T1730" s="345"/>
      <c r="U1730" s="345"/>
      <c r="V1730" s="345"/>
    </row>
    <row r="1731" spans="3:22">
      <c r="C1731" s="345"/>
      <c r="D1731" s="345"/>
      <c r="E1731" s="345"/>
      <c r="F1731" s="345"/>
      <c r="G1731" s="345"/>
      <c r="H1731" s="345"/>
      <c r="I1731" s="345"/>
      <c r="J1731" s="345"/>
      <c r="K1731" s="345"/>
      <c r="L1731" s="345"/>
      <c r="M1731" s="345"/>
      <c r="N1731" s="345"/>
      <c r="O1731" s="345"/>
      <c r="P1731" s="345"/>
      <c r="Q1731" s="345"/>
      <c r="R1731" s="345"/>
      <c r="S1731" s="345"/>
      <c r="T1731" s="345"/>
      <c r="U1731" s="345"/>
      <c r="V1731" s="345"/>
    </row>
    <row r="1732" spans="3:22">
      <c r="C1732" s="345"/>
      <c r="D1732" s="345"/>
      <c r="E1732" s="345"/>
      <c r="F1732" s="345"/>
      <c r="G1732" s="345"/>
      <c r="H1732" s="345"/>
      <c r="I1732" s="345"/>
      <c r="J1732" s="345"/>
      <c r="K1732" s="345"/>
      <c r="L1732" s="345"/>
      <c r="M1732" s="345"/>
      <c r="N1732" s="345"/>
      <c r="O1732" s="345"/>
      <c r="P1732" s="345"/>
      <c r="Q1732" s="345"/>
      <c r="R1732" s="345"/>
      <c r="S1732" s="345"/>
      <c r="T1732" s="345"/>
      <c r="U1732" s="345"/>
      <c r="V1732" s="345"/>
    </row>
    <row r="1733" spans="3:22">
      <c r="C1733" s="345"/>
      <c r="D1733" s="345"/>
      <c r="E1733" s="345"/>
      <c r="F1733" s="345"/>
      <c r="G1733" s="345"/>
      <c r="H1733" s="345"/>
      <c r="I1733" s="345"/>
      <c r="J1733" s="345"/>
      <c r="K1733" s="345"/>
      <c r="L1733" s="345"/>
      <c r="M1733" s="345"/>
      <c r="N1733" s="345"/>
      <c r="O1733" s="345"/>
      <c r="P1733" s="345"/>
      <c r="Q1733" s="345"/>
      <c r="R1733" s="345"/>
      <c r="S1733" s="345"/>
      <c r="T1733" s="345"/>
      <c r="U1733" s="345"/>
      <c r="V1733" s="345"/>
    </row>
    <row r="1734" spans="3:22">
      <c r="C1734" s="345"/>
      <c r="D1734" s="345"/>
      <c r="E1734" s="345"/>
      <c r="F1734" s="345"/>
      <c r="G1734" s="345"/>
      <c r="H1734" s="345"/>
      <c r="I1734" s="345"/>
      <c r="J1734" s="345"/>
      <c r="K1734" s="345"/>
      <c r="L1734" s="345"/>
      <c r="M1734" s="345"/>
      <c r="N1734" s="345"/>
      <c r="O1734" s="345"/>
      <c r="P1734" s="345"/>
      <c r="Q1734" s="345"/>
      <c r="R1734" s="345"/>
      <c r="S1734" s="345"/>
      <c r="T1734" s="345"/>
      <c r="U1734" s="345"/>
      <c r="V1734" s="345"/>
    </row>
    <row r="1735" spans="3:22">
      <c r="C1735" s="345"/>
      <c r="D1735" s="345"/>
      <c r="E1735" s="345"/>
      <c r="F1735" s="345"/>
      <c r="G1735" s="345"/>
      <c r="H1735" s="345"/>
      <c r="I1735" s="345"/>
      <c r="J1735" s="345"/>
      <c r="K1735" s="345"/>
      <c r="L1735" s="345"/>
      <c r="M1735" s="345"/>
      <c r="N1735" s="345"/>
      <c r="O1735" s="345"/>
      <c r="P1735" s="345"/>
      <c r="Q1735" s="345"/>
      <c r="R1735" s="345"/>
      <c r="S1735" s="345"/>
      <c r="T1735" s="345"/>
      <c r="U1735" s="345"/>
      <c r="V1735" s="345"/>
    </row>
    <row r="1736" spans="3:22">
      <c r="C1736" s="345"/>
      <c r="D1736" s="345"/>
      <c r="E1736" s="345"/>
      <c r="F1736" s="345"/>
      <c r="G1736" s="345"/>
      <c r="H1736" s="345"/>
      <c r="I1736" s="345"/>
      <c r="J1736" s="345"/>
      <c r="K1736" s="345"/>
      <c r="L1736" s="345"/>
      <c r="M1736" s="345"/>
      <c r="N1736" s="345"/>
      <c r="O1736" s="345"/>
      <c r="P1736" s="345"/>
      <c r="Q1736" s="345"/>
      <c r="R1736" s="345"/>
      <c r="S1736" s="345"/>
      <c r="T1736" s="345"/>
      <c r="U1736" s="345"/>
      <c r="V1736" s="345"/>
    </row>
    <row r="1737" spans="3:22">
      <c r="C1737" s="345"/>
      <c r="D1737" s="345"/>
      <c r="E1737" s="345"/>
      <c r="F1737" s="345"/>
      <c r="G1737" s="345"/>
      <c r="H1737" s="345"/>
      <c r="I1737" s="345"/>
      <c r="J1737" s="345"/>
      <c r="K1737" s="345"/>
      <c r="L1737" s="345"/>
      <c r="M1737" s="345"/>
      <c r="N1737" s="345"/>
      <c r="O1737" s="345"/>
      <c r="P1737" s="345"/>
      <c r="Q1737" s="345"/>
      <c r="R1737" s="345"/>
      <c r="S1737" s="345"/>
      <c r="T1737" s="345"/>
      <c r="U1737" s="345"/>
      <c r="V1737" s="345"/>
    </row>
    <row r="1738" spans="3:22">
      <c r="C1738" s="345"/>
      <c r="D1738" s="345"/>
      <c r="E1738" s="345"/>
      <c r="F1738" s="345"/>
      <c r="G1738" s="345"/>
      <c r="H1738" s="345"/>
      <c r="I1738" s="345"/>
      <c r="J1738" s="345"/>
      <c r="K1738" s="345"/>
      <c r="L1738" s="345"/>
      <c r="M1738" s="345"/>
      <c r="N1738" s="345"/>
      <c r="O1738" s="345"/>
      <c r="P1738" s="345"/>
      <c r="Q1738" s="345"/>
      <c r="R1738" s="345"/>
      <c r="S1738" s="345"/>
      <c r="T1738" s="345"/>
      <c r="U1738" s="345"/>
      <c r="V1738" s="345"/>
    </row>
    <row r="1739" spans="3:22">
      <c r="C1739" s="345"/>
      <c r="D1739" s="345"/>
      <c r="E1739" s="345"/>
      <c r="F1739" s="345"/>
      <c r="G1739" s="345"/>
      <c r="H1739" s="345"/>
      <c r="I1739" s="345"/>
      <c r="J1739" s="345"/>
      <c r="K1739" s="345"/>
      <c r="L1739" s="345"/>
      <c r="M1739" s="345"/>
      <c r="N1739" s="345"/>
      <c r="O1739" s="345"/>
      <c r="P1739" s="345"/>
      <c r="Q1739" s="345"/>
      <c r="R1739" s="345"/>
      <c r="S1739" s="345"/>
      <c r="T1739" s="345"/>
      <c r="U1739" s="345"/>
      <c r="V1739" s="345"/>
    </row>
    <row r="1740" spans="3:22">
      <c r="C1740" s="345"/>
      <c r="D1740" s="345"/>
      <c r="E1740" s="345"/>
      <c r="F1740" s="345"/>
      <c r="G1740" s="345"/>
      <c r="H1740" s="345"/>
      <c r="I1740" s="345"/>
      <c r="J1740" s="345"/>
      <c r="K1740" s="345"/>
      <c r="L1740" s="345"/>
      <c r="M1740" s="345"/>
      <c r="N1740" s="345"/>
      <c r="O1740" s="345"/>
      <c r="P1740" s="345"/>
      <c r="Q1740" s="345"/>
      <c r="R1740" s="345"/>
      <c r="S1740" s="345"/>
      <c r="T1740" s="345"/>
      <c r="U1740" s="345"/>
      <c r="V1740" s="345"/>
    </row>
    <row r="1741" spans="3:22">
      <c r="C1741" s="345"/>
      <c r="D1741" s="345"/>
      <c r="E1741" s="345"/>
      <c r="F1741" s="345"/>
      <c r="G1741" s="345"/>
      <c r="H1741" s="345"/>
      <c r="I1741" s="345"/>
      <c r="J1741" s="345"/>
      <c r="K1741" s="345"/>
      <c r="L1741" s="345"/>
      <c r="M1741" s="345"/>
      <c r="N1741" s="345"/>
      <c r="O1741" s="345"/>
      <c r="P1741" s="345"/>
      <c r="Q1741" s="345"/>
      <c r="R1741" s="345"/>
      <c r="S1741" s="345"/>
      <c r="T1741" s="345"/>
      <c r="U1741" s="345"/>
      <c r="V1741" s="345"/>
    </row>
    <row r="1742" spans="3:22">
      <c r="C1742" s="345"/>
      <c r="D1742" s="345"/>
      <c r="E1742" s="345"/>
      <c r="F1742" s="345"/>
      <c r="G1742" s="345"/>
      <c r="H1742" s="345"/>
      <c r="I1742" s="345"/>
      <c r="J1742" s="345"/>
      <c r="K1742" s="345"/>
      <c r="L1742" s="345"/>
      <c r="M1742" s="345"/>
      <c r="N1742" s="345"/>
      <c r="O1742" s="345"/>
      <c r="P1742" s="345"/>
      <c r="Q1742" s="345"/>
      <c r="R1742" s="345"/>
      <c r="S1742" s="345"/>
      <c r="T1742" s="345"/>
      <c r="U1742" s="345"/>
      <c r="V1742" s="345"/>
    </row>
    <row r="1743" spans="3:22">
      <c r="C1743" s="345"/>
      <c r="D1743" s="345"/>
      <c r="E1743" s="345"/>
      <c r="F1743" s="345"/>
      <c r="G1743" s="345"/>
      <c r="H1743" s="345"/>
      <c r="I1743" s="345"/>
      <c r="J1743" s="345"/>
      <c r="K1743" s="345"/>
      <c r="L1743" s="345"/>
      <c r="M1743" s="345"/>
      <c r="N1743" s="345"/>
      <c r="O1743" s="345"/>
      <c r="P1743" s="345"/>
      <c r="Q1743" s="345"/>
      <c r="R1743" s="345"/>
      <c r="S1743" s="345"/>
      <c r="T1743" s="345"/>
      <c r="U1743" s="345"/>
      <c r="V1743" s="345"/>
    </row>
    <row r="1744" spans="3:22">
      <c r="C1744" s="345"/>
      <c r="D1744" s="345"/>
      <c r="E1744" s="345"/>
      <c r="F1744" s="345"/>
      <c r="G1744" s="345"/>
      <c r="H1744" s="345"/>
      <c r="I1744" s="345"/>
      <c r="J1744" s="345"/>
      <c r="K1744" s="345"/>
      <c r="L1744" s="345"/>
      <c r="M1744" s="345"/>
      <c r="N1744" s="345"/>
      <c r="O1744" s="345"/>
      <c r="P1744" s="345"/>
      <c r="Q1744" s="345"/>
      <c r="R1744" s="345"/>
      <c r="S1744" s="345"/>
      <c r="T1744" s="345"/>
      <c r="U1744" s="345"/>
      <c r="V1744" s="345"/>
    </row>
    <row r="1745" spans="3:22">
      <c r="C1745" s="345"/>
      <c r="D1745" s="345"/>
      <c r="E1745" s="345"/>
      <c r="F1745" s="345"/>
      <c r="G1745" s="345"/>
      <c r="H1745" s="345"/>
      <c r="I1745" s="345"/>
      <c r="J1745" s="345"/>
      <c r="K1745" s="345"/>
      <c r="L1745" s="345"/>
      <c r="M1745" s="345"/>
      <c r="N1745" s="345"/>
      <c r="O1745" s="345"/>
      <c r="P1745" s="345"/>
      <c r="Q1745" s="345"/>
      <c r="R1745" s="345"/>
      <c r="S1745" s="345"/>
      <c r="T1745" s="345"/>
      <c r="U1745" s="345"/>
      <c r="V1745" s="345"/>
    </row>
    <row r="1746" spans="3:22">
      <c r="C1746" s="345"/>
      <c r="D1746" s="345"/>
      <c r="E1746" s="345"/>
      <c r="F1746" s="345"/>
      <c r="G1746" s="345"/>
      <c r="H1746" s="345"/>
      <c r="I1746" s="345"/>
      <c r="J1746" s="345"/>
      <c r="K1746" s="345"/>
      <c r="L1746" s="345"/>
      <c r="M1746" s="345"/>
      <c r="N1746" s="345"/>
      <c r="O1746" s="345"/>
      <c r="P1746" s="345"/>
      <c r="Q1746" s="345"/>
      <c r="R1746" s="345"/>
      <c r="S1746" s="345"/>
      <c r="T1746" s="345"/>
      <c r="U1746" s="345"/>
      <c r="V1746" s="345"/>
    </row>
    <row r="1747" spans="3:22">
      <c r="C1747" s="345"/>
      <c r="D1747" s="345"/>
      <c r="E1747" s="345"/>
      <c r="F1747" s="345"/>
      <c r="G1747" s="345"/>
      <c r="H1747" s="345"/>
      <c r="I1747" s="345"/>
      <c r="J1747" s="345"/>
      <c r="K1747" s="345"/>
      <c r="L1747" s="345"/>
      <c r="M1747" s="345"/>
      <c r="N1747" s="345"/>
      <c r="O1747" s="345"/>
      <c r="P1747" s="345"/>
      <c r="Q1747" s="345"/>
      <c r="R1747" s="345"/>
      <c r="S1747" s="345"/>
      <c r="T1747" s="345"/>
      <c r="U1747" s="345"/>
      <c r="V1747" s="345"/>
    </row>
    <row r="1748" spans="3:22">
      <c r="C1748" s="345"/>
      <c r="D1748" s="345"/>
      <c r="E1748" s="345"/>
      <c r="F1748" s="345"/>
      <c r="G1748" s="345"/>
      <c r="H1748" s="345"/>
      <c r="I1748" s="345"/>
      <c r="J1748" s="345"/>
      <c r="K1748" s="345"/>
      <c r="L1748" s="345"/>
      <c r="M1748" s="345"/>
      <c r="N1748" s="345"/>
      <c r="O1748" s="345"/>
      <c r="P1748" s="345"/>
      <c r="Q1748" s="345"/>
      <c r="R1748" s="345"/>
      <c r="S1748" s="345"/>
      <c r="T1748" s="345"/>
      <c r="U1748" s="345"/>
      <c r="V1748" s="345"/>
    </row>
    <row r="1749" spans="3:22">
      <c r="C1749" s="345"/>
      <c r="D1749" s="345"/>
      <c r="E1749" s="345"/>
      <c r="F1749" s="345"/>
      <c r="G1749" s="345"/>
      <c r="H1749" s="345"/>
      <c r="I1749" s="345"/>
      <c r="J1749" s="345"/>
      <c r="K1749" s="345"/>
      <c r="L1749" s="345"/>
      <c r="M1749" s="345"/>
      <c r="N1749" s="345"/>
      <c r="O1749" s="345"/>
      <c r="P1749" s="345"/>
      <c r="Q1749" s="345"/>
      <c r="R1749" s="345"/>
      <c r="S1749" s="345"/>
      <c r="T1749" s="345"/>
      <c r="U1749" s="345"/>
      <c r="V1749" s="345"/>
    </row>
    <row r="1750" spans="3:22">
      <c r="C1750" s="345"/>
      <c r="D1750" s="345"/>
      <c r="E1750" s="345"/>
      <c r="F1750" s="345"/>
      <c r="G1750" s="345"/>
      <c r="H1750" s="345"/>
      <c r="I1750" s="345"/>
      <c r="J1750" s="345"/>
      <c r="K1750" s="345"/>
      <c r="L1750" s="345"/>
      <c r="M1750" s="345"/>
      <c r="N1750" s="345"/>
      <c r="O1750" s="345"/>
      <c r="P1750" s="345"/>
      <c r="Q1750" s="345"/>
      <c r="R1750" s="345"/>
      <c r="S1750" s="345"/>
      <c r="T1750" s="345"/>
      <c r="U1750" s="345"/>
      <c r="V1750" s="345"/>
    </row>
    <row r="1751" spans="3:22">
      <c r="C1751" s="345"/>
      <c r="D1751" s="345"/>
      <c r="E1751" s="345"/>
      <c r="F1751" s="345"/>
      <c r="G1751" s="345"/>
      <c r="H1751" s="345"/>
      <c r="I1751" s="345"/>
      <c r="J1751" s="345"/>
      <c r="K1751" s="345"/>
      <c r="L1751" s="345"/>
      <c r="M1751" s="345"/>
      <c r="N1751" s="345"/>
      <c r="O1751" s="345"/>
      <c r="P1751" s="345"/>
      <c r="Q1751" s="345"/>
      <c r="R1751" s="345"/>
      <c r="S1751" s="345"/>
      <c r="T1751" s="345"/>
      <c r="U1751" s="345"/>
      <c r="V1751" s="345"/>
    </row>
    <row r="1752" spans="3:22">
      <c r="C1752" s="345"/>
      <c r="D1752" s="345"/>
      <c r="E1752" s="345"/>
      <c r="F1752" s="345"/>
      <c r="G1752" s="345"/>
      <c r="H1752" s="345"/>
      <c r="I1752" s="345"/>
      <c r="J1752" s="345"/>
      <c r="K1752" s="345"/>
      <c r="L1752" s="345"/>
      <c r="M1752" s="345"/>
      <c r="N1752" s="345"/>
      <c r="O1752" s="345"/>
      <c r="P1752" s="345"/>
      <c r="Q1752" s="345"/>
      <c r="R1752" s="345"/>
      <c r="S1752" s="345"/>
      <c r="T1752" s="345"/>
      <c r="U1752" s="345"/>
      <c r="V1752" s="345"/>
    </row>
    <row r="1753" spans="3:22">
      <c r="C1753" s="345"/>
      <c r="D1753" s="345"/>
      <c r="E1753" s="345"/>
      <c r="F1753" s="345"/>
      <c r="G1753" s="345"/>
      <c r="H1753" s="345"/>
      <c r="I1753" s="345"/>
      <c r="J1753" s="345"/>
      <c r="K1753" s="345"/>
      <c r="L1753" s="345"/>
      <c r="M1753" s="345"/>
      <c r="N1753" s="345"/>
      <c r="O1753" s="345"/>
      <c r="P1753" s="345"/>
      <c r="Q1753" s="345"/>
      <c r="R1753" s="345"/>
      <c r="S1753" s="345"/>
      <c r="T1753" s="345"/>
      <c r="U1753" s="345"/>
      <c r="V1753" s="345"/>
    </row>
    <row r="1754" spans="3:22">
      <c r="C1754" s="345"/>
      <c r="D1754" s="345"/>
      <c r="E1754" s="345"/>
      <c r="F1754" s="345"/>
      <c r="G1754" s="345"/>
      <c r="H1754" s="345"/>
      <c r="I1754" s="345"/>
      <c r="J1754" s="345"/>
      <c r="K1754" s="345"/>
      <c r="L1754" s="345"/>
      <c r="M1754" s="345"/>
      <c r="N1754" s="345"/>
      <c r="O1754" s="345"/>
      <c r="P1754" s="345"/>
      <c r="Q1754" s="345"/>
      <c r="R1754" s="345"/>
      <c r="S1754" s="345"/>
      <c r="T1754" s="345"/>
      <c r="U1754" s="345"/>
      <c r="V1754" s="345"/>
    </row>
    <row r="1755" spans="3:22">
      <c r="C1755" s="345"/>
      <c r="D1755" s="345"/>
      <c r="E1755" s="345"/>
      <c r="F1755" s="345"/>
      <c r="G1755" s="345"/>
      <c r="H1755" s="345"/>
      <c r="I1755" s="345"/>
      <c r="J1755" s="345"/>
      <c r="K1755" s="345"/>
      <c r="L1755" s="345"/>
      <c r="M1755" s="345"/>
      <c r="N1755" s="345"/>
      <c r="O1755" s="345"/>
      <c r="P1755" s="345"/>
      <c r="Q1755" s="345"/>
      <c r="R1755" s="345"/>
      <c r="S1755" s="345"/>
      <c r="T1755" s="345"/>
      <c r="U1755" s="345"/>
      <c r="V1755" s="345"/>
    </row>
    <row r="1756" spans="3:22">
      <c r="C1756" s="345"/>
      <c r="D1756" s="345"/>
      <c r="E1756" s="345"/>
      <c r="F1756" s="345"/>
      <c r="G1756" s="345"/>
      <c r="H1756" s="345"/>
      <c r="I1756" s="345"/>
      <c r="J1756" s="345"/>
      <c r="K1756" s="345"/>
      <c r="L1756" s="345"/>
      <c r="M1756" s="345"/>
      <c r="N1756" s="345"/>
      <c r="O1756" s="345"/>
      <c r="P1756" s="345"/>
      <c r="Q1756" s="345"/>
      <c r="R1756" s="345"/>
      <c r="S1756" s="345"/>
      <c r="T1756" s="345"/>
      <c r="U1756" s="345"/>
      <c r="V1756" s="345"/>
    </row>
    <row r="1757" spans="3:22">
      <c r="C1757" s="345"/>
      <c r="D1757" s="345"/>
      <c r="E1757" s="345"/>
      <c r="F1757" s="345"/>
      <c r="G1757" s="345"/>
      <c r="H1757" s="345"/>
      <c r="I1757" s="345"/>
      <c r="J1757" s="345"/>
      <c r="K1757" s="345"/>
      <c r="L1757" s="345"/>
      <c r="M1757" s="345"/>
      <c r="N1757" s="345"/>
      <c r="O1757" s="345"/>
      <c r="P1757" s="345"/>
      <c r="Q1757" s="345"/>
      <c r="R1757" s="345"/>
      <c r="S1757" s="345"/>
      <c r="T1757" s="345"/>
      <c r="U1757" s="345"/>
      <c r="V1757" s="345"/>
    </row>
    <row r="1758" spans="3:22">
      <c r="C1758" s="345"/>
      <c r="D1758" s="345"/>
      <c r="E1758" s="345"/>
      <c r="F1758" s="345"/>
      <c r="G1758" s="345"/>
      <c r="H1758" s="345"/>
      <c r="I1758" s="345"/>
      <c r="J1758" s="345"/>
      <c r="K1758" s="345"/>
      <c r="L1758" s="345"/>
      <c r="M1758" s="345"/>
      <c r="N1758" s="345"/>
      <c r="O1758" s="345"/>
      <c r="P1758" s="345"/>
      <c r="Q1758" s="345"/>
      <c r="R1758" s="345"/>
      <c r="S1758" s="345"/>
      <c r="T1758" s="345"/>
      <c r="U1758" s="345"/>
      <c r="V1758" s="345"/>
    </row>
    <row r="1759" spans="3:22">
      <c r="C1759" s="345"/>
      <c r="D1759" s="345"/>
      <c r="E1759" s="345"/>
      <c r="F1759" s="345"/>
      <c r="G1759" s="345"/>
      <c r="H1759" s="345"/>
      <c r="I1759" s="345"/>
      <c r="J1759" s="345"/>
      <c r="K1759" s="345"/>
      <c r="L1759" s="345"/>
      <c r="M1759" s="345"/>
      <c r="N1759" s="345"/>
      <c r="O1759" s="345"/>
      <c r="P1759" s="345"/>
      <c r="Q1759" s="345"/>
      <c r="R1759" s="345"/>
      <c r="S1759" s="345"/>
      <c r="T1759" s="345"/>
      <c r="U1759" s="345"/>
      <c r="V1759" s="345"/>
    </row>
    <row r="1760" spans="3:22">
      <c r="C1760" s="345"/>
      <c r="D1760" s="345"/>
      <c r="E1760" s="345"/>
      <c r="F1760" s="345"/>
      <c r="G1760" s="345"/>
      <c r="H1760" s="345"/>
      <c r="I1760" s="345"/>
      <c r="J1760" s="345"/>
      <c r="K1760" s="345"/>
      <c r="L1760" s="345"/>
      <c r="M1760" s="345"/>
      <c r="N1760" s="345"/>
      <c r="O1760" s="345"/>
      <c r="P1760" s="345"/>
      <c r="Q1760" s="345"/>
      <c r="R1760" s="345"/>
      <c r="S1760" s="345"/>
      <c r="T1760" s="345"/>
      <c r="U1760" s="345"/>
      <c r="V1760" s="345"/>
    </row>
    <row r="1761" spans="3:22">
      <c r="C1761" s="345"/>
      <c r="D1761" s="345"/>
      <c r="E1761" s="345"/>
      <c r="F1761" s="345"/>
      <c r="G1761" s="345"/>
      <c r="H1761" s="345"/>
      <c r="I1761" s="345"/>
      <c r="J1761" s="345"/>
      <c r="K1761" s="345"/>
      <c r="L1761" s="345"/>
      <c r="M1761" s="345"/>
      <c r="N1761" s="345"/>
      <c r="O1761" s="345"/>
      <c r="P1761" s="345"/>
      <c r="Q1761" s="345"/>
      <c r="R1761" s="345"/>
      <c r="S1761" s="345"/>
      <c r="T1761" s="345"/>
      <c r="U1761" s="345"/>
      <c r="V1761" s="345"/>
    </row>
    <row r="1762" spans="3:22">
      <c r="C1762" s="345"/>
      <c r="D1762" s="345"/>
      <c r="E1762" s="345"/>
      <c r="F1762" s="345"/>
      <c r="G1762" s="345"/>
      <c r="H1762" s="345"/>
      <c r="I1762" s="345"/>
      <c r="J1762" s="345"/>
      <c r="K1762" s="345"/>
      <c r="L1762" s="345"/>
      <c r="M1762" s="345"/>
      <c r="N1762" s="345"/>
      <c r="O1762" s="345"/>
      <c r="P1762" s="345"/>
      <c r="Q1762" s="345"/>
      <c r="R1762" s="345"/>
      <c r="S1762" s="345"/>
      <c r="T1762" s="345"/>
      <c r="U1762" s="345"/>
      <c r="V1762" s="345"/>
    </row>
    <row r="1763" spans="3:22">
      <c r="C1763" s="345"/>
      <c r="D1763" s="345"/>
      <c r="E1763" s="345"/>
      <c r="F1763" s="345"/>
      <c r="G1763" s="345"/>
      <c r="H1763" s="345"/>
      <c r="I1763" s="345"/>
      <c r="J1763" s="345"/>
      <c r="K1763" s="345"/>
      <c r="L1763" s="345"/>
      <c r="M1763" s="345"/>
      <c r="N1763" s="345"/>
      <c r="O1763" s="345"/>
      <c r="P1763" s="345"/>
      <c r="Q1763" s="345"/>
      <c r="R1763" s="345"/>
      <c r="S1763" s="345"/>
      <c r="T1763" s="345"/>
      <c r="U1763" s="345"/>
      <c r="V1763" s="345"/>
    </row>
    <row r="1764" spans="3:22">
      <c r="C1764" s="345"/>
      <c r="D1764" s="345"/>
      <c r="E1764" s="345"/>
      <c r="F1764" s="345"/>
      <c r="G1764" s="345"/>
      <c r="H1764" s="345"/>
      <c r="I1764" s="345"/>
      <c r="J1764" s="345"/>
      <c r="K1764" s="345"/>
      <c r="L1764" s="345"/>
      <c r="M1764" s="345"/>
      <c r="N1764" s="345"/>
      <c r="O1764" s="345"/>
      <c r="P1764" s="345"/>
      <c r="Q1764" s="345"/>
      <c r="R1764" s="345"/>
      <c r="S1764" s="345"/>
      <c r="T1764" s="345"/>
      <c r="U1764" s="345"/>
      <c r="V1764" s="345"/>
    </row>
    <row r="1765" spans="3:22">
      <c r="C1765" s="345"/>
      <c r="D1765" s="345"/>
      <c r="E1765" s="345"/>
      <c r="F1765" s="345"/>
      <c r="G1765" s="345"/>
      <c r="H1765" s="345"/>
      <c r="I1765" s="345"/>
      <c r="J1765" s="345"/>
      <c r="K1765" s="345"/>
      <c r="L1765" s="345"/>
      <c r="M1765" s="345"/>
      <c r="N1765" s="345"/>
      <c r="O1765" s="345"/>
      <c r="P1765" s="345"/>
      <c r="Q1765" s="345"/>
      <c r="R1765" s="345"/>
      <c r="S1765" s="345"/>
      <c r="T1765" s="345"/>
      <c r="U1765" s="345"/>
      <c r="V1765" s="345"/>
    </row>
    <row r="1766" spans="3:22">
      <c r="C1766" s="345"/>
      <c r="D1766" s="345"/>
      <c r="E1766" s="345"/>
      <c r="F1766" s="345"/>
      <c r="G1766" s="345"/>
      <c r="H1766" s="345"/>
      <c r="I1766" s="345"/>
      <c r="J1766" s="345"/>
      <c r="K1766" s="345"/>
      <c r="L1766" s="345"/>
      <c r="M1766" s="345"/>
      <c r="N1766" s="345"/>
      <c r="O1766" s="345"/>
      <c r="P1766" s="345"/>
      <c r="Q1766" s="345"/>
      <c r="R1766" s="345"/>
      <c r="S1766" s="345"/>
      <c r="T1766" s="345"/>
      <c r="U1766" s="345"/>
      <c r="V1766" s="345"/>
    </row>
    <row r="1767" spans="3:22">
      <c r="C1767" s="345"/>
      <c r="D1767" s="345"/>
      <c r="E1767" s="345"/>
      <c r="F1767" s="345"/>
      <c r="G1767" s="345"/>
      <c r="H1767" s="345"/>
      <c r="I1767" s="345"/>
      <c r="J1767" s="345"/>
      <c r="K1767" s="345"/>
      <c r="L1767" s="345"/>
      <c r="M1767" s="345"/>
      <c r="N1767" s="345"/>
      <c r="O1767" s="345"/>
      <c r="P1767" s="345"/>
      <c r="Q1767" s="345"/>
      <c r="R1767" s="345"/>
      <c r="S1767" s="345"/>
      <c r="T1767" s="345"/>
      <c r="U1767" s="345"/>
      <c r="V1767" s="345"/>
    </row>
    <row r="1768" spans="3:22">
      <c r="C1768" s="345"/>
      <c r="D1768" s="345"/>
      <c r="E1768" s="345"/>
      <c r="F1768" s="345"/>
      <c r="G1768" s="345"/>
      <c r="H1768" s="345"/>
      <c r="I1768" s="345"/>
      <c r="J1768" s="345"/>
      <c r="K1768" s="345"/>
      <c r="L1768" s="345"/>
      <c r="M1768" s="345"/>
      <c r="N1768" s="345"/>
      <c r="O1768" s="345"/>
      <c r="P1768" s="345"/>
      <c r="Q1768" s="345"/>
      <c r="R1768" s="345"/>
      <c r="S1768" s="345"/>
      <c r="T1768" s="345"/>
      <c r="U1768" s="345"/>
      <c r="V1768" s="345"/>
    </row>
    <row r="1769" spans="3:22">
      <c r="C1769" s="345"/>
      <c r="D1769" s="345"/>
      <c r="E1769" s="345"/>
      <c r="F1769" s="345"/>
      <c r="G1769" s="345"/>
      <c r="H1769" s="345"/>
      <c r="I1769" s="345"/>
      <c r="J1769" s="345"/>
      <c r="K1769" s="345"/>
      <c r="L1769" s="345"/>
      <c r="M1769" s="345"/>
      <c r="N1769" s="345"/>
      <c r="O1769" s="345"/>
      <c r="P1769" s="345"/>
      <c r="Q1769" s="345"/>
      <c r="R1769" s="345"/>
      <c r="S1769" s="345"/>
      <c r="T1769" s="345"/>
      <c r="U1769" s="345"/>
      <c r="V1769" s="345"/>
    </row>
    <row r="1770" spans="3:22">
      <c r="C1770" s="345"/>
      <c r="D1770" s="345"/>
      <c r="E1770" s="345"/>
      <c r="F1770" s="345"/>
      <c r="G1770" s="345"/>
      <c r="H1770" s="345"/>
      <c r="I1770" s="345"/>
      <c r="J1770" s="345"/>
      <c r="K1770" s="345"/>
      <c r="L1770" s="345"/>
      <c r="M1770" s="345"/>
      <c r="N1770" s="345"/>
      <c r="O1770" s="345"/>
      <c r="P1770" s="345"/>
      <c r="Q1770" s="345"/>
      <c r="R1770" s="345"/>
      <c r="S1770" s="345"/>
      <c r="T1770" s="345"/>
      <c r="U1770" s="345"/>
      <c r="V1770" s="345"/>
    </row>
    <row r="1771" spans="3:22">
      <c r="C1771" s="345"/>
      <c r="D1771" s="345"/>
      <c r="E1771" s="345"/>
      <c r="F1771" s="345"/>
      <c r="G1771" s="345"/>
      <c r="H1771" s="345"/>
      <c r="I1771" s="345"/>
      <c r="J1771" s="345"/>
      <c r="K1771" s="345"/>
      <c r="L1771" s="345"/>
      <c r="M1771" s="345"/>
      <c r="N1771" s="345"/>
      <c r="O1771" s="345"/>
      <c r="P1771" s="345"/>
      <c r="Q1771" s="345"/>
      <c r="R1771" s="345"/>
      <c r="S1771" s="345"/>
      <c r="T1771" s="345"/>
      <c r="U1771" s="345"/>
      <c r="V1771" s="345"/>
    </row>
    <row r="1772" spans="3:22">
      <c r="C1772" s="345"/>
      <c r="D1772" s="345"/>
      <c r="E1772" s="345"/>
      <c r="F1772" s="345"/>
      <c r="G1772" s="345"/>
      <c r="H1772" s="345"/>
      <c r="I1772" s="345"/>
      <c r="J1772" s="345"/>
      <c r="K1772" s="345"/>
      <c r="L1772" s="345"/>
      <c r="M1772" s="345"/>
      <c r="N1772" s="345"/>
      <c r="O1772" s="345"/>
      <c r="P1772" s="345"/>
      <c r="Q1772" s="345"/>
      <c r="R1772" s="345"/>
      <c r="S1772" s="345"/>
      <c r="T1772" s="345"/>
      <c r="U1772" s="345"/>
      <c r="V1772" s="345"/>
    </row>
    <row r="1773" spans="3:22">
      <c r="C1773" s="345"/>
      <c r="D1773" s="345"/>
      <c r="E1773" s="345"/>
      <c r="F1773" s="345"/>
      <c r="G1773" s="345"/>
      <c r="H1773" s="345"/>
      <c r="I1773" s="345"/>
      <c r="J1773" s="345"/>
      <c r="K1773" s="345"/>
      <c r="L1773" s="345"/>
      <c r="M1773" s="345"/>
      <c r="N1773" s="345"/>
      <c r="O1773" s="345"/>
      <c r="P1773" s="345"/>
      <c r="Q1773" s="345"/>
      <c r="R1773" s="345"/>
      <c r="S1773" s="345"/>
      <c r="T1773" s="345"/>
      <c r="U1773" s="345"/>
      <c r="V1773" s="345"/>
    </row>
    <row r="1774" spans="3:22">
      <c r="C1774" s="345"/>
      <c r="D1774" s="345"/>
      <c r="E1774" s="345"/>
      <c r="F1774" s="345"/>
      <c r="G1774" s="345"/>
      <c r="H1774" s="345"/>
      <c r="I1774" s="345"/>
      <c r="J1774" s="345"/>
      <c r="K1774" s="345"/>
      <c r="L1774" s="345"/>
      <c r="M1774" s="345"/>
      <c r="N1774" s="345"/>
      <c r="O1774" s="345"/>
      <c r="P1774" s="345"/>
      <c r="Q1774" s="345"/>
      <c r="R1774" s="345"/>
      <c r="S1774" s="345"/>
      <c r="T1774" s="345"/>
      <c r="U1774" s="345"/>
      <c r="V1774" s="345"/>
    </row>
    <row r="1775" spans="3:22">
      <c r="C1775" s="345"/>
      <c r="D1775" s="345"/>
      <c r="E1775" s="345"/>
      <c r="F1775" s="345"/>
      <c r="G1775" s="345"/>
      <c r="H1775" s="345"/>
      <c r="I1775" s="345"/>
      <c r="J1775" s="345"/>
      <c r="K1775" s="345"/>
      <c r="L1775" s="345"/>
      <c r="M1775" s="345"/>
      <c r="N1775" s="345"/>
      <c r="O1775" s="345"/>
      <c r="P1775" s="345"/>
      <c r="Q1775" s="345"/>
      <c r="R1775" s="345"/>
      <c r="S1775" s="345"/>
      <c r="T1775" s="345"/>
      <c r="U1775" s="345"/>
      <c r="V1775" s="345"/>
    </row>
    <row r="1776" spans="3:22">
      <c r="C1776" s="345"/>
      <c r="D1776" s="345"/>
      <c r="E1776" s="345"/>
      <c r="F1776" s="345"/>
      <c r="G1776" s="345"/>
      <c r="H1776" s="345"/>
      <c r="I1776" s="345"/>
      <c r="J1776" s="345"/>
      <c r="K1776" s="345"/>
      <c r="L1776" s="345"/>
      <c r="M1776" s="345"/>
      <c r="N1776" s="345"/>
      <c r="O1776" s="345"/>
      <c r="P1776" s="345"/>
      <c r="Q1776" s="345"/>
      <c r="R1776" s="345"/>
      <c r="S1776" s="345"/>
      <c r="T1776" s="345"/>
      <c r="U1776" s="345"/>
      <c r="V1776" s="345"/>
    </row>
    <row r="1777" spans="3:22">
      <c r="C1777" s="345"/>
      <c r="D1777" s="345"/>
      <c r="E1777" s="345"/>
      <c r="F1777" s="345"/>
      <c r="G1777" s="345"/>
      <c r="H1777" s="345"/>
      <c r="I1777" s="345"/>
      <c r="J1777" s="345"/>
      <c r="K1777" s="345"/>
      <c r="L1777" s="345"/>
      <c r="M1777" s="345"/>
      <c r="N1777" s="345"/>
      <c r="O1777" s="345"/>
      <c r="P1777" s="345"/>
      <c r="Q1777" s="345"/>
      <c r="R1777" s="345"/>
      <c r="S1777" s="345"/>
      <c r="T1777" s="345"/>
      <c r="U1777" s="345"/>
      <c r="V1777" s="345"/>
    </row>
    <row r="1778" spans="3:22">
      <c r="C1778" s="345"/>
      <c r="D1778" s="345"/>
      <c r="E1778" s="345"/>
      <c r="F1778" s="345"/>
      <c r="G1778" s="345"/>
      <c r="H1778" s="345"/>
      <c r="I1778" s="345"/>
      <c r="J1778" s="345"/>
      <c r="K1778" s="345"/>
      <c r="L1778" s="345"/>
      <c r="M1778" s="345"/>
      <c r="N1778" s="345"/>
      <c r="O1778" s="345"/>
      <c r="P1778" s="345"/>
      <c r="Q1778" s="345"/>
      <c r="R1778" s="345"/>
      <c r="S1778" s="345"/>
      <c r="T1778" s="345"/>
      <c r="U1778" s="345"/>
      <c r="V1778" s="345"/>
    </row>
    <row r="1779" spans="3:22">
      <c r="C1779" s="345"/>
      <c r="D1779" s="345"/>
      <c r="E1779" s="345"/>
      <c r="F1779" s="345"/>
      <c r="G1779" s="345"/>
      <c r="H1779" s="345"/>
      <c r="I1779" s="345"/>
      <c r="J1779" s="345"/>
      <c r="K1779" s="345"/>
      <c r="L1779" s="345"/>
      <c r="M1779" s="345"/>
      <c r="N1779" s="345"/>
      <c r="O1779" s="345"/>
      <c r="P1779" s="345"/>
      <c r="Q1779" s="345"/>
      <c r="R1779" s="345"/>
      <c r="S1779" s="345"/>
      <c r="T1779" s="345"/>
      <c r="U1779" s="345"/>
      <c r="V1779" s="345"/>
    </row>
    <row r="1780" spans="3:22">
      <c r="C1780" s="345"/>
      <c r="D1780" s="345"/>
      <c r="E1780" s="345"/>
      <c r="F1780" s="345"/>
      <c r="G1780" s="345"/>
      <c r="H1780" s="345"/>
      <c r="I1780" s="345"/>
      <c r="J1780" s="345"/>
      <c r="K1780" s="345"/>
      <c r="L1780" s="345"/>
      <c r="M1780" s="345"/>
      <c r="N1780" s="345"/>
      <c r="O1780" s="345"/>
      <c r="P1780" s="345"/>
      <c r="Q1780" s="345"/>
      <c r="R1780" s="345"/>
      <c r="S1780" s="345"/>
      <c r="T1780" s="345"/>
      <c r="U1780" s="345"/>
      <c r="V1780" s="345"/>
    </row>
    <row r="1781" spans="3:22">
      <c r="C1781" s="345"/>
      <c r="D1781" s="345"/>
      <c r="E1781" s="345"/>
      <c r="F1781" s="345"/>
      <c r="G1781" s="345"/>
      <c r="H1781" s="345"/>
      <c r="I1781" s="345"/>
      <c r="J1781" s="345"/>
      <c r="K1781" s="345"/>
      <c r="L1781" s="345"/>
      <c r="M1781" s="345"/>
      <c r="N1781" s="345"/>
      <c r="O1781" s="345"/>
      <c r="P1781" s="345"/>
      <c r="Q1781" s="345"/>
      <c r="R1781" s="345"/>
      <c r="S1781" s="345"/>
      <c r="T1781" s="345"/>
      <c r="U1781" s="345"/>
      <c r="V1781" s="345"/>
    </row>
    <row r="1782" spans="3:22">
      <c r="C1782" s="345"/>
      <c r="D1782" s="345"/>
      <c r="E1782" s="345"/>
      <c r="F1782" s="345"/>
      <c r="G1782" s="345"/>
      <c r="H1782" s="345"/>
      <c r="I1782" s="345"/>
      <c r="J1782" s="345"/>
      <c r="K1782" s="345"/>
      <c r="L1782" s="345"/>
      <c r="M1782" s="345"/>
      <c r="N1782" s="345"/>
      <c r="O1782" s="345"/>
      <c r="P1782" s="345"/>
      <c r="Q1782" s="345"/>
      <c r="R1782" s="345"/>
      <c r="S1782" s="345"/>
      <c r="T1782" s="345"/>
      <c r="U1782" s="345"/>
      <c r="V1782" s="345"/>
    </row>
    <row r="1783" spans="3:22">
      <c r="C1783" s="345"/>
      <c r="D1783" s="345"/>
      <c r="E1783" s="345"/>
      <c r="F1783" s="345"/>
      <c r="G1783" s="345"/>
      <c r="H1783" s="345"/>
      <c r="I1783" s="345"/>
      <c r="J1783" s="345"/>
      <c r="K1783" s="345"/>
      <c r="L1783" s="345"/>
      <c r="M1783" s="345"/>
      <c r="N1783" s="345"/>
      <c r="O1783" s="345"/>
      <c r="P1783" s="345"/>
      <c r="Q1783" s="345"/>
      <c r="R1783" s="345"/>
      <c r="S1783" s="345"/>
      <c r="T1783" s="345"/>
      <c r="U1783" s="345"/>
      <c r="V1783" s="345"/>
    </row>
    <row r="1784" spans="3:22">
      <c r="C1784" s="345"/>
      <c r="D1784" s="345"/>
      <c r="E1784" s="345"/>
      <c r="F1784" s="345"/>
      <c r="G1784" s="345"/>
      <c r="H1784" s="345"/>
      <c r="I1784" s="345"/>
      <c r="J1784" s="345"/>
      <c r="K1784" s="345"/>
      <c r="L1784" s="345"/>
      <c r="M1784" s="345"/>
      <c r="N1784" s="345"/>
      <c r="O1784" s="345"/>
      <c r="P1784" s="345"/>
      <c r="Q1784" s="345"/>
      <c r="R1784" s="345"/>
      <c r="S1784" s="345"/>
      <c r="T1784" s="345"/>
      <c r="U1784" s="345"/>
      <c r="V1784" s="345"/>
    </row>
    <row r="1785" spans="3:22">
      <c r="C1785" s="345"/>
      <c r="D1785" s="345"/>
      <c r="E1785" s="345"/>
      <c r="F1785" s="345"/>
      <c r="G1785" s="345"/>
      <c r="H1785" s="345"/>
      <c r="I1785" s="345"/>
      <c r="J1785" s="345"/>
      <c r="K1785" s="345"/>
      <c r="L1785" s="345"/>
      <c r="M1785" s="345"/>
      <c r="N1785" s="345"/>
      <c r="O1785" s="345"/>
      <c r="P1785" s="345"/>
      <c r="Q1785" s="345"/>
      <c r="R1785" s="345"/>
      <c r="S1785" s="345"/>
      <c r="T1785" s="345"/>
      <c r="U1785" s="345"/>
      <c r="V1785" s="345"/>
    </row>
    <row r="1786" spans="3:22">
      <c r="C1786" s="345"/>
      <c r="D1786" s="345"/>
      <c r="E1786" s="345"/>
      <c r="F1786" s="345"/>
      <c r="G1786" s="345"/>
      <c r="H1786" s="345"/>
      <c r="I1786" s="345"/>
      <c r="J1786" s="345"/>
      <c r="K1786" s="345"/>
      <c r="L1786" s="345"/>
      <c r="M1786" s="345"/>
      <c r="N1786" s="345"/>
      <c r="O1786" s="345"/>
      <c r="P1786" s="345"/>
      <c r="Q1786" s="345"/>
      <c r="R1786" s="345"/>
      <c r="S1786" s="345"/>
      <c r="T1786" s="345"/>
      <c r="U1786" s="345"/>
      <c r="V1786" s="345"/>
    </row>
    <row r="1787" spans="3:22">
      <c r="C1787" s="345"/>
      <c r="D1787" s="345"/>
      <c r="E1787" s="345"/>
      <c r="F1787" s="345"/>
      <c r="G1787" s="345"/>
      <c r="H1787" s="345"/>
      <c r="I1787" s="345"/>
      <c r="J1787" s="345"/>
      <c r="K1787" s="345"/>
      <c r="L1787" s="345"/>
      <c r="M1787" s="345"/>
      <c r="N1787" s="345"/>
      <c r="O1787" s="345"/>
      <c r="P1787" s="345"/>
      <c r="Q1787" s="345"/>
      <c r="R1787" s="345"/>
      <c r="S1787" s="345"/>
      <c r="T1787" s="345"/>
      <c r="U1787" s="345"/>
      <c r="V1787" s="345"/>
    </row>
    <row r="1788" spans="3:22">
      <c r="C1788" s="345"/>
      <c r="D1788" s="345"/>
      <c r="E1788" s="345"/>
      <c r="F1788" s="345"/>
      <c r="G1788" s="345"/>
      <c r="H1788" s="345"/>
      <c r="I1788" s="345"/>
      <c r="J1788" s="345"/>
      <c r="K1788" s="345"/>
      <c r="L1788" s="345"/>
      <c r="M1788" s="345"/>
      <c r="N1788" s="345"/>
      <c r="O1788" s="345"/>
      <c r="P1788" s="345"/>
      <c r="Q1788" s="345"/>
      <c r="R1788" s="345"/>
      <c r="S1788" s="345"/>
      <c r="T1788" s="345"/>
      <c r="U1788" s="345"/>
      <c r="V1788" s="345"/>
    </row>
    <row r="1789" spans="3:22">
      <c r="C1789" s="345"/>
      <c r="D1789" s="345"/>
      <c r="E1789" s="345"/>
      <c r="F1789" s="345"/>
      <c r="G1789" s="345"/>
      <c r="H1789" s="345"/>
      <c r="I1789" s="345"/>
      <c r="J1789" s="345"/>
      <c r="K1789" s="345"/>
      <c r="L1789" s="345"/>
      <c r="M1789" s="345"/>
      <c r="N1789" s="345"/>
      <c r="O1789" s="345"/>
      <c r="P1789" s="345"/>
      <c r="Q1789" s="345"/>
      <c r="R1789" s="345"/>
      <c r="S1789" s="345"/>
      <c r="T1789" s="345"/>
      <c r="U1789" s="345"/>
      <c r="V1789" s="345"/>
    </row>
    <row r="1790" spans="3:22">
      <c r="C1790" s="345"/>
      <c r="D1790" s="345"/>
      <c r="E1790" s="345"/>
      <c r="F1790" s="345"/>
      <c r="G1790" s="345"/>
      <c r="H1790" s="345"/>
      <c r="I1790" s="345"/>
      <c r="J1790" s="345"/>
      <c r="K1790" s="345"/>
      <c r="L1790" s="345"/>
      <c r="M1790" s="345"/>
      <c r="N1790" s="345"/>
      <c r="O1790" s="345"/>
      <c r="P1790" s="345"/>
      <c r="Q1790" s="345"/>
      <c r="R1790" s="345"/>
      <c r="S1790" s="345"/>
      <c r="T1790" s="345"/>
      <c r="U1790" s="345"/>
      <c r="V1790" s="345"/>
    </row>
    <row r="1791" spans="3:22">
      <c r="C1791" s="345"/>
      <c r="D1791" s="345"/>
      <c r="E1791" s="345"/>
      <c r="F1791" s="345"/>
      <c r="G1791" s="345"/>
      <c r="H1791" s="345"/>
      <c r="I1791" s="345"/>
      <c r="J1791" s="345"/>
      <c r="K1791" s="345"/>
      <c r="L1791" s="345"/>
      <c r="M1791" s="345"/>
      <c r="N1791" s="345"/>
      <c r="O1791" s="345"/>
      <c r="P1791" s="345"/>
      <c r="Q1791" s="345"/>
      <c r="R1791" s="345"/>
      <c r="S1791" s="345"/>
      <c r="T1791" s="345"/>
      <c r="U1791" s="345"/>
      <c r="V1791" s="345"/>
    </row>
    <row r="1792" spans="3:22">
      <c r="C1792" s="345"/>
      <c r="D1792" s="345"/>
      <c r="E1792" s="345"/>
      <c r="F1792" s="345"/>
      <c r="G1792" s="345"/>
      <c r="H1792" s="345"/>
      <c r="I1792" s="345"/>
      <c r="J1792" s="345"/>
      <c r="K1792" s="345"/>
      <c r="L1792" s="345"/>
      <c r="M1792" s="345"/>
      <c r="N1792" s="345"/>
      <c r="O1792" s="345"/>
      <c r="P1792" s="345"/>
      <c r="Q1792" s="345"/>
      <c r="R1792" s="345"/>
      <c r="S1792" s="345"/>
      <c r="T1792" s="345"/>
      <c r="U1792" s="345"/>
      <c r="V1792" s="345"/>
    </row>
    <row r="1793" spans="3:22">
      <c r="C1793" s="345"/>
      <c r="D1793" s="345"/>
      <c r="E1793" s="345"/>
      <c r="F1793" s="345"/>
      <c r="G1793" s="345"/>
      <c r="H1793" s="345"/>
      <c r="I1793" s="345"/>
      <c r="J1793" s="345"/>
      <c r="K1793" s="345"/>
      <c r="L1793" s="345"/>
      <c r="M1793" s="345"/>
      <c r="N1793" s="345"/>
      <c r="O1793" s="345"/>
      <c r="P1793" s="345"/>
      <c r="Q1793" s="345"/>
      <c r="R1793" s="345"/>
      <c r="S1793" s="345"/>
      <c r="T1793" s="345"/>
      <c r="U1793" s="345"/>
      <c r="V1793" s="345"/>
    </row>
    <row r="1794" spans="3:22">
      <c r="C1794" s="345"/>
      <c r="D1794" s="345"/>
      <c r="E1794" s="345"/>
      <c r="F1794" s="345"/>
      <c r="G1794" s="345"/>
      <c r="H1794" s="345"/>
      <c r="I1794" s="345"/>
      <c r="J1794" s="345"/>
      <c r="K1794" s="345"/>
      <c r="L1794" s="345"/>
      <c r="M1794" s="345"/>
      <c r="N1794" s="345"/>
      <c r="O1794" s="345"/>
      <c r="P1794" s="345"/>
      <c r="Q1794" s="345"/>
      <c r="R1794" s="345"/>
      <c r="S1794" s="345"/>
      <c r="T1794" s="345"/>
      <c r="U1794" s="345"/>
      <c r="V1794" s="345"/>
    </row>
    <row r="1795" spans="3:22">
      <c r="C1795" s="345"/>
      <c r="D1795" s="345"/>
      <c r="E1795" s="345"/>
      <c r="F1795" s="345"/>
      <c r="G1795" s="345"/>
      <c r="H1795" s="345"/>
      <c r="I1795" s="345"/>
      <c r="J1795" s="345"/>
      <c r="K1795" s="345"/>
      <c r="L1795" s="345"/>
      <c r="M1795" s="345"/>
      <c r="N1795" s="345"/>
      <c r="O1795" s="345"/>
      <c r="P1795" s="345"/>
      <c r="Q1795" s="345"/>
      <c r="R1795" s="345"/>
      <c r="S1795" s="345"/>
      <c r="T1795" s="345"/>
      <c r="U1795" s="345"/>
      <c r="V1795" s="345"/>
    </row>
    <row r="1796" spans="3:22">
      <c r="C1796" s="345"/>
      <c r="D1796" s="345"/>
      <c r="E1796" s="345"/>
      <c r="F1796" s="345"/>
      <c r="G1796" s="345"/>
      <c r="H1796" s="345"/>
      <c r="I1796" s="345"/>
      <c r="J1796" s="345"/>
      <c r="K1796" s="345"/>
      <c r="L1796" s="345"/>
      <c r="M1796" s="345"/>
      <c r="N1796" s="345"/>
      <c r="O1796" s="345"/>
      <c r="P1796" s="345"/>
      <c r="Q1796" s="345"/>
      <c r="R1796" s="345"/>
      <c r="S1796" s="345"/>
      <c r="T1796" s="345"/>
      <c r="U1796" s="345"/>
      <c r="V1796" s="345"/>
    </row>
    <row r="1797" spans="3:22">
      <c r="C1797" s="345"/>
      <c r="D1797" s="345"/>
      <c r="E1797" s="345"/>
      <c r="F1797" s="345"/>
      <c r="G1797" s="345"/>
      <c r="H1797" s="345"/>
      <c r="I1797" s="345"/>
      <c r="J1797" s="345"/>
      <c r="K1797" s="345"/>
      <c r="L1797" s="345"/>
      <c r="M1797" s="345"/>
      <c r="N1797" s="345"/>
      <c r="O1797" s="345"/>
      <c r="P1797" s="345"/>
      <c r="Q1797" s="345"/>
      <c r="R1797" s="345"/>
      <c r="S1797" s="345"/>
      <c r="T1797" s="345"/>
      <c r="U1797" s="345"/>
      <c r="V1797" s="345"/>
    </row>
    <row r="1798" spans="3:22">
      <c r="C1798" s="345"/>
      <c r="D1798" s="345"/>
      <c r="E1798" s="345"/>
      <c r="F1798" s="345"/>
      <c r="G1798" s="345"/>
      <c r="H1798" s="345"/>
      <c r="I1798" s="345"/>
      <c r="J1798" s="345"/>
      <c r="K1798" s="345"/>
      <c r="L1798" s="345"/>
      <c r="M1798" s="345"/>
      <c r="N1798" s="345"/>
      <c r="O1798" s="345"/>
      <c r="P1798" s="345"/>
      <c r="Q1798" s="345"/>
      <c r="R1798" s="345"/>
      <c r="S1798" s="345"/>
      <c r="T1798" s="345"/>
      <c r="U1798" s="345"/>
      <c r="V1798" s="345"/>
    </row>
    <row r="1799" spans="3:22">
      <c r="C1799" s="345"/>
      <c r="D1799" s="345"/>
      <c r="E1799" s="345"/>
      <c r="F1799" s="345"/>
      <c r="G1799" s="345"/>
      <c r="H1799" s="345"/>
      <c r="I1799" s="345"/>
      <c r="J1799" s="345"/>
      <c r="K1799" s="345"/>
      <c r="L1799" s="345"/>
      <c r="M1799" s="345"/>
      <c r="N1799" s="345"/>
      <c r="O1799" s="345"/>
      <c r="P1799" s="345"/>
      <c r="Q1799" s="345"/>
      <c r="R1799" s="345"/>
      <c r="S1799" s="345"/>
      <c r="T1799" s="345"/>
      <c r="U1799" s="345"/>
      <c r="V1799" s="345"/>
    </row>
    <row r="1800" spans="3:22">
      <c r="C1800" s="345"/>
      <c r="D1800" s="345"/>
      <c r="E1800" s="345"/>
      <c r="F1800" s="345"/>
      <c r="G1800" s="345"/>
      <c r="H1800" s="345"/>
      <c r="I1800" s="345"/>
      <c r="J1800" s="345"/>
      <c r="K1800" s="345"/>
      <c r="L1800" s="345"/>
      <c r="M1800" s="345"/>
      <c r="N1800" s="345"/>
      <c r="O1800" s="345"/>
      <c r="P1800" s="345"/>
      <c r="Q1800" s="345"/>
      <c r="R1800" s="345"/>
      <c r="S1800" s="345"/>
      <c r="T1800" s="345"/>
      <c r="U1800" s="345"/>
      <c r="V1800" s="345"/>
    </row>
    <row r="1801" spans="3:22">
      <c r="C1801" s="345"/>
      <c r="D1801" s="345"/>
      <c r="E1801" s="345"/>
      <c r="F1801" s="345"/>
      <c r="G1801" s="345"/>
      <c r="H1801" s="345"/>
      <c r="I1801" s="345"/>
      <c r="J1801" s="345"/>
      <c r="K1801" s="345"/>
      <c r="L1801" s="345"/>
      <c r="M1801" s="345"/>
      <c r="N1801" s="345"/>
      <c r="O1801" s="345"/>
      <c r="P1801" s="345"/>
      <c r="Q1801" s="345"/>
      <c r="R1801" s="345"/>
      <c r="S1801" s="345"/>
      <c r="T1801" s="345"/>
      <c r="U1801" s="345"/>
      <c r="V1801" s="345"/>
    </row>
    <row r="1802" spans="3:22">
      <c r="C1802" s="345"/>
      <c r="D1802" s="345"/>
      <c r="E1802" s="345"/>
      <c r="F1802" s="345"/>
      <c r="G1802" s="345"/>
      <c r="H1802" s="345"/>
      <c r="I1802" s="345"/>
      <c r="J1802" s="345"/>
      <c r="K1802" s="345"/>
      <c r="L1802" s="345"/>
      <c r="M1802" s="345"/>
      <c r="N1802" s="345"/>
      <c r="O1802" s="345"/>
      <c r="P1802" s="345"/>
      <c r="Q1802" s="345"/>
      <c r="R1802" s="345"/>
      <c r="S1802" s="345"/>
      <c r="T1802" s="345"/>
      <c r="U1802" s="345"/>
      <c r="V1802" s="345"/>
    </row>
    <row r="1803" spans="3:22">
      <c r="C1803" s="345"/>
      <c r="D1803" s="345"/>
      <c r="E1803" s="345"/>
      <c r="F1803" s="345"/>
      <c r="G1803" s="345"/>
      <c r="H1803" s="345"/>
      <c r="I1803" s="345"/>
      <c r="J1803" s="345"/>
      <c r="K1803" s="345"/>
      <c r="L1803" s="345"/>
      <c r="M1803" s="345"/>
      <c r="N1803" s="345"/>
      <c r="O1803" s="345"/>
      <c r="P1803" s="345"/>
      <c r="Q1803" s="345"/>
      <c r="R1803" s="345"/>
      <c r="S1803" s="345"/>
      <c r="T1803" s="345"/>
      <c r="U1803" s="345"/>
      <c r="V1803" s="345"/>
    </row>
    <row r="1804" spans="3:22">
      <c r="C1804" s="345"/>
      <c r="D1804" s="345"/>
      <c r="E1804" s="345"/>
      <c r="F1804" s="345"/>
      <c r="G1804" s="345"/>
      <c r="H1804" s="345"/>
      <c r="I1804" s="345"/>
      <c r="J1804" s="345"/>
      <c r="K1804" s="345"/>
      <c r="L1804" s="345"/>
      <c r="M1804" s="345"/>
      <c r="N1804" s="345"/>
      <c r="O1804" s="345"/>
      <c r="P1804" s="345"/>
      <c r="Q1804" s="345"/>
      <c r="R1804" s="345"/>
      <c r="S1804" s="345"/>
      <c r="T1804" s="345"/>
      <c r="U1804" s="345"/>
      <c r="V1804" s="345"/>
    </row>
    <row r="1805" spans="3:22">
      <c r="C1805" s="345"/>
      <c r="D1805" s="345"/>
      <c r="E1805" s="345"/>
      <c r="F1805" s="345"/>
      <c r="G1805" s="345"/>
      <c r="H1805" s="345"/>
      <c r="I1805" s="345"/>
      <c r="J1805" s="345"/>
      <c r="K1805" s="345"/>
      <c r="L1805" s="345"/>
      <c r="M1805" s="345"/>
      <c r="N1805" s="345"/>
      <c r="O1805" s="345"/>
      <c r="P1805" s="345"/>
      <c r="Q1805" s="345"/>
      <c r="R1805" s="345"/>
      <c r="S1805" s="345"/>
      <c r="T1805" s="345"/>
      <c r="U1805" s="345"/>
      <c r="V1805" s="345"/>
    </row>
    <row r="1806" spans="3:22">
      <c r="C1806" s="345"/>
      <c r="D1806" s="345"/>
      <c r="E1806" s="345"/>
      <c r="F1806" s="345"/>
      <c r="G1806" s="345"/>
      <c r="H1806" s="345"/>
      <c r="I1806" s="345"/>
      <c r="J1806" s="345"/>
      <c r="K1806" s="345"/>
      <c r="L1806" s="345"/>
      <c r="M1806" s="345"/>
      <c r="N1806" s="345"/>
      <c r="O1806" s="345"/>
      <c r="P1806" s="345"/>
      <c r="Q1806" s="345"/>
      <c r="R1806" s="345"/>
      <c r="S1806" s="345"/>
      <c r="T1806" s="345"/>
      <c r="U1806" s="345"/>
      <c r="V1806" s="345"/>
    </row>
    <row r="1807" spans="3:22">
      <c r="C1807" s="345"/>
      <c r="D1807" s="345"/>
      <c r="E1807" s="345"/>
      <c r="F1807" s="345"/>
      <c r="G1807" s="345"/>
      <c r="H1807" s="345"/>
      <c r="I1807" s="345"/>
      <c r="J1807" s="345"/>
      <c r="K1807" s="345"/>
      <c r="L1807" s="345"/>
      <c r="M1807" s="345"/>
      <c r="N1807" s="345"/>
      <c r="O1807" s="345"/>
      <c r="P1807" s="345"/>
      <c r="Q1807" s="345"/>
      <c r="R1807" s="345"/>
      <c r="S1807" s="345"/>
      <c r="T1807" s="345"/>
      <c r="U1807" s="345"/>
      <c r="V1807" s="345"/>
    </row>
    <row r="1808" spans="3:22">
      <c r="C1808" s="345"/>
      <c r="D1808" s="345"/>
      <c r="E1808" s="345"/>
      <c r="F1808" s="345"/>
      <c r="G1808" s="345"/>
      <c r="H1808" s="345"/>
      <c r="I1808" s="345"/>
      <c r="J1808" s="345"/>
      <c r="K1808" s="345"/>
      <c r="L1808" s="345"/>
      <c r="M1808" s="345"/>
      <c r="N1808" s="345"/>
      <c r="O1808" s="345"/>
      <c r="P1808" s="345"/>
      <c r="Q1808" s="345"/>
      <c r="R1808" s="345"/>
      <c r="S1808" s="345"/>
      <c r="T1808" s="345"/>
      <c r="U1808" s="345"/>
      <c r="V1808" s="345"/>
    </row>
    <row r="1809" spans="3:22">
      <c r="C1809" s="345"/>
      <c r="D1809" s="345"/>
      <c r="E1809" s="345"/>
      <c r="F1809" s="345"/>
      <c r="G1809" s="345"/>
      <c r="H1809" s="345"/>
      <c r="I1809" s="345"/>
      <c r="J1809" s="345"/>
      <c r="K1809" s="345"/>
      <c r="L1809" s="345"/>
      <c r="M1809" s="345"/>
      <c r="N1809" s="345"/>
      <c r="O1809" s="345"/>
      <c r="P1809" s="345"/>
      <c r="Q1809" s="345"/>
      <c r="R1809" s="345"/>
      <c r="S1809" s="345"/>
      <c r="T1809" s="345"/>
      <c r="U1809" s="345"/>
      <c r="V1809" s="345"/>
    </row>
    <row r="1810" spans="3:22">
      <c r="C1810" s="345"/>
      <c r="D1810" s="345"/>
      <c r="E1810" s="345"/>
      <c r="F1810" s="345"/>
      <c r="G1810" s="345"/>
      <c r="H1810" s="345"/>
      <c r="I1810" s="345"/>
      <c r="J1810" s="345"/>
      <c r="K1810" s="345"/>
      <c r="L1810" s="345"/>
      <c r="M1810" s="345"/>
      <c r="N1810" s="345"/>
      <c r="O1810" s="345"/>
      <c r="P1810" s="345"/>
      <c r="Q1810" s="345"/>
      <c r="R1810" s="345"/>
      <c r="S1810" s="345"/>
      <c r="T1810" s="345"/>
      <c r="U1810" s="345"/>
      <c r="V1810" s="345"/>
    </row>
    <row r="1811" spans="3:22">
      <c r="C1811" s="345"/>
      <c r="D1811" s="345"/>
      <c r="E1811" s="345"/>
      <c r="F1811" s="345"/>
      <c r="G1811" s="345"/>
      <c r="H1811" s="345"/>
      <c r="I1811" s="345"/>
      <c r="J1811" s="345"/>
      <c r="K1811" s="345"/>
      <c r="L1811" s="345"/>
      <c r="M1811" s="345"/>
      <c r="N1811" s="345"/>
      <c r="O1811" s="345"/>
      <c r="P1811" s="345"/>
      <c r="Q1811" s="345"/>
      <c r="R1811" s="345"/>
      <c r="S1811" s="345"/>
      <c r="T1811" s="345"/>
      <c r="U1811" s="345"/>
      <c r="V1811" s="345"/>
    </row>
    <row r="1812" spans="3:22">
      <c r="C1812" s="345"/>
      <c r="D1812" s="345"/>
      <c r="E1812" s="345"/>
      <c r="F1812" s="345"/>
      <c r="G1812" s="345"/>
      <c r="H1812" s="345"/>
      <c r="I1812" s="345"/>
      <c r="J1812" s="345"/>
      <c r="K1812" s="345"/>
      <c r="L1812" s="345"/>
      <c r="M1812" s="345"/>
      <c r="N1812" s="345"/>
      <c r="O1812" s="345"/>
      <c r="P1812" s="345"/>
      <c r="Q1812" s="345"/>
      <c r="R1812" s="345"/>
      <c r="S1812" s="345"/>
      <c r="T1812" s="345"/>
      <c r="U1812" s="345"/>
      <c r="V1812" s="345"/>
    </row>
    <row r="1813" spans="3:22">
      <c r="C1813" s="345"/>
      <c r="D1813" s="345"/>
      <c r="E1813" s="345"/>
      <c r="F1813" s="345"/>
      <c r="G1813" s="345"/>
      <c r="H1813" s="345"/>
      <c r="I1813" s="345"/>
      <c r="J1813" s="345"/>
      <c r="K1813" s="345"/>
      <c r="L1813" s="345"/>
      <c r="M1813" s="345"/>
      <c r="N1813" s="345"/>
      <c r="O1813" s="345"/>
      <c r="P1813" s="345"/>
      <c r="Q1813" s="345"/>
      <c r="R1813" s="345"/>
      <c r="S1813" s="345"/>
      <c r="T1813" s="345"/>
      <c r="U1813" s="345"/>
      <c r="V1813" s="345"/>
    </row>
    <row r="1814" spans="3:22">
      <c r="C1814" s="345"/>
      <c r="D1814" s="345"/>
      <c r="E1814" s="345"/>
      <c r="F1814" s="345"/>
      <c r="G1814" s="345"/>
      <c r="H1814" s="345"/>
      <c r="I1814" s="345"/>
      <c r="J1814" s="345"/>
      <c r="K1814" s="345"/>
      <c r="L1814" s="345"/>
      <c r="M1814" s="345"/>
      <c r="N1814" s="345"/>
      <c r="O1814" s="345"/>
      <c r="P1814" s="345"/>
      <c r="Q1814" s="345"/>
      <c r="R1814" s="345"/>
      <c r="S1814" s="345"/>
      <c r="T1814" s="345"/>
      <c r="U1814" s="345"/>
      <c r="V1814" s="345"/>
    </row>
    <row r="1815" spans="3:22">
      <c r="C1815" s="345"/>
      <c r="D1815" s="345"/>
      <c r="E1815" s="345"/>
      <c r="F1815" s="345"/>
      <c r="G1815" s="345"/>
      <c r="H1815" s="345"/>
      <c r="I1815" s="345"/>
      <c r="J1815" s="345"/>
      <c r="K1815" s="345"/>
      <c r="L1815" s="345"/>
      <c r="M1815" s="345"/>
      <c r="N1815" s="345"/>
      <c r="O1815" s="345"/>
      <c r="P1815" s="345"/>
      <c r="Q1815" s="345"/>
      <c r="R1815" s="345"/>
      <c r="S1815" s="345"/>
      <c r="T1815" s="345"/>
      <c r="U1815" s="345"/>
      <c r="V1815" s="345"/>
    </row>
    <row r="1816" spans="3:22">
      <c r="C1816" s="345"/>
      <c r="D1816" s="345"/>
      <c r="E1816" s="345"/>
      <c r="F1816" s="345"/>
      <c r="G1816" s="345"/>
      <c r="H1816" s="345"/>
      <c r="I1816" s="345"/>
      <c r="J1816" s="345"/>
      <c r="K1816" s="345"/>
      <c r="L1816" s="345"/>
      <c r="M1816" s="345"/>
      <c r="N1816" s="345"/>
      <c r="O1816" s="345"/>
      <c r="P1816" s="345"/>
      <c r="Q1816" s="345"/>
      <c r="R1816" s="345"/>
      <c r="S1816" s="345"/>
      <c r="T1816" s="345"/>
      <c r="U1816" s="345"/>
      <c r="V1816" s="345"/>
    </row>
    <row r="1817" spans="3:22">
      <c r="C1817" s="345"/>
      <c r="D1817" s="345"/>
      <c r="E1817" s="345"/>
      <c r="F1817" s="345"/>
      <c r="G1817" s="345"/>
      <c r="H1817" s="345"/>
      <c r="I1817" s="345"/>
      <c r="J1817" s="345"/>
      <c r="K1817" s="345"/>
      <c r="L1817" s="345"/>
      <c r="M1817" s="345"/>
      <c r="N1817" s="345"/>
      <c r="O1817" s="345"/>
      <c r="P1817" s="345"/>
      <c r="Q1817" s="345"/>
      <c r="R1817" s="345"/>
      <c r="S1817" s="345"/>
      <c r="T1817" s="345"/>
      <c r="U1817" s="345"/>
      <c r="V1817" s="345"/>
    </row>
    <row r="1818" spans="3:22">
      <c r="C1818" s="345"/>
      <c r="D1818" s="345"/>
      <c r="E1818" s="345"/>
      <c r="F1818" s="345"/>
      <c r="G1818" s="345"/>
      <c r="H1818" s="345"/>
      <c r="I1818" s="345"/>
      <c r="J1818" s="345"/>
      <c r="K1818" s="345"/>
      <c r="L1818" s="345"/>
      <c r="M1818" s="345"/>
      <c r="N1818" s="345"/>
      <c r="O1818" s="345"/>
      <c r="P1818" s="345"/>
      <c r="Q1818" s="345"/>
      <c r="R1818" s="345"/>
      <c r="S1818" s="345"/>
      <c r="T1818" s="345"/>
      <c r="U1818" s="345"/>
      <c r="V1818" s="345"/>
    </row>
    <row r="1819" spans="3:22">
      <c r="C1819" s="345"/>
      <c r="D1819" s="345"/>
      <c r="E1819" s="345"/>
      <c r="F1819" s="345"/>
      <c r="G1819" s="345"/>
      <c r="H1819" s="345"/>
      <c r="I1819" s="345"/>
      <c r="J1819" s="345"/>
      <c r="K1819" s="345"/>
      <c r="L1819" s="345"/>
      <c r="M1819" s="345"/>
      <c r="N1819" s="345"/>
      <c r="O1819" s="345"/>
      <c r="P1819" s="345"/>
      <c r="Q1819" s="345"/>
      <c r="R1819" s="345"/>
      <c r="S1819" s="345"/>
      <c r="T1819" s="345"/>
      <c r="U1819" s="345"/>
      <c r="V1819" s="345"/>
    </row>
    <row r="1820" spans="3:22">
      <c r="C1820" s="345"/>
      <c r="D1820" s="345"/>
      <c r="E1820" s="345"/>
      <c r="F1820" s="345"/>
      <c r="G1820" s="345"/>
      <c r="H1820" s="345"/>
      <c r="I1820" s="345"/>
      <c r="J1820" s="345"/>
      <c r="K1820" s="345"/>
      <c r="L1820" s="345"/>
      <c r="M1820" s="345"/>
      <c r="N1820" s="345"/>
      <c r="O1820" s="345"/>
      <c r="P1820" s="345"/>
      <c r="Q1820" s="345"/>
      <c r="R1820" s="345"/>
      <c r="S1820" s="345"/>
      <c r="T1820" s="345"/>
      <c r="U1820" s="345"/>
      <c r="V1820" s="345"/>
    </row>
    <row r="1821" spans="3:22">
      <c r="C1821" s="345"/>
      <c r="D1821" s="345"/>
      <c r="E1821" s="345"/>
      <c r="F1821" s="345"/>
      <c r="G1821" s="345"/>
      <c r="H1821" s="345"/>
      <c r="I1821" s="345"/>
      <c r="J1821" s="345"/>
      <c r="K1821" s="345"/>
      <c r="L1821" s="345"/>
      <c r="M1821" s="345"/>
      <c r="N1821" s="345"/>
      <c r="O1821" s="345"/>
      <c r="P1821" s="345"/>
      <c r="Q1821" s="345"/>
      <c r="R1821" s="345"/>
      <c r="S1821" s="345"/>
      <c r="T1821" s="345"/>
      <c r="U1821" s="345"/>
      <c r="V1821" s="345"/>
    </row>
    <row r="1822" spans="3:22">
      <c r="C1822" s="345"/>
      <c r="D1822" s="345"/>
      <c r="E1822" s="345"/>
      <c r="F1822" s="345"/>
      <c r="G1822" s="345"/>
      <c r="H1822" s="345"/>
      <c r="I1822" s="345"/>
      <c r="J1822" s="345"/>
      <c r="K1822" s="345"/>
      <c r="L1822" s="345"/>
      <c r="M1822" s="345"/>
      <c r="N1822" s="345"/>
      <c r="O1822" s="345"/>
      <c r="P1822" s="345"/>
      <c r="Q1822" s="345"/>
      <c r="R1822" s="345"/>
      <c r="S1822" s="345"/>
      <c r="T1822" s="345"/>
      <c r="U1822" s="345"/>
      <c r="V1822" s="345"/>
    </row>
    <row r="1823" spans="3:22">
      <c r="C1823" s="345"/>
      <c r="D1823" s="345"/>
      <c r="E1823" s="345"/>
      <c r="F1823" s="345"/>
      <c r="G1823" s="345"/>
      <c r="H1823" s="345"/>
      <c r="I1823" s="345"/>
      <c r="J1823" s="345"/>
      <c r="K1823" s="345"/>
      <c r="L1823" s="345"/>
      <c r="M1823" s="345"/>
      <c r="N1823" s="345"/>
      <c r="O1823" s="345"/>
      <c r="P1823" s="345"/>
      <c r="Q1823" s="345"/>
      <c r="R1823" s="345"/>
      <c r="S1823" s="345"/>
      <c r="T1823" s="345"/>
      <c r="U1823" s="345"/>
      <c r="V1823" s="345"/>
    </row>
    <row r="1824" spans="3:22">
      <c r="C1824" s="345"/>
      <c r="D1824" s="345"/>
      <c r="E1824" s="345"/>
      <c r="F1824" s="345"/>
      <c r="G1824" s="345"/>
      <c r="H1824" s="345"/>
      <c r="I1824" s="345"/>
      <c r="J1824" s="345"/>
      <c r="K1824" s="345"/>
      <c r="L1824" s="345"/>
      <c r="M1824" s="345"/>
      <c r="N1824" s="345"/>
      <c r="O1824" s="345"/>
      <c r="P1824" s="345"/>
      <c r="Q1824" s="345"/>
      <c r="R1824" s="345"/>
      <c r="S1824" s="345"/>
      <c r="T1824" s="345"/>
      <c r="U1824" s="345"/>
      <c r="V1824" s="345"/>
    </row>
    <row r="1825" spans="3:22">
      <c r="C1825" s="345"/>
      <c r="D1825" s="345"/>
      <c r="E1825" s="345"/>
      <c r="F1825" s="345"/>
      <c r="G1825" s="345"/>
      <c r="H1825" s="345"/>
      <c r="I1825" s="345"/>
      <c r="J1825" s="345"/>
      <c r="K1825" s="345"/>
      <c r="L1825" s="345"/>
      <c r="M1825" s="345"/>
      <c r="N1825" s="345"/>
      <c r="O1825" s="345"/>
      <c r="P1825" s="345"/>
      <c r="Q1825" s="345"/>
      <c r="R1825" s="345"/>
      <c r="S1825" s="345"/>
      <c r="T1825" s="345"/>
      <c r="U1825" s="345"/>
      <c r="V1825" s="345"/>
    </row>
    <row r="1826" spans="3:22">
      <c r="C1826" s="345"/>
      <c r="D1826" s="345"/>
      <c r="E1826" s="345"/>
      <c r="F1826" s="345"/>
      <c r="G1826" s="345"/>
      <c r="H1826" s="345"/>
      <c r="I1826" s="345"/>
      <c r="J1826" s="345"/>
      <c r="K1826" s="345"/>
      <c r="L1826" s="345"/>
      <c r="M1826" s="345"/>
      <c r="N1826" s="345"/>
      <c r="O1826" s="345"/>
      <c r="P1826" s="345"/>
      <c r="Q1826" s="345"/>
      <c r="R1826" s="345"/>
      <c r="S1826" s="345"/>
      <c r="T1826" s="345"/>
      <c r="U1826" s="345"/>
      <c r="V1826" s="345"/>
    </row>
    <row r="1827" spans="3:22">
      <c r="C1827" s="345"/>
      <c r="D1827" s="345"/>
      <c r="E1827" s="345"/>
      <c r="F1827" s="345"/>
      <c r="G1827" s="345"/>
      <c r="H1827" s="345"/>
      <c r="I1827" s="345"/>
      <c r="J1827" s="345"/>
      <c r="K1827" s="345"/>
      <c r="L1827" s="345"/>
      <c r="M1827" s="345"/>
      <c r="N1827" s="345"/>
      <c r="O1827" s="345"/>
      <c r="P1827" s="345"/>
      <c r="Q1827" s="345"/>
      <c r="R1827" s="345"/>
      <c r="S1827" s="345"/>
      <c r="T1827" s="345"/>
      <c r="U1827" s="345"/>
      <c r="V1827" s="345"/>
    </row>
    <row r="1828" spans="3:22">
      <c r="C1828" s="345"/>
      <c r="D1828" s="345"/>
      <c r="E1828" s="345"/>
      <c r="F1828" s="345"/>
      <c r="G1828" s="345"/>
      <c r="H1828" s="345"/>
      <c r="I1828" s="345"/>
      <c r="J1828" s="345"/>
      <c r="K1828" s="345"/>
      <c r="L1828" s="345"/>
      <c r="M1828" s="345"/>
      <c r="N1828" s="345"/>
      <c r="O1828" s="345"/>
      <c r="P1828" s="345"/>
      <c r="Q1828" s="345"/>
      <c r="R1828" s="345"/>
      <c r="S1828" s="345"/>
      <c r="T1828" s="345"/>
      <c r="U1828" s="345"/>
      <c r="V1828" s="345"/>
    </row>
    <row r="1829" spans="3:22">
      <c r="C1829" s="345"/>
      <c r="D1829" s="345"/>
      <c r="E1829" s="345"/>
      <c r="F1829" s="345"/>
      <c r="G1829" s="345"/>
      <c r="H1829" s="345"/>
      <c r="I1829" s="345"/>
      <c r="J1829" s="345"/>
      <c r="K1829" s="345"/>
      <c r="L1829" s="345"/>
      <c r="M1829" s="345"/>
      <c r="N1829" s="345"/>
      <c r="O1829" s="345"/>
      <c r="P1829" s="345"/>
      <c r="Q1829" s="345"/>
      <c r="R1829" s="345"/>
      <c r="S1829" s="345"/>
      <c r="T1829" s="345"/>
      <c r="U1829" s="345"/>
      <c r="V1829" s="345"/>
    </row>
    <row r="1830" spans="3:22">
      <c r="C1830" s="345"/>
      <c r="D1830" s="345"/>
      <c r="E1830" s="345"/>
      <c r="F1830" s="345"/>
      <c r="G1830" s="345"/>
      <c r="H1830" s="345"/>
      <c r="I1830" s="345"/>
      <c r="J1830" s="345"/>
      <c r="K1830" s="345"/>
      <c r="L1830" s="345"/>
      <c r="M1830" s="345"/>
      <c r="N1830" s="345"/>
      <c r="O1830" s="345"/>
      <c r="P1830" s="345"/>
      <c r="Q1830" s="345"/>
      <c r="R1830" s="345"/>
      <c r="S1830" s="345"/>
      <c r="T1830" s="345"/>
      <c r="U1830" s="345"/>
      <c r="V1830" s="345"/>
    </row>
    <row r="1831" spans="3:22">
      <c r="C1831" s="345"/>
      <c r="D1831" s="345"/>
      <c r="E1831" s="345"/>
      <c r="F1831" s="345"/>
      <c r="G1831" s="345"/>
      <c r="H1831" s="345"/>
      <c r="I1831" s="345"/>
      <c r="J1831" s="345"/>
      <c r="K1831" s="345"/>
      <c r="L1831" s="345"/>
      <c r="M1831" s="345"/>
      <c r="N1831" s="345"/>
      <c r="O1831" s="345"/>
      <c r="P1831" s="345"/>
      <c r="Q1831" s="345"/>
      <c r="R1831" s="345"/>
      <c r="S1831" s="345"/>
      <c r="T1831" s="345"/>
      <c r="U1831" s="345"/>
      <c r="V1831" s="345"/>
    </row>
    <row r="1832" spans="3:22">
      <c r="C1832" s="345"/>
      <c r="D1832" s="345"/>
      <c r="E1832" s="345"/>
      <c r="F1832" s="345"/>
      <c r="G1832" s="345"/>
      <c r="H1832" s="345"/>
      <c r="I1832" s="345"/>
      <c r="J1832" s="345"/>
      <c r="K1832" s="345"/>
      <c r="L1832" s="345"/>
      <c r="M1832" s="345"/>
      <c r="N1832" s="345"/>
      <c r="O1832" s="345"/>
      <c r="P1832" s="345"/>
      <c r="Q1832" s="345"/>
      <c r="R1832" s="345"/>
      <c r="S1832" s="345"/>
      <c r="T1832" s="345"/>
      <c r="U1832" s="345"/>
      <c r="V1832" s="345"/>
    </row>
    <row r="1833" spans="3:22">
      <c r="C1833" s="345"/>
      <c r="D1833" s="345"/>
      <c r="E1833" s="345"/>
      <c r="F1833" s="345"/>
      <c r="G1833" s="345"/>
      <c r="H1833" s="345"/>
      <c r="I1833" s="345"/>
      <c r="J1833" s="345"/>
      <c r="K1833" s="345"/>
      <c r="L1833" s="345"/>
      <c r="M1833" s="345"/>
      <c r="N1833" s="345"/>
      <c r="O1833" s="345"/>
      <c r="P1833" s="345"/>
      <c r="Q1833" s="345"/>
      <c r="R1833" s="345"/>
      <c r="S1833" s="345"/>
      <c r="T1833" s="345"/>
      <c r="U1833" s="345"/>
      <c r="V1833" s="345"/>
    </row>
    <row r="1834" spans="3:22">
      <c r="C1834" s="345"/>
      <c r="D1834" s="345"/>
      <c r="E1834" s="345"/>
      <c r="F1834" s="345"/>
      <c r="G1834" s="345"/>
      <c r="H1834" s="345"/>
      <c r="I1834" s="345"/>
      <c r="J1834" s="345"/>
      <c r="K1834" s="345"/>
      <c r="L1834" s="345"/>
      <c r="M1834" s="345"/>
      <c r="N1834" s="345"/>
      <c r="O1834" s="345"/>
      <c r="P1834" s="345"/>
      <c r="Q1834" s="345"/>
      <c r="R1834" s="345"/>
      <c r="S1834" s="345"/>
      <c r="T1834" s="345"/>
      <c r="U1834" s="345"/>
      <c r="V1834" s="345"/>
    </row>
    <row r="1835" spans="3:22">
      <c r="C1835" s="345"/>
      <c r="D1835" s="345"/>
      <c r="E1835" s="345"/>
      <c r="F1835" s="345"/>
      <c r="G1835" s="345"/>
      <c r="H1835" s="345"/>
      <c r="I1835" s="345"/>
      <c r="J1835" s="345"/>
      <c r="K1835" s="345"/>
      <c r="L1835" s="345"/>
      <c r="M1835" s="345"/>
      <c r="N1835" s="345"/>
      <c r="O1835" s="345"/>
      <c r="P1835" s="345"/>
      <c r="Q1835" s="345"/>
      <c r="R1835" s="345"/>
      <c r="S1835" s="345"/>
      <c r="T1835" s="345"/>
      <c r="U1835" s="345"/>
      <c r="V1835" s="345"/>
    </row>
    <row r="1836" spans="3:22">
      <c r="C1836" s="345"/>
      <c r="D1836" s="345"/>
      <c r="E1836" s="345"/>
      <c r="F1836" s="345"/>
      <c r="G1836" s="345"/>
      <c r="H1836" s="345"/>
      <c r="I1836" s="345"/>
      <c r="J1836" s="345"/>
      <c r="K1836" s="345"/>
      <c r="L1836" s="345"/>
      <c r="M1836" s="345"/>
      <c r="N1836" s="345"/>
      <c r="O1836" s="345"/>
      <c r="P1836" s="345"/>
      <c r="Q1836" s="345"/>
      <c r="R1836" s="345"/>
      <c r="S1836" s="345"/>
      <c r="T1836" s="345"/>
      <c r="U1836" s="345"/>
      <c r="V1836" s="345"/>
    </row>
    <row r="1837" spans="3:22">
      <c r="C1837" s="345"/>
      <c r="D1837" s="345"/>
      <c r="E1837" s="345"/>
      <c r="F1837" s="345"/>
      <c r="G1837" s="345"/>
      <c r="H1837" s="345"/>
      <c r="I1837" s="345"/>
      <c r="J1837" s="345"/>
      <c r="K1837" s="345"/>
      <c r="L1837" s="345"/>
      <c r="M1837" s="345"/>
      <c r="N1837" s="345"/>
      <c r="O1837" s="345"/>
      <c r="P1837" s="345"/>
      <c r="Q1837" s="345"/>
      <c r="R1837" s="345"/>
      <c r="S1837" s="345"/>
      <c r="T1837" s="345"/>
      <c r="U1837" s="345"/>
      <c r="V1837" s="345"/>
    </row>
    <row r="1838" spans="3:22">
      <c r="C1838" s="345"/>
      <c r="D1838" s="345"/>
      <c r="E1838" s="345"/>
      <c r="F1838" s="345"/>
      <c r="G1838" s="345"/>
      <c r="H1838" s="345"/>
      <c r="I1838" s="345"/>
      <c r="J1838" s="345"/>
      <c r="K1838" s="345"/>
      <c r="L1838" s="345"/>
      <c r="M1838" s="345"/>
      <c r="N1838" s="345"/>
      <c r="O1838" s="345"/>
      <c r="P1838" s="345"/>
      <c r="Q1838" s="345"/>
      <c r="R1838" s="345"/>
      <c r="S1838" s="345"/>
      <c r="T1838" s="345"/>
      <c r="U1838" s="345"/>
      <c r="V1838" s="345"/>
    </row>
    <row r="1839" spans="3:22">
      <c r="C1839" s="345"/>
      <c r="D1839" s="345"/>
      <c r="E1839" s="345"/>
      <c r="F1839" s="345"/>
      <c r="G1839" s="345"/>
      <c r="H1839" s="345"/>
      <c r="I1839" s="345"/>
      <c r="J1839" s="345"/>
      <c r="K1839" s="345"/>
      <c r="L1839" s="345"/>
      <c r="M1839" s="345"/>
      <c r="N1839" s="345"/>
      <c r="O1839" s="345"/>
      <c r="P1839" s="345"/>
      <c r="Q1839" s="345"/>
      <c r="R1839" s="345"/>
      <c r="S1839" s="345"/>
      <c r="T1839" s="345"/>
      <c r="U1839" s="345"/>
      <c r="V1839" s="345"/>
    </row>
    <row r="1840" spans="3:22">
      <c r="C1840" s="345"/>
      <c r="D1840" s="345"/>
      <c r="E1840" s="345"/>
      <c r="F1840" s="345"/>
      <c r="G1840" s="345"/>
      <c r="H1840" s="345"/>
      <c r="I1840" s="345"/>
      <c r="J1840" s="345"/>
      <c r="K1840" s="345"/>
      <c r="L1840" s="345"/>
      <c r="M1840" s="345"/>
      <c r="N1840" s="345"/>
      <c r="O1840" s="345"/>
      <c r="P1840" s="345"/>
      <c r="Q1840" s="345"/>
      <c r="R1840" s="345"/>
      <c r="S1840" s="345"/>
      <c r="T1840" s="345"/>
      <c r="U1840" s="345"/>
      <c r="V1840" s="345"/>
    </row>
    <row r="1841" spans="3:22">
      <c r="C1841" s="345"/>
      <c r="D1841" s="345"/>
      <c r="E1841" s="345"/>
      <c r="F1841" s="345"/>
      <c r="G1841" s="345"/>
      <c r="H1841" s="345"/>
      <c r="I1841" s="345"/>
      <c r="J1841" s="345"/>
      <c r="K1841" s="345"/>
      <c r="L1841" s="345"/>
      <c r="M1841" s="345"/>
      <c r="N1841" s="345"/>
      <c r="O1841" s="345"/>
      <c r="P1841" s="345"/>
      <c r="Q1841" s="345"/>
      <c r="R1841" s="345"/>
      <c r="S1841" s="345"/>
      <c r="T1841" s="345"/>
      <c r="U1841" s="345"/>
      <c r="V1841" s="345"/>
    </row>
    <row r="1842" spans="3:22">
      <c r="C1842" s="345"/>
      <c r="D1842" s="345"/>
      <c r="E1842" s="345"/>
      <c r="F1842" s="345"/>
      <c r="G1842" s="345"/>
      <c r="H1842" s="345"/>
      <c r="I1842" s="345"/>
      <c r="J1842" s="345"/>
      <c r="K1842" s="345"/>
      <c r="L1842" s="345"/>
      <c r="M1842" s="345"/>
      <c r="N1842" s="345"/>
      <c r="O1842" s="345"/>
      <c r="P1842" s="345"/>
      <c r="Q1842" s="345"/>
      <c r="R1842" s="345"/>
      <c r="S1842" s="345"/>
      <c r="T1842" s="345"/>
      <c r="U1842" s="345"/>
      <c r="V1842" s="345"/>
    </row>
    <row r="1843" spans="3:22">
      <c r="C1843" s="345"/>
      <c r="D1843" s="345"/>
      <c r="E1843" s="345"/>
      <c r="F1843" s="345"/>
      <c r="G1843" s="345"/>
      <c r="H1843" s="345"/>
      <c r="I1843" s="345"/>
      <c r="J1843" s="345"/>
      <c r="K1843" s="345"/>
      <c r="L1843" s="345"/>
      <c r="M1843" s="345"/>
      <c r="N1843" s="345"/>
      <c r="O1843" s="345"/>
      <c r="P1843" s="345"/>
      <c r="Q1843" s="345"/>
      <c r="R1843" s="345"/>
      <c r="S1843" s="345"/>
      <c r="T1843" s="345"/>
      <c r="U1843" s="345"/>
      <c r="V1843" s="345"/>
    </row>
    <row r="1844" spans="3:22">
      <c r="C1844" s="345"/>
      <c r="D1844" s="345"/>
      <c r="E1844" s="345"/>
      <c r="F1844" s="345"/>
      <c r="G1844" s="345"/>
      <c r="H1844" s="345"/>
      <c r="I1844" s="345"/>
      <c r="J1844" s="345"/>
      <c r="K1844" s="345"/>
      <c r="L1844" s="345"/>
      <c r="M1844" s="345"/>
      <c r="N1844" s="345"/>
      <c r="O1844" s="345"/>
      <c r="P1844" s="345"/>
      <c r="Q1844" s="345"/>
      <c r="R1844" s="345"/>
      <c r="S1844" s="345"/>
      <c r="T1844" s="345"/>
      <c r="U1844" s="345"/>
      <c r="V1844" s="345"/>
    </row>
    <row r="1845" spans="3:22">
      <c r="C1845" s="345"/>
      <c r="D1845" s="345"/>
      <c r="E1845" s="345"/>
      <c r="F1845" s="345"/>
      <c r="G1845" s="345"/>
      <c r="H1845" s="345"/>
      <c r="I1845" s="345"/>
      <c r="J1845" s="345"/>
      <c r="K1845" s="345"/>
      <c r="L1845" s="345"/>
      <c r="M1845" s="345"/>
      <c r="N1845" s="345"/>
      <c r="O1845" s="345"/>
      <c r="P1845" s="345"/>
      <c r="Q1845" s="345"/>
      <c r="R1845" s="345"/>
      <c r="S1845" s="345"/>
      <c r="T1845" s="345"/>
      <c r="U1845" s="345"/>
      <c r="V1845" s="345"/>
    </row>
    <row r="1846" spans="3:22">
      <c r="C1846" s="345"/>
      <c r="D1846" s="345"/>
      <c r="E1846" s="345"/>
      <c r="F1846" s="345"/>
      <c r="G1846" s="345"/>
      <c r="H1846" s="345"/>
      <c r="I1846" s="345"/>
      <c r="J1846" s="345"/>
      <c r="K1846" s="345"/>
      <c r="L1846" s="345"/>
      <c r="M1846" s="345"/>
      <c r="N1846" s="345"/>
      <c r="O1846" s="345"/>
      <c r="P1846" s="345"/>
      <c r="Q1846" s="345"/>
      <c r="R1846" s="345"/>
      <c r="S1846" s="345"/>
      <c r="T1846" s="345"/>
      <c r="U1846" s="345"/>
      <c r="V1846" s="345"/>
    </row>
    <row r="1847" spans="3:22">
      <c r="C1847" s="345"/>
      <c r="D1847" s="345"/>
      <c r="E1847" s="345"/>
      <c r="F1847" s="345"/>
      <c r="G1847" s="345"/>
      <c r="H1847" s="345"/>
      <c r="I1847" s="345"/>
      <c r="J1847" s="345"/>
      <c r="K1847" s="345"/>
      <c r="L1847" s="345"/>
      <c r="M1847" s="345"/>
      <c r="N1847" s="345"/>
      <c r="O1847" s="345"/>
      <c r="P1847" s="345"/>
      <c r="Q1847" s="345"/>
      <c r="R1847" s="345"/>
      <c r="S1847" s="345"/>
      <c r="T1847" s="345"/>
      <c r="U1847" s="345"/>
      <c r="V1847" s="345"/>
    </row>
    <row r="1848" spans="3:22">
      <c r="C1848" s="345"/>
      <c r="D1848" s="345"/>
      <c r="E1848" s="345"/>
      <c r="F1848" s="345"/>
      <c r="G1848" s="345"/>
      <c r="H1848" s="345"/>
      <c r="I1848" s="345"/>
      <c r="J1848" s="345"/>
      <c r="K1848" s="345"/>
      <c r="L1848" s="345"/>
      <c r="M1848" s="345"/>
      <c r="N1848" s="345"/>
      <c r="O1848" s="345"/>
      <c r="P1848" s="345"/>
      <c r="Q1848" s="345"/>
      <c r="R1848" s="345"/>
      <c r="S1848" s="345"/>
      <c r="T1848" s="345"/>
      <c r="U1848" s="345"/>
      <c r="V1848" s="345"/>
    </row>
    <row r="1849" spans="3:22">
      <c r="C1849" s="345"/>
      <c r="D1849" s="345"/>
      <c r="E1849" s="345"/>
      <c r="F1849" s="345"/>
      <c r="G1849" s="345"/>
      <c r="H1849" s="345"/>
      <c r="I1849" s="345"/>
      <c r="J1849" s="345"/>
      <c r="K1849" s="345"/>
      <c r="L1849" s="345"/>
      <c r="M1849" s="345"/>
      <c r="N1849" s="345"/>
      <c r="O1849" s="345"/>
      <c r="P1849" s="345"/>
      <c r="Q1849" s="345"/>
      <c r="R1849" s="345"/>
      <c r="S1849" s="345"/>
      <c r="T1849" s="345"/>
      <c r="U1849" s="345"/>
      <c r="V1849" s="345"/>
    </row>
    <row r="1850" spans="3:22">
      <c r="C1850" s="345"/>
      <c r="D1850" s="345"/>
      <c r="E1850" s="345"/>
      <c r="F1850" s="345"/>
      <c r="G1850" s="345"/>
      <c r="H1850" s="345"/>
      <c r="I1850" s="345"/>
      <c r="J1850" s="345"/>
      <c r="K1850" s="345"/>
      <c r="L1850" s="345"/>
      <c r="M1850" s="345"/>
      <c r="N1850" s="345"/>
      <c r="O1850" s="345"/>
      <c r="P1850" s="345"/>
      <c r="Q1850" s="345"/>
      <c r="R1850" s="345"/>
      <c r="S1850" s="345"/>
      <c r="T1850" s="345"/>
      <c r="U1850" s="345"/>
      <c r="V1850" s="345"/>
    </row>
    <row r="1851" spans="3:22">
      <c r="C1851" s="345"/>
      <c r="D1851" s="345"/>
      <c r="E1851" s="345"/>
      <c r="F1851" s="345"/>
      <c r="G1851" s="345"/>
      <c r="H1851" s="345"/>
      <c r="I1851" s="345"/>
      <c r="J1851" s="345"/>
      <c r="K1851" s="345"/>
      <c r="L1851" s="345"/>
      <c r="M1851" s="345"/>
      <c r="N1851" s="345"/>
      <c r="O1851" s="345"/>
      <c r="P1851" s="345"/>
      <c r="Q1851" s="345"/>
      <c r="R1851" s="345"/>
      <c r="S1851" s="345"/>
      <c r="T1851" s="345"/>
      <c r="U1851" s="345"/>
      <c r="V1851" s="345"/>
    </row>
    <row r="1852" spans="3:22">
      <c r="C1852" s="345"/>
      <c r="D1852" s="345"/>
      <c r="E1852" s="345"/>
      <c r="F1852" s="345"/>
      <c r="G1852" s="345"/>
      <c r="H1852" s="345"/>
      <c r="I1852" s="345"/>
      <c r="J1852" s="345"/>
      <c r="K1852" s="345"/>
      <c r="L1852" s="345"/>
      <c r="M1852" s="345"/>
      <c r="N1852" s="345"/>
      <c r="O1852" s="345"/>
      <c r="P1852" s="345"/>
      <c r="Q1852" s="345"/>
      <c r="R1852" s="345"/>
      <c r="S1852" s="345"/>
      <c r="T1852" s="345"/>
      <c r="U1852" s="345"/>
      <c r="V1852" s="345"/>
    </row>
    <row r="1853" spans="3:22">
      <c r="C1853" s="345"/>
      <c r="D1853" s="345"/>
      <c r="E1853" s="345"/>
      <c r="F1853" s="345"/>
      <c r="G1853" s="345"/>
      <c r="H1853" s="345"/>
      <c r="I1853" s="345"/>
      <c r="J1853" s="345"/>
      <c r="K1853" s="345"/>
      <c r="L1853" s="345"/>
      <c r="M1853" s="345"/>
      <c r="N1853" s="345"/>
      <c r="O1853" s="345"/>
      <c r="P1853" s="345"/>
      <c r="Q1853" s="345"/>
      <c r="R1853" s="345"/>
      <c r="S1853" s="345"/>
      <c r="T1853" s="345"/>
      <c r="U1853" s="345"/>
      <c r="V1853" s="345"/>
    </row>
    <row r="1854" spans="3:22">
      <c r="C1854" s="345"/>
      <c r="D1854" s="345"/>
      <c r="E1854" s="345"/>
      <c r="F1854" s="345"/>
      <c r="G1854" s="345"/>
      <c r="H1854" s="345"/>
      <c r="I1854" s="345"/>
      <c r="J1854" s="345"/>
      <c r="K1854" s="345"/>
      <c r="L1854" s="345"/>
      <c r="M1854" s="345"/>
      <c r="N1854" s="345"/>
      <c r="O1854" s="345"/>
      <c r="P1854" s="345"/>
      <c r="Q1854" s="345"/>
      <c r="R1854" s="345"/>
      <c r="S1854" s="345"/>
      <c r="T1854" s="345"/>
      <c r="U1854" s="345"/>
      <c r="V1854" s="345"/>
    </row>
    <row r="1855" spans="3:22">
      <c r="C1855" s="345"/>
      <c r="D1855" s="345"/>
      <c r="E1855" s="345"/>
      <c r="F1855" s="345"/>
      <c r="G1855" s="345"/>
      <c r="H1855" s="345"/>
      <c r="I1855" s="345"/>
      <c r="J1855" s="345"/>
      <c r="K1855" s="345"/>
      <c r="L1855" s="345"/>
      <c r="M1855" s="345"/>
      <c r="N1855" s="345"/>
      <c r="O1855" s="345"/>
      <c r="P1855" s="345"/>
      <c r="Q1855" s="345"/>
      <c r="R1855" s="345"/>
      <c r="S1855" s="345"/>
      <c r="T1855" s="345"/>
      <c r="U1855" s="345"/>
      <c r="V1855" s="345"/>
    </row>
    <row r="1856" spans="3:22">
      <c r="C1856" s="345"/>
      <c r="D1856" s="345"/>
      <c r="E1856" s="345"/>
      <c r="F1856" s="345"/>
      <c r="G1856" s="345"/>
      <c r="H1856" s="345"/>
      <c r="I1856" s="345"/>
      <c r="J1856" s="345"/>
      <c r="K1856" s="345"/>
      <c r="L1856" s="345"/>
      <c r="M1856" s="345"/>
      <c r="N1856" s="345"/>
      <c r="O1856" s="345"/>
      <c r="P1856" s="345"/>
      <c r="Q1856" s="345"/>
      <c r="R1856" s="345"/>
      <c r="S1856" s="345"/>
      <c r="T1856" s="345"/>
      <c r="U1856" s="345"/>
      <c r="V1856" s="345"/>
    </row>
    <row r="1857" spans="3:22">
      <c r="C1857" s="345"/>
      <c r="D1857" s="345"/>
      <c r="E1857" s="345"/>
      <c r="F1857" s="345"/>
      <c r="G1857" s="345"/>
      <c r="H1857" s="345"/>
      <c r="I1857" s="345"/>
      <c r="J1857" s="345"/>
      <c r="K1857" s="345"/>
      <c r="L1857" s="345"/>
      <c r="M1857" s="345"/>
      <c r="N1857" s="345"/>
      <c r="O1857" s="345"/>
      <c r="P1857" s="345"/>
      <c r="Q1857" s="345"/>
      <c r="R1857" s="345"/>
      <c r="S1857" s="345"/>
      <c r="T1857" s="345"/>
      <c r="U1857" s="345"/>
      <c r="V1857" s="345"/>
    </row>
    <row r="1858" spans="3:22">
      <c r="C1858" s="345"/>
      <c r="D1858" s="345"/>
      <c r="E1858" s="345"/>
      <c r="F1858" s="345"/>
      <c r="G1858" s="345"/>
      <c r="H1858" s="345"/>
      <c r="I1858" s="345"/>
      <c r="J1858" s="345"/>
      <c r="K1858" s="345"/>
      <c r="L1858" s="345"/>
      <c r="M1858" s="345"/>
      <c r="N1858" s="345"/>
      <c r="O1858" s="345"/>
      <c r="P1858" s="345"/>
      <c r="Q1858" s="345"/>
      <c r="R1858" s="345"/>
      <c r="S1858" s="345"/>
      <c r="T1858" s="345"/>
      <c r="U1858" s="345"/>
      <c r="V1858" s="345"/>
    </row>
    <row r="1859" spans="3:22">
      <c r="C1859" s="345"/>
      <c r="D1859" s="345"/>
      <c r="E1859" s="345"/>
      <c r="F1859" s="345"/>
      <c r="G1859" s="345"/>
      <c r="H1859" s="345"/>
      <c r="I1859" s="345"/>
      <c r="J1859" s="345"/>
      <c r="K1859" s="345"/>
      <c r="L1859" s="345"/>
      <c r="M1859" s="345"/>
      <c r="N1859" s="345"/>
      <c r="O1859" s="345"/>
      <c r="P1859" s="345"/>
      <c r="Q1859" s="345"/>
      <c r="R1859" s="345"/>
      <c r="S1859" s="345"/>
      <c r="T1859" s="345"/>
      <c r="U1859" s="345"/>
      <c r="V1859" s="345"/>
    </row>
    <row r="1860" spans="3:22">
      <c r="C1860" s="345"/>
      <c r="D1860" s="345"/>
      <c r="E1860" s="345"/>
      <c r="F1860" s="345"/>
      <c r="G1860" s="345"/>
      <c r="H1860" s="345"/>
      <c r="I1860" s="345"/>
      <c r="J1860" s="345"/>
      <c r="K1860" s="345"/>
      <c r="L1860" s="345"/>
      <c r="M1860" s="345"/>
      <c r="N1860" s="345"/>
      <c r="O1860" s="345"/>
      <c r="P1860" s="345"/>
      <c r="Q1860" s="345"/>
      <c r="R1860" s="345"/>
      <c r="S1860" s="345"/>
      <c r="T1860" s="345"/>
      <c r="U1860" s="345"/>
      <c r="V1860" s="345"/>
    </row>
    <row r="1861" spans="3:22">
      <c r="C1861" s="345"/>
      <c r="D1861" s="345"/>
      <c r="E1861" s="345"/>
      <c r="F1861" s="345"/>
      <c r="G1861" s="345"/>
      <c r="H1861" s="345"/>
      <c r="I1861" s="345"/>
      <c r="J1861" s="345"/>
      <c r="K1861" s="345"/>
      <c r="L1861" s="345"/>
      <c r="M1861" s="345"/>
      <c r="N1861" s="345"/>
      <c r="O1861" s="345"/>
      <c r="P1861" s="345"/>
      <c r="Q1861" s="345"/>
      <c r="R1861" s="345"/>
      <c r="S1861" s="345"/>
      <c r="T1861" s="345"/>
      <c r="U1861" s="345"/>
      <c r="V1861" s="345"/>
    </row>
    <row r="1862" spans="3:22">
      <c r="C1862" s="345"/>
      <c r="D1862" s="345"/>
      <c r="E1862" s="345"/>
      <c r="F1862" s="345"/>
      <c r="G1862" s="345"/>
      <c r="H1862" s="345"/>
      <c r="I1862" s="345"/>
      <c r="J1862" s="345"/>
      <c r="K1862" s="345"/>
      <c r="L1862" s="345"/>
      <c r="M1862" s="345"/>
      <c r="N1862" s="345"/>
      <c r="O1862" s="345"/>
      <c r="P1862" s="345"/>
      <c r="Q1862" s="345"/>
      <c r="R1862" s="345"/>
      <c r="S1862" s="345"/>
      <c r="T1862" s="345"/>
      <c r="U1862" s="345"/>
      <c r="V1862" s="345"/>
    </row>
    <row r="1863" spans="3:22">
      <c r="C1863" s="345"/>
      <c r="D1863" s="345"/>
      <c r="E1863" s="345"/>
      <c r="F1863" s="345"/>
      <c r="G1863" s="345"/>
      <c r="H1863" s="345"/>
      <c r="I1863" s="345"/>
      <c r="J1863" s="345"/>
      <c r="K1863" s="345"/>
      <c r="L1863" s="345"/>
      <c r="M1863" s="345"/>
      <c r="N1863" s="345"/>
      <c r="O1863" s="345"/>
      <c r="P1863" s="345"/>
      <c r="Q1863" s="345"/>
      <c r="R1863" s="345"/>
      <c r="S1863" s="345"/>
      <c r="T1863" s="345"/>
      <c r="U1863" s="345"/>
      <c r="V1863" s="345"/>
    </row>
    <row r="1864" spans="3:22">
      <c r="C1864" s="345"/>
      <c r="D1864" s="345"/>
      <c r="E1864" s="345"/>
      <c r="F1864" s="345"/>
      <c r="G1864" s="345"/>
      <c r="H1864" s="345"/>
      <c r="I1864" s="345"/>
      <c r="J1864" s="345"/>
      <c r="K1864" s="345"/>
      <c r="L1864" s="345"/>
      <c r="M1864" s="345"/>
      <c r="N1864" s="345"/>
      <c r="O1864" s="345"/>
      <c r="P1864" s="345"/>
      <c r="Q1864" s="345"/>
      <c r="R1864" s="345"/>
      <c r="S1864" s="345"/>
      <c r="T1864" s="345"/>
      <c r="U1864" s="345"/>
      <c r="V1864" s="345"/>
    </row>
    <row r="1865" spans="3:22">
      <c r="C1865" s="345"/>
      <c r="D1865" s="345"/>
      <c r="E1865" s="345"/>
      <c r="F1865" s="345"/>
      <c r="G1865" s="345"/>
      <c r="H1865" s="345"/>
      <c r="I1865" s="345"/>
      <c r="J1865" s="345"/>
      <c r="K1865" s="345"/>
      <c r="L1865" s="345"/>
      <c r="M1865" s="345"/>
      <c r="N1865" s="345"/>
      <c r="O1865" s="345"/>
      <c r="P1865" s="345"/>
      <c r="Q1865" s="345"/>
      <c r="R1865" s="345"/>
      <c r="S1865" s="345"/>
      <c r="T1865" s="345"/>
      <c r="U1865" s="345"/>
      <c r="V1865" s="345"/>
    </row>
    <row r="1866" spans="3:22">
      <c r="C1866" s="345"/>
      <c r="D1866" s="345"/>
      <c r="E1866" s="345"/>
      <c r="F1866" s="345"/>
      <c r="G1866" s="345"/>
      <c r="H1866" s="345"/>
      <c r="I1866" s="345"/>
      <c r="J1866" s="345"/>
      <c r="K1866" s="345"/>
      <c r="L1866" s="345"/>
      <c r="M1866" s="345"/>
      <c r="N1866" s="345"/>
      <c r="O1866" s="345"/>
      <c r="P1866" s="345"/>
      <c r="Q1866" s="345"/>
      <c r="R1866" s="345"/>
      <c r="S1866" s="345"/>
      <c r="T1866" s="345"/>
      <c r="U1866" s="345"/>
      <c r="V1866" s="345"/>
    </row>
    <row r="1867" spans="3:22">
      <c r="C1867" s="345"/>
      <c r="D1867" s="345"/>
      <c r="E1867" s="345"/>
      <c r="F1867" s="345"/>
      <c r="G1867" s="345"/>
      <c r="H1867" s="345"/>
      <c r="I1867" s="345"/>
      <c r="J1867" s="345"/>
      <c r="K1867" s="345"/>
      <c r="L1867" s="345"/>
      <c r="M1867" s="345"/>
      <c r="N1867" s="345"/>
      <c r="O1867" s="345"/>
      <c r="P1867" s="345"/>
      <c r="Q1867" s="345"/>
      <c r="R1867" s="345"/>
      <c r="S1867" s="345"/>
      <c r="T1867" s="345"/>
      <c r="U1867" s="345"/>
      <c r="V1867" s="345"/>
    </row>
    <row r="1868" spans="3:22">
      <c r="C1868" s="345"/>
      <c r="D1868" s="345"/>
      <c r="E1868" s="345"/>
      <c r="F1868" s="345"/>
      <c r="G1868" s="345"/>
      <c r="H1868" s="345"/>
      <c r="I1868" s="345"/>
      <c r="J1868" s="345"/>
      <c r="K1868" s="345"/>
      <c r="L1868" s="345"/>
      <c r="M1868" s="345"/>
      <c r="N1868" s="345"/>
      <c r="O1868" s="345"/>
      <c r="P1868" s="345"/>
      <c r="Q1868" s="345"/>
      <c r="R1868" s="345"/>
      <c r="S1868" s="345"/>
      <c r="T1868" s="345"/>
      <c r="U1868" s="345"/>
      <c r="V1868" s="345"/>
    </row>
    <row r="1869" spans="3:22">
      <c r="C1869" s="345"/>
      <c r="D1869" s="345"/>
      <c r="E1869" s="345"/>
      <c r="F1869" s="345"/>
      <c r="G1869" s="345"/>
      <c r="H1869" s="345"/>
      <c r="I1869" s="345"/>
      <c r="J1869" s="345"/>
      <c r="K1869" s="345"/>
      <c r="L1869" s="345"/>
      <c r="M1869" s="345"/>
      <c r="N1869" s="345"/>
      <c r="O1869" s="345"/>
      <c r="P1869" s="345"/>
      <c r="Q1869" s="345"/>
      <c r="R1869" s="345"/>
      <c r="S1869" s="345"/>
      <c r="T1869" s="345"/>
      <c r="U1869" s="345"/>
      <c r="V1869" s="345"/>
    </row>
    <row r="1870" spans="3:22">
      <c r="C1870" s="345"/>
      <c r="D1870" s="345"/>
      <c r="E1870" s="345"/>
      <c r="F1870" s="345"/>
      <c r="G1870" s="345"/>
      <c r="H1870" s="345"/>
      <c r="I1870" s="345"/>
      <c r="J1870" s="345"/>
      <c r="K1870" s="345"/>
      <c r="L1870" s="345"/>
      <c r="M1870" s="345"/>
      <c r="N1870" s="345"/>
      <c r="O1870" s="345"/>
      <c r="P1870" s="345"/>
      <c r="Q1870" s="345"/>
      <c r="R1870" s="345"/>
      <c r="S1870" s="345"/>
      <c r="T1870" s="345"/>
      <c r="U1870" s="345"/>
      <c r="V1870" s="345"/>
    </row>
    <row r="1871" spans="3:22">
      <c r="C1871" s="345"/>
      <c r="D1871" s="345"/>
      <c r="E1871" s="345"/>
      <c r="F1871" s="345"/>
      <c r="G1871" s="345"/>
      <c r="H1871" s="345"/>
      <c r="I1871" s="345"/>
      <c r="J1871" s="345"/>
      <c r="K1871" s="345"/>
      <c r="L1871" s="345"/>
      <c r="M1871" s="345"/>
      <c r="N1871" s="345"/>
      <c r="O1871" s="345"/>
      <c r="P1871" s="345"/>
      <c r="Q1871" s="345"/>
      <c r="R1871" s="345"/>
      <c r="S1871" s="345"/>
      <c r="T1871" s="345"/>
      <c r="U1871" s="345"/>
      <c r="V1871" s="345"/>
    </row>
    <row r="1872" spans="3:22">
      <c r="C1872" s="345"/>
      <c r="D1872" s="345"/>
      <c r="E1872" s="345"/>
      <c r="F1872" s="345"/>
      <c r="G1872" s="345"/>
      <c r="H1872" s="345"/>
      <c r="I1872" s="345"/>
      <c r="J1872" s="345"/>
      <c r="K1872" s="345"/>
      <c r="L1872" s="345"/>
      <c r="M1872" s="345"/>
      <c r="N1872" s="345"/>
      <c r="O1872" s="345"/>
      <c r="P1872" s="345"/>
      <c r="Q1872" s="345"/>
      <c r="R1872" s="345"/>
      <c r="S1872" s="345"/>
      <c r="T1872" s="345"/>
      <c r="U1872" s="345"/>
      <c r="V1872" s="345"/>
    </row>
    <row r="1873" spans="3:22">
      <c r="C1873" s="345"/>
      <c r="D1873" s="345"/>
      <c r="E1873" s="345"/>
      <c r="F1873" s="345"/>
      <c r="G1873" s="345"/>
      <c r="H1873" s="345"/>
      <c r="I1873" s="345"/>
      <c r="J1873" s="345"/>
      <c r="K1873" s="345"/>
      <c r="L1873" s="345"/>
      <c r="M1873" s="345"/>
      <c r="N1873" s="345"/>
      <c r="O1873" s="345"/>
      <c r="P1873" s="345"/>
      <c r="Q1873" s="345"/>
      <c r="R1873" s="345"/>
      <c r="S1873" s="345"/>
      <c r="T1873" s="345"/>
      <c r="U1873" s="345"/>
      <c r="V1873" s="345"/>
    </row>
    <row r="1874" spans="3:22">
      <c r="C1874" s="345"/>
      <c r="D1874" s="345"/>
      <c r="E1874" s="345"/>
      <c r="F1874" s="345"/>
      <c r="G1874" s="345"/>
      <c r="H1874" s="345"/>
      <c r="I1874" s="345"/>
      <c r="J1874" s="345"/>
      <c r="K1874" s="345"/>
      <c r="L1874" s="345"/>
      <c r="M1874" s="345"/>
      <c r="N1874" s="345"/>
      <c r="O1874" s="345"/>
      <c r="P1874" s="345"/>
      <c r="Q1874" s="345"/>
      <c r="R1874" s="345"/>
      <c r="S1874" s="345"/>
      <c r="T1874" s="345"/>
      <c r="U1874" s="345"/>
      <c r="V1874" s="345"/>
    </row>
    <row r="1875" spans="3:22">
      <c r="C1875" s="345"/>
      <c r="D1875" s="345"/>
      <c r="E1875" s="345"/>
      <c r="F1875" s="345"/>
      <c r="G1875" s="345"/>
      <c r="H1875" s="345"/>
      <c r="I1875" s="345"/>
      <c r="J1875" s="345"/>
      <c r="K1875" s="345"/>
      <c r="L1875" s="345"/>
      <c r="M1875" s="345"/>
      <c r="N1875" s="345"/>
      <c r="O1875" s="345"/>
      <c r="P1875" s="345"/>
      <c r="Q1875" s="345"/>
      <c r="R1875" s="345"/>
      <c r="S1875" s="345"/>
      <c r="T1875" s="345"/>
      <c r="U1875" s="345"/>
      <c r="V1875" s="345"/>
    </row>
    <row r="1876" spans="3:22">
      <c r="C1876" s="345"/>
      <c r="D1876" s="345"/>
      <c r="E1876" s="345"/>
      <c r="F1876" s="345"/>
      <c r="G1876" s="345"/>
      <c r="H1876" s="345"/>
      <c r="I1876" s="345"/>
      <c r="J1876" s="345"/>
      <c r="K1876" s="345"/>
      <c r="L1876" s="345"/>
      <c r="M1876" s="345"/>
      <c r="N1876" s="345"/>
      <c r="O1876" s="345"/>
      <c r="P1876" s="345"/>
      <c r="Q1876" s="345"/>
      <c r="R1876" s="345"/>
      <c r="S1876" s="345"/>
      <c r="T1876" s="345"/>
      <c r="U1876" s="345"/>
      <c r="V1876" s="345"/>
    </row>
    <row r="1877" spans="3:22">
      <c r="C1877" s="345"/>
      <c r="D1877" s="345"/>
      <c r="E1877" s="345"/>
      <c r="F1877" s="345"/>
      <c r="G1877" s="345"/>
      <c r="H1877" s="345"/>
      <c r="I1877" s="345"/>
      <c r="J1877" s="345"/>
      <c r="K1877" s="345"/>
      <c r="L1877" s="345"/>
      <c r="M1877" s="345"/>
      <c r="N1877" s="345"/>
      <c r="O1877" s="345"/>
      <c r="P1877" s="345"/>
      <c r="Q1877" s="345"/>
      <c r="R1877" s="345"/>
      <c r="S1877" s="345"/>
      <c r="T1877" s="345"/>
      <c r="U1877" s="345"/>
      <c r="V1877" s="345"/>
    </row>
    <row r="1878" spans="3:22">
      <c r="C1878" s="345"/>
      <c r="D1878" s="345"/>
      <c r="E1878" s="345"/>
      <c r="F1878" s="345"/>
      <c r="G1878" s="345"/>
      <c r="H1878" s="345"/>
      <c r="I1878" s="345"/>
      <c r="J1878" s="345"/>
      <c r="K1878" s="345"/>
      <c r="L1878" s="345"/>
      <c r="M1878" s="345"/>
      <c r="N1878" s="345"/>
      <c r="O1878" s="345"/>
      <c r="P1878" s="345"/>
      <c r="Q1878" s="345"/>
      <c r="R1878" s="345"/>
      <c r="S1878" s="345"/>
      <c r="T1878" s="345"/>
      <c r="U1878" s="345"/>
      <c r="V1878" s="345"/>
    </row>
    <row r="1879" spans="3:22">
      <c r="C1879" s="345"/>
      <c r="D1879" s="345"/>
      <c r="E1879" s="345"/>
      <c r="F1879" s="345"/>
      <c r="G1879" s="345"/>
      <c r="H1879" s="345"/>
      <c r="I1879" s="345"/>
      <c r="J1879" s="345"/>
      <c r="K1879" s="345"/>
      <c r="L1879" s="345"/>
      <c r="M1879" s="345"/>
      <c r="N1879" s="345"/>
      <c r="O1879" s="345"/>
      <c r="P1879" s="345"/>
      <c r="Q1879" s="345"/>
      <c r="R1879" s="345"/>
      <c r="S1879" s="345"/>
      <c r="T1879" s="345"/>
      <c r="U1879" s="345"/>
      <c r="V1879" s="345"/>
    </row>
    <row r="1880" spans="3:22">
      <c r="C1880" s="345"/>
      <c r="D1880" s="345"/>
      <c r="E1880" s="345"/>
      <c r="F1880" s="345"/>
      <c r="G1880" s="345"/>
      <c r="H1880" s="345"/>
      <c r="I1880" s="345"/>
      <c r="J1880" s="345"/>
      <c r="K1880" s="345"/>
      <c r="L1880" s="345"/>
      <c r="M1880" s="345"/>
      <c r="N1880" s="345"/>
      <c r="O1880" s="345"/>
      <c r="P1880" s="345"/>
      <c r="Q1880" s="345"/>
      <c r="R1880" s="345"/>
      <c r="S1880" s="345"/>
      <c r="T1880" s="345"/>
      <c r="U1880" s="345"/>
      <c r="V1880" s="345"/>
    </row>
    <row r="1881" spans="3:22">
      <c r="C1881" s="345"/>
      <c r="D1881" s="345"/>
      <c r="E1881" s="345"/>
      <c r="F1881" s="345"/>
      <c r="G1881" s="345"/>
      <c r="H1881" s="345"/>
      <c r="I1881" s="345"/>
      <c r="J1881" s="345"/>
      <c r="K1881" s="345"/>
      <c r="L1881" s="345"/>
      <c r="M1881" s="345"/>
      <c r="N1881" s="345"/>
      <c r="O1881" s="345"/>
      <c r="P1881" s="345"/>
      <c r="Q1881" s="345"/>
      <c r="R1881" s="345"/>
      <c r="S1881" s="345"/>
      <c r="T1881" s="345"/>
      <c r="U1881" s="345"/>
      <c r="V1881" s="345"/>
    </row>
    <row r="1882" spans="3:22">
      <c r="C1882" s="345"/>
      <c r="D1882" s="345"/>
      <c r="E1882" s="345"/>
      <c r="F1882" s="345"/>
      <c r="G1882" s="345"/>
      <c r="H1882" s="345"/>
      <c r="I1882" s="345"/>
      <c r="J1882" s="345"/>
      <c r="K1882" s="345"/>
      <c r="L1882" s="345"/>
      <c r="M1882" s="345"/>
      <c r="N1882" s="345"/>
      <c r="O1882" s="345"/>
      <c r="P1882" s="345"/>
      <c r="Q1882" s="345"/>
      <c r="R1882" s="345"/>
      <c r="S1882" s="345"/>
      <c r="T1882" s="345"/>
      <c r="U1882" s="345"/>
      <c r="V1882" s="345"/>
    </row>
    <row r="1883" spans="3:22">
      <c r="C1883" s="345"/>
      <c r="D1883" s="345"/>
      <c r="E1883" s="345"/>
      <c r="F1883" s="345"/>
      <c r="G1883" s="345"/>
      <c r="H1883" s="345"/>
      <c r="I1883" s="345"/>
      <c r="J1883" s="345"/>
      <c r="K1883" s="345"/>
      <c r="L1883" s="345"/>
      <c r="M1883" s="345"/>
      <c r="N1883" s="345"/>
      <c r="O1883" s="345"/>
      <c r="P1883" s="345"/>
      <c r="Q1883" s="345"/>
      <c r="R1883" s="345"/>
      <c r="S1883" s="345"/>
      <c r="T1883" s="345"/>
      <c r="U1883" s="345"/>
      <c r="V1883" s="345"/>
    </row>
    <row r="1884" spans="3:22">
      <c r="C1884" s="345"/>
      <c r="D1884" s="345"/>
      <c r="E1884" s="345"/>
      <c r="F1884" s="345"/>
      <c r="G1884" s="345"/>
      <c r="H1884" s="345"/>
      <c r="I1884" s="345"/>
      <c r="J1884" s="345"/>
      <c r="K1884" s="345"/>
      <c r="L1884" s="345"/>
      <c r="M1884" s="345"/>
      <c r="N1884" s="345"/>
      <c r="O1884" s="345"/>
      <c r="P1884" s="345"/>
      <c r="Q1884" s="345"/>
      <c r="R1884" s="345"/>
      <c r="S1884" s="345"/>
      <c r="T1884" s="345"/>
      <c r="U1884" s="345"/>
      <c r="V1884" s="345"/>
    </row>
    <row r="1885" spans="3:22">
      <c r="C1885" s="345"/>
      <c r="D1885" s="345"/>
      <c r="E1885" s="345"/>
      <c r="F1885" s="345"/>
      <c r="G1885" s="345"/>
      <c r="H1885" s="345"/>
      <c r="I1885" s="345"/>
      <c r="J1885" s="345"/>
      <c r="K1885" s="345"/>
      <c r="L1885" s="345"/>
      <c r="M1885" s="345"/>
      <c r="N1885" s="345"/>
      <c r="O1885" s="345"/>
      <c r="P1885" s="345"/>
      <c r="Q1885" s="345"/>
      <c r="R1885" s="345"/>
      <c r="S1885" s="345"/>
      <c r="T1885" s="345"/>
      <c r="U1885" s="345"/>
      <c r="V1885" s="345"/>
    </row>
    <row r="1886" spans="3:22">
      <c r="C1886" s="345"/>
      <c r="D1886" s="345"/>
      <c r="E1886" s="345"/>
      <c r="F1886" s="345"/>
      <c r="G1886" s="345"/>
      <c r="H1886" s="345"/>
      <c r="I1886" s="345"/>
      <c r="J1886" s="345"/>
      <c r="K1886" s="345"/>
      <c r="L1886" s="345"/>
      <c r="M1886" s="345"/>
      <c r="N1886" s="345"/>
      <c r="O1886" s="345"/>
      <c r="P1886" s="345"/>
      <c r="Q1886" s="345"/>
      <c r="R1886" s="345"/>
      <c r="S1886" s="345"/>
      <c r="T1886" s="345"/>
      <c r="U1886" s="345"/>
      <c r="V1886" s="345"/>
    </row>
    <row r="1887" spans="3:22">
      <c r="C1887" s="345"/>
      <c r="D1887" s="345"/>
      <c r="E1887" s="345"/>
      <c r="F1887" s="345"/>
      <c r="G1887" s="345"/>
      <c r="H1887" s="345"/>
      <c r="I1887" s="345"/>
      <c r="J1887" s="345"/>
      <c r="K1887" s="345"/>
      <c r="L1887" s="345"/>
      <c r="M1887" s="345"/>
      <c r="N1887" s="345"/>
      <c r="O1887" s="345"/>
      <c r="P1887" s="345"/>
      <c r="Q1887" s="345"/>
      <c r="R1887" s="345"/>
      <c r="S1887" s="345"/>
      <c r="T1887" s="345"/>
      <c r="U1887" s="345"/>
      <c r="V1887" s="345"/>
    </row>
    <row r="1888" spans="3:22">
      <c r="C1888" s="345"/>
      <c r="D1888" s="345"/>
      <c r="E1888" s="345"/>
      <c r="F1888" s="345"/>
      <c r="G1888" s="345"/>
      <c r="H1888" s="345"/>
      <c r="I1888" s="345"/>
      <c r="J1888" s="345"/>
      <c r="K1888" s="345"/>
      <c r="L1888" s="345"/>
      <c r="M1888" s="345"/>
      <c r="N1888" s="345"/>
      <c r="O1888" s="345"/>
      <c r="P1888" s="345"/>
      <c r="Q1888" s="345"/>
      <c r="R1888" s="345"/>
      <c r="S1888" s="345"/>
      <c r="T1888" s="345"/>
      <c r="U1888" s="345"/>
      <c r="V1888" s="345"/>
    </row>
    <row r="1889" spans="3:22">
      <c r="C1889" s="345"/>
      <c r="D1889" s="345"/>
      <c r="E1889" s="345"/>
      <c r="F1889" s="345"/>
      <c r="G1889" s="345"/>
      <c r="H1889" s="345"/>
      <c r="I1889" s="345"/>
      <c r="J1889" s="345"/>
      <c r="K1889" s="345"/>
      <c r="L1889" s="345"/>
      <c r="M1889" s="345"/>
      <c r="N1889" s="345"/>
      <c r="O1889" s="345"/>
      <c r="P1889" s="345"/>
      <c r="Q1889" s="345"/>
      <c r="R1889" s="345"/>
      <c r="S1889" s="345"/>
      <c r="T1889" s="345"/>
      <c r="U1889" s="345"/>
      <c r="V1889" s="345"/>
    </row>
    <row r="1890" spans="3:22">
      <c r="C1890" s="345"/>
      <c r="D1890" s="345"/>
      <c r="E1890" s="345"/>
      <c r="F1890" s="345"/>
      <c r="G1890" s="345"/>
      <c r="H1890" s="345"/>
      <c r="I1890" s="345"/>
      <c r="J1890" s="345"/>
      <c r="K1890" s="345"/>
      <c r="L1890" s="345"/>
      <c r="M1890" s="345"/>
      <c r="N1890" s="345"/>
      <c r="O1890" s="345"/>
      <c r="P1890" s="345"/>
      <c r="Q1890" s="345"/>
      <c r="R1890" s="345"/>
      <c r="S1890" s="345"/>
      <c r="T1890" s="345"/>
      <c r="U1890" s="345"/>
      <c r="V1890" s="345"/>
    </row>
    <row r="1891" spans="3:22">
      <c r="C1891" s="345"/>
      <c r="D1891" s="345"/>
      <c r="E1891" s="345"/>
      <c r="F1891" s="345"/>
      <c r="G1891" s="345"/>
      <c r="H1891" s="345"/>
      <c r="I1891" s="345"/>
      <c r="J1891" s="345"/>
      <c r="K1891" s="345"/>
      <c r="L1891" s="345"/>
      <c r="M1891" s="345"/>
      <c r="N1891" s="345"/>
      <c r="O1891" s="345"/>
      <c r="P1891" s="345"/>
      <c r="Q1891" s="345"/>
      <c r="R1891" s="345"/>
      <c r="S1891" s="345"/>
      <c r="T1891" s="345"/>
      <c r="U1891" s="345"/>
      <c r="V1891" s="345"/>
    </row>
    <row r="1892" spans="3:22">
      <c r="C1892" s="345"/>
      <c r="D1892" s="345"/>
      <c r="E1892" s="345"/>
      <c r="F1892" s="345"/>
      <c r="G1892" s="345"/>
      <c r="H1892" s="345"/>
      <c r="I1892" s="345"/>
      <c r="J1892" s="345"/>
      <c r="K1892" s="345"/>
      <c r="L1892" s="345"/>
      <c r="M1892" s="345"/>
      <c r="N1892" s="345"/>
      <c r="O1892" s="345"/>
      <c r="P1892" s="345"/>
      <c r="Q1892" s="345"/>
      <c r="R1892" s="345"/>
      <c r="S1892" s="345"/>
      <c r="T1892" s="345"/>
      <c r="U1892" s="345"/>
      <c r="V1892" s="345"/>
    </row>
    <row r="1893" spans="3:22">
      <c r="C1893" s="345"/>
      <c r="D1893" s="345"/>
      <c r="E1893" s="345"/>
      <c r="F1893" s="345"/>
      <c r="G1893" s="345"/>
      <c r="H1893" s="345"/>
      <c r="I1893" s="345"/>
      <c r="J1893" s="345"/>
      <c r="K1893" s="345"/>
      <c r="L1893" s="345"/>
      <c r="M1893" s="345"/>
      <c r="N1893" s="345"/>
      <c r="O1893" s="345"/>
      <c r="P1893" s="345"/>
      <c r="Q1893" s="345"/>
      <c r="R1893" s="345"/>
      <c r="S1893" s="345"/>
      <c r="T1893" s="345"/>
      <c r="U1893" s="345"/>
      <c r="V1893" s="345"/>
    </row>
    <row r="1894" spans="3:22">
      <c r="C1894" s="345"/>
      <c r="D1894" s="345"/>
      <c r="E1894" s="345"/>
      <c r="F1894" s="345"/>
      <c r="G1894" s="345"/>
      <c r="H1894" s="345"/>
      <c r="I1894" s="345"/>
      <c r="J1894" s="345"/>
      <c r="K1894" s="345"/>
      <c r="L1894" s="345"/>
      <c r="M1894" s="345"/>
      <c r="N1894" s="345"/>
      <c r="O1894" s="345"/>
      <c r="P1894" s="345"/>
      <c r="Q1894" s="345"/>
      <c r="R1894" s="345"/>
      <c r="S1894" s="345"/>
      <c r="T1894" s="345"/>
      <c r="U1894" s="345"/>
      <c r="V1894" s="345"/>
    </row>
    <row r="1895" spans="3:22">
      <c r="C1895" s="345"/>
      <c r="D1895" s="345"/>
      <c r="E1895" s="345"/>
      <c r="F1895" s="345"/>
      <c r="G1895" s="345"/>
      <c r="H1895" s="345"/>
      <c r="I1895" s="345"/>
      <c r="J1895" s="345"/>
      <c r="K1895" s="345"/>
      <c r="L1895" s="345"/>
      <c r="M1895" s="345"/>
      <c r="N1895" s="345"/>
      <c r="O1895" s="345"/>
      <c r="P1895" s="345"/>
      <c r="Q1895" s="345"/>
      <c r="R1895" s="345"/>
      <c r="S1895" s="345"/>
      <c r="T1895" s="345"/>
      <c r="U1895" s="345"/>
      <c r="V1895" s="345"/>
    </row>
    <row r="1896" spans="3:22">
      <c r="C1896" s="345"/>
      <c r="D1896" s="345"/>
      <c r="E1896" s="345"/>
      <c r="F1896" s="345"/>
      <c r="G1896" s="345"/>
      <c r="H1896" s="345"/>
      <c r="I1896" s="345"/>
      <c r="J1896" s="345"/>
      <c r="K1896" s="345"/>
      <c r="L1896" s="345"/>
      <c r="M1896" s="345"/>
      <c r="N1896" s="345"/>
      <c r="O1896" s="345"/>
      <c r="P1896" s="345"/>
      <c r="Q1896" s="345"/>
      <c r="R1896" s="345"/>
      <c r="S1896" s="345"/>
      <c r="T1896" s="345"/>
      <c r="U1896" s="345"/>
      <c r="V1896" s="345"/>
    </row>
    <row r="1897" spans="3:22">
      <c r="C1897" s="345"/>
      <c r="D1897" s="345"/>
      <c r="E1897" s="345"/>
      <c r="F1897" s="345"/>
      <c r="G1897" s="345"/>
      <c r="H1897" s="345"/>
      <c r="I1897" s="345"/>
      <c r="J1897" s="345"/>
      <c r="K1897" s="345"/>
      <c r="L1897" s="345"/>
      <c r="M1897" s="345"/>
      <c r="N1897" s="345"/>
      <c r="O1897" s="345"/>
      <c r="P1897" s="345"/>
      <c r="Q1897" s="345"/>
      <c r="R1897" s="345"/>
      <c r="S1897" s="345"/>
      <c r="T1897" s="345"/>
      <c r="U1897" s="345"/>
      <c r="V1897" s="345"/>
    </row>
    <row r="1898" spans="3:22">
      <c r="C1898" s="345"/>
      <c r="D1898" s="345"/>
      <c r="E1898" s="345"/>
      <c r="F1898" s="345"/>
      <c r="G1898" s="345"/>
      <c r="H1898" s="345"/>
      <c r="I1898" s="345"/>
      <c r="J1898" s="345"/>
      <c r="K1898" s="345"/>
      <c r="L1898" s="345"/>
      <c r="M1898" s="345"/>
      <c r="N1898" s="345"/>
      <c r="O1898" s="345"/>
      <c r="P1898" s="345"/>
      <c r="Q1898" s="345"/>
      <c r="R1898" s="345"/>
      <c r="S1898" s="345"/>
      <c r="T1898" s="345"/>
      <c r="U1898" s="345"/>
      <c r="V1898" s="345"/>
    </row>
    <row r="1899" spans="3:22">
      <c r="C1899" s="345"/>
      <c r="D1899" s="345"/>
      <c r="E1899" s="345"/>
      <c r="F1899" s="345"/>
      <c r="G1899" s="345"/>
      <c r="H1899" s="345"/>
      <c r="I1899" s="345"/>
      <c r="J1899" s="345"/>
      <c r="K1899" s="345"/>
      <c r="L1899" s="345"/>
      <c r="M1899" s="345"/>
      <c r="N1899" s="345"/>
      <c r="O1899" s="345"/>
      <c r="P1899" s="345"/>
      <c r="Q1899" s="345"/>
      <c r="R1899" s="345"/>
      <c r="S1899" s="345"/>
      <c r="T1899" s="345"/>
      <c r="U1899" s="345"/>
      <c r="V1899" s="345"/>
    </row>
    <row r="1900" spans="3:22">
      <c r="C1900" s="345"/>
      <c r="D1900" s="345"/>
      <c r="E1900" s="345"/>
      <c r="F1900" s="345"/>
      <c r="G1900" s="345"/>
      <c r="H1900" s="345"/>
      <c r="I1900" s="345"/>
      <c r="J1900" s="345"/>
      <c r="K1900" s="345"/>
      <c r="L1900" s="345"/>
      <c r="M1900" s="345"/>
      <c r="N1900" s="345"/>
      <c r="O1900" s="345"/>
      <c r="P1900" s="345"/>
      <c r="Q1900" s="345"/>
      <c r="R1900" s="345"/>
      <c r="S1900" s="345"/>
      <c r="T1900" s="345"/>
      <c r="U1900" s="345"/>
      <c r="V1900" s="345"/>
    </row>
    <row r="1901" spans="3:22">
      <c r="C1901" s="345"/>
      <c r="D1901" s="345"/>
      <c r="E1901" s="345"/>
      <c r="F1901" s="345"/>
      <c r="G1901" s="345"/>
      <c r="H1901" s="345"/>
      <c r="I1901" s="345"/>
      <c r="J1901" s="345"/>
      <c r="K1901" s="345"/>
      <c r="L1901" s="345"/>
      <c r="M1901" s="345"/>
      <c r="N1901" s="345"/>
      <c r="O1901" s="345"/>
      <c r="P1901" s="345"/>
      <c r="Q1901" s="345"/>
      <c r="R1901" s="345"/>
      <c r="S1901" s="345"/>
      <c r="T1901" s="345"/>
      <c r="U1901" s="345"/>
      <c r="V1901" s="345"/>
    </row>
    <row r="1902" spans="3:22">
      <c r="C1902" s="345"/>
      <c r="D1902" s="345"/>
      <c r="E1902" s="345"/>
      <c r="F1902" s="345"/>
      <c r="G1902" s="345"/>
      <c r="H1902" s="345"/>
      <c r="I1902" s="345"/>
      <c r="J1902" s="345"/>
      <c r="K1902" s="345"/>
      <c r="L1902" s="345"/>
      <c r="M1902" s="345"/>
      <c r="N1902" s="345"/>
      <c r="O1902" s="345"/>
      <c r="P1902" s="345"/>
      <c r="Q1902" s="345"/>
      <c r="R1902" s="345"/>
      <c r="S1902" s="345"/>
      <c r="T1902" s="345"/>
      <c r="U1902" s="345"/>
      <c r="V1902" s="345"/>
    </row>
    <row r="1903" spans="3:22">
      <c r="C1903" s="345"/>
      <c r="D1903" s="345"/>
      <c r="E1903" s="345"/>
      <c r="F1903" s="345"/>
      <c r="G1903" s="345"/>
      <c r="H1903" s="345"/>
      <c r="I1903" s="345"/>
      <c r="J1903" s="345"/>
      <c r="K1903" s="345"/>
      <c r="L1903" s="345"/>
      <c r="M1903" s="345"/>
      <c r="N1903" s="345"/>
      <c r="O1903" s="345"/>
      <c r="P1903" s="345"/>
      <c r="Q1903" s="345"/>
      <c r="R1903" s="345"/>
      <c r="S1903" s="345"/>
      <c r="T1903" s="345"/>
      <c r="U1903" s="345"/>
      <c r="V1903" s="345"/>
    </row>
    <row r="1904" spans="3:22">
      <c r="C1904" s="345"/>
      <c r="D1904" s="345"/>
      <c r="E1904" s="345"/>
      <c r="F1904" s="345"/>
      <c r="G1904" s="345"/>
      <c r="H1904" s="345"/>
      <c r="I1904" s="345"/>
      <c r="J1904" s="345"/>
      <c r="K1904" s="345"/>
      <c r="L1904" s="345"/>
      <c r="M1904" s="345"/>
      <c r="N1904" s="345"/>
      <c r="O1904" s="345"/>
      <c r="P1904" s="345"/>
      <c r="Q1904" s="345"/>
      <c r="R1904" s="345"/>
      <c r="S1904" s="345"/>
      <c r="T1904" s="345"/>
      <c r="U1904" s="345"/>
      <c r="V1904" s="345"/>
    </row>
    <row r="1905" spans="3:22">
      <c r="C1905" s="345"/>
      <c r="D1905" s="345"/>
      <c r="E1905" s="345"/>
      <c r="F1905" s="345"/>
      <c r="G1905" s="345"/>
      <c r="H1905" s="345"/>
      <c r="I1905" s="345"/>
      <c r="J1905" s="345"/>
      <c r="K1905" s="345"/>
      <c r="L1905" s="345"/>
      <c r="M1905" s="345"/>
      <c r="N1905" s="345"/>
      <c r="O1905" s="345"/>
      <c r="P1905" s="345"/>
      <c r="Q1905" s="345"/>
      <c r="R1905" s="345"/>
      <c r="S1905" s="345"/>
      <c r="T1905" s="345"/>
      <c r="U1905" s="345"/>
      <c r="V1905" s="345"/>
    </row>
    <row r="1906" spans="3:22">
      <c r="C1906" s="345"/>
      <c r="D1906" s="345"/>
      <c r="E1906" s="345"/>
      <c r="F1906" s="345"/>
      <c r="G1906" s="345"/>
      <c r="H1906" s="345"/>
      <c r="I1906" s="345"/>
      <c r="J1906" s="345"/>
      <c r="K1906" s="345"/>
      <c r="L1906" s="345"/>
      <c r="M1906" s="345"/>
      <c r="N1906" s="345"/>
      <c r="O1906" s="345"/>
      <c r="P1906" s="345"/>
      <c r="Q1906" s="345"/>
      <c r="R1906" s="345"/>
      <c r="S1906" s="345"/>
      <c r="T1906" s="345"/>
      <c r="U1906" s="345"/>
      <c r="V1906" s="345"/>
    </row>
    <row r="1907" spans="3:22">
      <c r="C1907" s="345"/>
      <c r="D1907" s="345"/>
      <c r="E1907" s="345"/>
      <c r="F1907" s="345"/>
      <c r="G1907" s="345"/>
      <c r="H1907" s="345"/>
      <c r="I1907" s="345"/>
      <c r="J1907" s="345"/>
      <c r="K1907" s="345"/>
      <c r="L1907" s="345"/>
      <c r="M1907" s="345"/>
      <c r="N1907" s="345"/>
      <c r="O1907" s="345"/>
      <c r="P1907" s="345"/>
      <c r="Q1907" s="345"/>
      <c r="R1907" s="345"/>
      <c r="S1907" s="345"/>
      <c r="T1907" s="345"/>
      <c r="U1907" s="345"/>
      <c r="V1907" s="345"/>
    </row>
    <row r="1908" spans="3:22">
      <c r="C1908" s="345"/>
      <c r="D1908" s="345"/>
      <c r="E1908" s="345"/>
      <c r="F1908" s="345"/>
      <c r="G1908" s="345"/>
      <c r="H1908" s="345"/>
      <c r="I1908" s="345"/>
      <c r="J1908" s="345"/>
      <c r="K1908" s="345"/>
      <c r="L1908" s="345"/>
      <c r="M1908" s="345"/>
      <c r="N1908" s="345"/>
      <c r="O1908" s="345"/>
      <c r="P1908" s="345"/>
      <c r="Q1908" s="345"/>
      <c r="R1908" s="345"/>
      <c r="S1908" s="345"/>
      <c r="T1908" s="345"/>
      <c r="U1908" s="345"/>
      <c r="V1908" s="345"/>
    </row>
    <row r="1909" spans="3:22">
      <c r="C1909" s="345"/>
      <c r="D1909" s="345"/>
      <c r="E1909" s="345"/>
      <c r="F1909" s="345"/>
      <c r="G1909" s="345"/>
      <c r="H1909" s="345"/>
      <c r="I1909" s="345"/>
      <c r="J1909" s="345"/>
      <c r="K1909" s="345"/>
      <c r="L1909" s="345"/>
      <c r="M1909" s="345"/>
      <c r="N1909" s="345"/>
      <c r="O1909" s="345"/>
      <c r="P1909" s="345"/>
      <c r="Q1909" s="345"/>
      <c r="R1909" s="345"/>
      <c r="S1909" s="345"/>
      <c r="T1909" s="345"/>
      <c r="U1909" s="345"/>
      <c r="V1909" s="345"/>
    </row>
    <row r="1910" spans="3:22">
      <c r="C1910" s="345"/>
      <c r="D1910" s="345"/>
      <c r="E1910" s="345"/>
      <c r="F1910" s="345"/>
      <c r="G1910" s="345"/>
      <c r="H1910" s="345"/>
      <c r="I1910" s="345"/>
      <c r="J1910" s="345"/>
      <c r="K1910" s="345"/>
      <c r="L1910" s="345"/>
      <c r="M1910" s="345"/>
      <c r="N1910" s="345"/>
      <c r="O1910" s="345"/>
      <c r="P1910" s="345"/>
      <c r="Q1910" s="345"/>
      <c r="R1910" s="345"/>
      <c r="S1910" s="345"/>
      <c r="T1910" s="345"/>
      <c r="U1910" s="345"/>
      <c r="V1910" s="345"/>
    </row>
    <row r="1911" spans="3:22">
      <c r="C1911" s="345"/>
      <c r="D1911" s="345"/>
      <c r="E1911" s="345"/>
      <c r="F1911" s="345"/>
      <c r="G1911" s="345"/>
      <c r="H1911" s="345"/>
      <c r="I1911" s="345"/>
      <c r="J1911" s="345"/>
      <c r="K1911" s="345"/>
      <c r="L1911" s="345"/>
      <c r="M1911" s="345"/>
      <c r="N1911" s="345"/>
      <c r="O1911" s="345"/>
      <c r="P1911" s="345"/>
      <c r="Q1911" s="345"/>
      <c r="R1911" s="345"/>
      <c r="S1911" s="345"/>
      <c r="T1911" s="345"/>
      <c r="U1911" s="345"/>
      <c r="V1911" s="345"/>
    </row>
    <row r="1912" spans="3:22">
      <c r="C1912" s="345"/>
      <c r="D1912" s="345"/>
      <c r="E1912" s="345"/>
      <c r="F1912" s="345"/>
      <c r="G1912" s="345"/>
      <c r="H1912" s="345"/>
      <c r="I1912" s="345"/>
      <c r="J1912" s="345"/>
      <c r="K1912" s="345"/>
      <c r="L1912" s="345"/>
      <c r="M1912" s="345"/>
      <c r="N1912" s="345"/>
      <c r="O1912" s="345"/>
      <c r="P1912" s="345"/>
      <c r="Q1912" s="345"/>
      <c r="R1912" s="345"/>
      <c r="S1912" s="345"/>
      <c r="T1912" s="345"/>
      <c r="U1912" s="345"/>
      <c r="V1912" s="345"/>
    </row>
    <row r="1913" spans="3:22">
      <c r="C1913" s="345"/>
      <c r="D1913" s="345"/>
      <c r="E1913" s="345"/>
      <c r="F1913" s="345"/>
      <c r="G1913" s="345"/>
      <c r="H1913" s="345"/>
      <c r="I1913" s="345"/>
      <c r="J1913" s="345"/>
      <c r="K1913" s="345"/>
      <c r="L1913" s="345"/>
      <c r="M1913" s="345"/>
      <c r="N1913" s="345"/>
      <c r="O1913" s="345"/>
      <c r="P1913" s="345"/>
      <c r="Q1913" s="345"/>
      <c r="R1913" s="345"/>
      <c r="S1913" s="345"/>
      <c r="T1913" s="345"/>
      <c r="U1913" s="345"/>
      <c r="V1913" s="345"/>
    </row>
    <row r="1914" spans="3:22">
      <c r="C1914" s="345"/>
      <c r="D1914" s="345"/>
      <c r="E1914" s="345"/>
      <c r="F1914" s="345"/>
      <c r="G1914" s="345"/>
      <c r="H1914" s="345"/>
      <c r="I1914" s="345"/>
      <c r="J1914" s="345"/>
      <c r="K1914" s="345"/>
      <c r="L1914" s="345"/>
      <c r="M1914" s="345"/>
      <c r="N1914" s="345"/>
      <c r="O1914" s="345"/>
      <c r="P1914" s="345"/>
      <c r="Q1914" s="345"/>
      <c r="R1914" s="345"/>
      <c r="S1914" s="345"/>
      <c r="T1914" s="345"/>
      <c r="U1914" s="345"/>
      <c r="V1914" s="345"/>
    </row>
    <row r="1915" spans="3:22">
      <c r="C1915" s="345"/>
      <c r="D1915" s="345"/>
      <c r="E1915" s="345"/>
      <c r="F1915" s="345"/>
      <c r="G1915" s="345"/>
      <c r="H1915" s="345"/>
      <c r="I1915" s="345"/>
      <c r="J1915" s="345"/>
      <c r="K1915" s="345"/>
      <c r="L1915" s="345"/>
      <c r="M1915" s="345"/>
      <c r="N1915" s="345"/>
      <c r="O1915" s="345"/>
      <c r="P1915" s="345"/>
      <c r="Q1915" s="345"/>
      <c r="R1915" s="345"/>
      <c r="S1915" s="345"/>
      <c r="T1915" s="345"/>
      <c r="U1915" s="345"/>
      <c r="V1915" s="345"/>
    </row>
    <row r="1916" spans="3:22">
      <c r="C1916" s="345"/>
      <c r="D1916" s="345"/>
      <c r="E1916" s="345"/>
      <c r="F1916" s="345"/>
      <c r="G1916" s="345"/>
      <c r="H1916" s="345"/>
      <c r="I1916" s="345"/>
      <c r="J1916" s="345"/>
      <c r="K1916" s="345"/>
      <c r="L1916" s="345"/>
      <c r="M1916" s="345"/>
      <c r="N1916" s="345"/>
      <c r="O1916" s="345"/>
      <c r="P1916" s="345"/>
      <c r="Q1916" s="345"/>
      <c r="R1916" s="345"/>
      <c r="S1916" s="345"/>
      <c r="T1916" s="345"/>
      <c r="U1916" s="345"/>
      <c r="V1916" s="345"/>
    </row>
    <row r="1917" spans="3:22">
      <c r="C1917" s="345"/>
      <c r="D1917" s="345"/>
      <c r="E1917" s="345"/>
      <c r="F1917" s="345"/>
      <c r="G1917" s="345"/>
      <c r="H1917" s="345"/>
      <c r="I1917" s="345"/>
      <c r="J1917" s="345"/>
      <c r="K1917" s="345"/>
      <c r="L1917" s="345"/>
      <c r="M1917" s="345"/>
      <c r="N1917" s="345"/>
      <c r="O1917" s="345"/>
      <c r="P1917" s="345"/>
      <c r="Q1917" s="345"/>
      <c r="R1917" s="345"/>
      <c r="S1917" s="345"/>
      <c r="T1917" s="345"/>
      <c r="U1917" s="345"/>
      <c r="V1917" s="345"/>
    </row>
    <row r="1918" spans="3:22">
      <c r="C1918" s="345"/>
      <c r="D1918" s="345"/>
      <c r="E1918" s="345"/>
      <c r="F1918" s="345"/>
      <c r="G1918" s="345"/>
      <c r="H1918" s="345"/>
      <c r="I1918" s="345"/>
      <c r="J1918" s="345"/>
      <c r="K1918" s="345"/>
      <c r="L1918" s="345"/>
      <c r="M1918" s="345"/>
      <c r="N1918" s="345"/>
      <c r="O1918" s="345"/>
      <c r="P1918" s="345"/>
      <c r="Q1918" s="345"/>
      <c r="R1918" s="345"/>
      <c r="S1918" s="345"/>
      <c r="T1918" s="345"/>
      <c r="U1918" s="345"/>
      <c r="V1918" s="345"/>
    </row>
    <row r="1919" spans="3:22">
      <c r="C1919" s="345"/>
      <c r="D1919" s="345"/>
      <c r="E1919" s="345"/>
      <c r="F1919" s="345"/>
      <c r="G1919" s="345"/>
      <c r="H1919" s="345"/>
      <c r="I1919" s="345"/>
      <c r="J1919" s="345"/>
      <c r="K1919" s="345"/>
      <c r="L1919" s="345"/>
      <c r="M1919" s="345"/>
      <c r="N1919" s="345"/>
      <c r="O1919" s="345"/>
      <c r="P1919" s="345"/>
      <c r="Q1919" s="345"/>
      <c r="R1919" s="345"/>
      <c r="S1919" s="345"/>
      <c r="T1919" s="345"/>
      <c r="U1919" s="345"/>
      <c r="V1919" s="345"/>
    </row>
    <row r="1920" spans="3:22">
      <c r="C1920" s="345"/>
      <c r="D1920" s="345"/>
      <c r="E1920" s="345"/>
      <c r="F1920" s="345"/>
      <c r="G1920" s="345"/>
      <c r="H1920" s="345"/>
      <c r="I1920" s="345"/>
      <c r="J1920" s="345"/>
      <c r="K1920" s="345"/>
      <c r="L1920" s="345"/>
      <c r="M1920" s="345"/>
      <c r="N1920" s="345"/>
      <c r="O1920" s="345"/>
      <c r="P1920" s="345"/>
      <c r="Q1920" s="345"/>
      <c r="R1920" s="345"/>
      <c r="S1920" s="345"/>
      <c r="T1920" s="345"/>
      <c r="U1920" s="345"/>
      <c r="V1920" s="345"/>
    </row>
    <row r="1921" spans="3:22">
      <c r="C1921" s="345"/>
      <c r="D1921" s="345"/>
      <c r="E1921" s="345"/>
      <c r="F1921" s="345"/>
      <c r="G1921" s="345"/>
      <c r="H1921" s="345"/>
      <c r="I1921" s="345"/>
      <c r="J1921" s="345"/>
      <c r="K1921" s="345"/>
      <c r="L1921" s="345"/>
      <c r="M1921" s="345"/>
      <c r="N1921" s="345"/>
      <c r="O1921" s="345"/>
      <c r="P1921" s="345"/>
      <c r="Q1921" s="345"/>
      <c r="R1921" s="345"/>
      <c r="S1921" s="345"/>
      <c r="T1921" s="345"/>
      <c r="U1921" s="345"/>
      <c r="V1921" s="345"/>
    </row>
    <row r="1922" spans="3:22">
      <c r="C1922" s="345"/>
      <c r="D1922" s="345"/>
      <c r="E1922" s="345"/>
      <c r="F1922" s="345"/>
      <c r="G1922" s="345"/>
      <c r="H1922" s="345"/>
      <c r="I1922" s="345"/>
      <c r="J1922" s="345"/>
      <c r="K1922" s="345"/>
      <c r="L1922" s="345"/>
      <c r="M1922" s="345"/>
      <c r="N1922" s="345"/>
      <c r="O1922" s="345"/>
      <c r="P1922" s="345"/>
      <c r="Q1922" s="345"/>
      <c r="R1922" s="345"/>
      <c r="S1922" s="345"/>
      <c r="T1922" s="345"/>
      <c r="U1922" s="345"/>
      <c r="V1922" s="345"/>
    </row>
    <row r="1923" spans="3:22">
      <c r="C1923" s="345"/>
      <c r="D1923" s="345"/>
      <c r="E1923" s="345"/>
      <c r="F1923" s="345"/>
      <c r="G1923" s="345"/>
      <c r="H1923" s="345"/>
      <c r="I1923" s="345"/>
      <c r="J1923" s="345"/>
      <c r="K1923" s="345"/>
      <c r="L1923" s="345"/>
      <c r="M1923" s="345"/>
      <c r="N1923" s="345"/>
      <c r="O1923" s="345"/>
      <c r="P1923" s="345"/>
      <c r="Q1923" s="345"/>
      <c r="R1923" s="345"/>
      <c r="S1923" s="345"/>
      <c r="T1923" s="345"/>
      <c r="U1923" s="345"/>
      <c r="V1923" s="345"/>
    </row>
  </sheetData>
  <phoneticPr fontId="42"/>
  <hyperlinks>
    <hyperlink ref="L2" location="目次!A1" display="目次"/>
  </hyperlinks>
  <pageMargins left="0.78740157480314965" right="0.39370078740157483" top="0.78740157480314965" bottom="0.59055118110236227" header="0.19685039370078741" footer="0.15748031496062992"/>
  <pageSetup paperSize="9" scale="75" firstPageNumber="2" pageOrder="overThenDown" orientation="portrait" useFirstPageNumber="1" r:id="rId1"/>
  <headerFooter alignWithMargins="0"/>
  <rowBreaks count="1" manualBreakCount="1">
    <brk id="58" max="16383" man="1"/>
  </rowBreaks>
</worksheet>
</file>

<file path=xl/worksheets/sheet9.xml><?xml version="1.0" encoding="utf-8"?>
<worksheet xmlns="http://schemas.openxmlformats.org/spreadsheetml/2006/main" xmlns:r="http://schemas.openxmlformats.org/officeDocument/2006/relationships">
  <dimension ref="B1:BI78"/>
  <sheetViews>
    <sheetView topLeftCell="A7" workbookViewId="0">
      <selection activeCell="N2" sqref="N2"/>
    </sheetView>
  </sheetViews>
  <sheetFormatPr defaultRowHeight="13.2"/>
  <cols>
    <col min="52" max="52" width="13.21875" customWidth="1"/>
    <col min="54" max="54" width="12.33203125" customWidth="1"/>
    <col min="55" max="55" width="13.6640625" customWidth="1"/>
    <col min="58" max="58" width="17.77734375" customWidth="1"/>
    <col min="60" max="60" width="19.6640625" customWidth="1"/>
    <col min="61" max="61" width="9.77734375" customWidth="1"/>
  </cols>
  <sheetData>
    <row r="1" spans="2:61">
      <c r="BB1" t="s">
        <v>334</v>
      </c>
    </row>
    <row r="2" spans="2:61">
      <c r="B2" t="s">
        <v>203</v>
      </c>
      <c r="N2" s="171" t="s">
        <v>195</v>
      </c>
      <c r="BH2" t="s">
        <v>334</v>
      </c>
    </row>
    <row r="3" spans="2:61" ht="13.2" customHeight="1">
      <c r="AY3" s="512" t="s">
        <v>331</v>
      </c>
      <c r="AZ3" s="512"/>
      <c r="BA3" s="512"/>
      <c r="BB3" s="512"/>
      <c r="BC3" s="512"/>
      <c r="BE3" s="512" t="s">
        <v>204</v>
      </c>
      <c r="BF3" s="512"/>
      <c r="BG3" s="512"/>
      <c r="BH3" s="512"/>
      <c r="BI3" s="512"/>
    </row>
    <row r="4" spans="2:61" ht="26.4">
      <c r="AY4" s="513" t="s">
        <v>205</v>
      </c>
      <c r="AZ4" s="513" t="s">
        <v>206</v>
      </c>
      <c r="BA4" s="513" t="s">
        <v>208</v>
      </c>
      <c r="BB4" s="513"/>
      <c r="BC4" s="317" t="s">
        <v>207</v>
      </c>
      <c r="BE4" s="513" t="s">
        <v>205</v>
      </c>
      <c r="BF4" s="513" t="s">
        <v>206</v>
      </c>
      <c r="BG4" s="513" t="s">
        <v>207</v>
      </c>
      <c r="BH4" s="513"/>
      <c r="BI4" s="317" t="s">
        <v>208</v>
      </c>
    </row>
    <row r="5" spans="2:61" ht="26.4" customHeight="1">
      <c r="AY5" s="513"/>
      <c r="AZ5" s="513"/>
      <c r="BA5" s="514" t="s">
        <v>209</v>
      </c>
      <c r="BB5" s="514"/>
      <c r="BC5" s="318" t="s">
        <v>210</v>
      </c>
      <c r="BE5" s="513"/>
      <c r="BF5" s="513"/>
      <c r="BG5" s="514" t="s">
        <v>209</v>
      </c>
      <c r="BH5" s="514"/>
      <c r="BI5" s="318" t="s">
        <v>210</v>
      </c>
    </row>
    <row r="6" spans="2:61">
      <c r="AY6" s="318">
        <v>1</v>
      </c>
      <c r="AZ6" s="171" t="s">
        <v>221</v>
      </c>
      <c r="BA6" s="319" t="s">
        <v>223</v>
      </c>
      <c r="BB6" s="320"/>
      <c r="BC6" s="319" t="s">
        <v>222</v>
      </c>
      <c r="BE6" s="318">
        <v>1</v>
      </c>
      <c r="BF6" s="171" t="s">
        <v>211</v>
      </c>
      <c r="BG6" s="319" t="s">
        <v>212</v>
      </c>
      <c r="BH6" s="320"/>
      <c r="BI6" s="319" t="s">
        <v>213</v>
      </c>
    </row>
    <row r="7" spans="2:61">
      <c r="AY7" s="318">
        <v>2</v>
      </c>
      <c r="AZ7" s="171" t="s">
        <v>286</v>
      </c>
      <c r="BA7" s="319" t="s">
        <v>288</v>
      </c>
      <c r="BB7" s="320"/>
      <c r="BC7" s="319" t="s">
        <v>287</v>
      </c>
      <c r="BE7" s="318">
        <v>1</v>
      </c>
      <c r="BF7" s="171" t="s">
        <v>214</v>
      </c>
      <c r="BG7" s="319" t="s">
        <v>212</v>
      </c>
      <c r="BH7" s="320"/>
      <c r="BI7" s="319" t="s">
        <v>215</v>
      </c>
    </row>
    <row r="8" spans="2:61">
      <c r="AY8" s="318">
        <v>3</v>
      </c>
      <c r="AZ8" s="171" t="s">
        <v>218</v>
      </c>
      <c r="BA8" s="319" t="s">
        <v>220</v>
      </c>
      <c r="BB8" s="320"/>
      <c r="BC8" s="319" t="s">
        <v>219</v>
      </c>
      <c r="BE8" s="318">
        <v>1</v>
      </c>
      <c r="BF8" s="171" t="s">
        <v>216</v>
      </c>
      <c r="BG8" s="319" t="s">
        <v>212</v>
      </c>
      <c r="BH8" s="320"/>
      <c r="BI8" s="319" t="s">
        <v>217</v>
      </c>
    </row>
    <row r="9" spans="2:61">
      <c r="AY9" s="318">
        <v>4</v>
      </c>
      <c r="AZ9" s="171" t="s">
        <v>214</v>
      </c>
      <c r="BA9" s="319" t="s">
        <v>215</v>
      </c>
      <c r="BB9" s="320"/>
      <c r="BC9" s="319" t="s">
        <v>212</v>
      </c>
      <c r="BE9" s="318">
        <v>4</v>
      </c>
      <c r="BF9" s="171" t="s">
        <v>218</v>
      </c>
      <c r="BG9" s="319" t="s">
        <v>219</v>
      </c>
      <c r="BH9" s="320"/>
      <c r="BI9" s="319" t="s">
        <v>220</v>
      </c>
    </row>
    <row r="10" spans="2:61">
      <c r="AY10" s="318">
        <v>5</v>
      </c>
      <c r="AZ10" s="171" t="s">
        <v>266</v>
      </c>
      <c r="BA10" s="319" t="s">
        <v>268</v>
      </c>
      <c r="BB10" s="320"/>
      <c r="BC10" s="319" t="s">
        <v>267</v>
      </c>
      <c r="BE10" s="318">
        <v>5</v>
      </c>
      <c r="BF10" s="171" t="s">
        <v>221</v>
      </c>
      <c r="BG10" s="319" t="s">
        <v>222</v>
      </c>
      <c r="BH10" s="320"/>
      <c r="BI10" s="319" t="s">
        <v>223</v>
      </c>
    </row>
    <row r="11" spans="2:61">
      <c r="AY11" s="318">
        <v>6</v>
      </c>
      <c r="AZ11" s="171" t="s">
        <v>284</v>
      </c>
      <c r="BA11" s="319" t="s">
        <v>233</v>
      </c>
      <c r="BB11" s="320"/>
      <c r="BC11" s="319" t="s">
        <v>279</v>
      </c>
      <c r="BE11" s="318">
        <v>6</v>
      </c>
      <c r="BF11" s="171" t="s">
        <v>224</v>
      </c>
      <c r="BG11" s="319" t="s">
        <v>225</v>
      </c>
      <c r="BH11" s="320"/>
      <c r="BI11" s="319" t="s">
        <v>226</v>
      </c>
    </row>
    <row r="12" spans="2:61">
      <c r="AY12" s="318">
        <v>6</v>
      </c>
      <c r="AZ12" s="171" t="s">
        <v>248</v>
      </c>
      <c r="BA12" s="319" t="s">
        <v>233</v>
      </c>
      <c r="BB12" s="320"/>
      <c r="BC12" s="319" t="s">
        <v>245</v>
      </c>
      <c r="BE12" s="318">
        <v>6</v>
      </c>
      <c r="BF12" s="171" t="s">
        <v>227</v>
      </c>
      <c r="BG12" s="319" t="s">
        <v>225</v>
      </c>
      <c r="BH12" s="320"/>
      <c r="BI12" s="319" t="s">
        <v>228</v>
      </c>
    </row>
    <row r="13" spans="2:61">
      <c r="AY13" s="318">
        <v>6</v>
      </c>
      <c r="AZ13" s="171" t="s">
        <v>276</v>
      </c>
      <c r="BA13" s="319" t="s">
        <v>233</v>
      </c>
      <c r="BB13" s="320"/>
      <c r="BC13" s="319" t="s">
        <v>275</v>
      </c>
      <c r="BE13" s="318">
        <v>8</v>
      </c>
      <c r="BF13" s="171" t="s">
        <v>229</v>
      </c>
      <c r="BG13" s="319" t="s">
        <v>230</v>
      </c>
      <c r="BH13" s="320"/>
      <c r="BI13" s="319" t="s">
        <v>231</v>
      </c>
    </row>
    <row r="14" spans="2:61">
      <c r="AY14" s="318">
        <v>6</v>
      </c>
      <c r="AZ14" s="171" t="s">
        <v>232</v>
      </c>
      <c r="BA14" s="319" t="s">
        <v>233</v>
      </c>
      <c r="BB14" s="320"/>
      <c r="BC14" s="319" t="s">
        <v>230</v>
      </c>
      <c r="BE14" s="318">
        <v>8</v>
      </c>
      <c r="BF14" s="171" t="s">
        <v>232</v>
      </c>
      <c r="BG14" s="319" t="s">
        <v>230</v>
      </c>
      <c r="BH14" s="320"/>
      <c r="BI14" s="319" t="s">
        <v>233</v>
      </c>
    </row>
    <row r="15" spans="2:61">
      <c r="AY15" s="318">
        <v>6</v>
      </c>
      <c r="AZ15" s="171" t="s">
        <v>251</v>
      </c>
      <c r="BA15" s="319" t="s">
        <v>233</v>
      </c>
      <c r="BB15" s="320"/>
      <c r="BC15" s="319" t="s">
        <v>250</v>
      </c>
      <c r="BE15" s="318">
        <v>10</v>
      </c>
      <c r="BF15" s="171" t="s">
        <v>234</v>
      </c>
      <c r="BG15" s="319" t="s">
        <v>235</v>
      </c>
      <c r="BH15" s="320"/>
      <c r="BI15" s="319" t="s">
        <v>236</v>
      </c>
    </row>
    <row r="16" spans="2:61">
      <c r="AY16" s="318">
        <v>11</v>
      </c>
      <c r="AZ16" s="171" t="s">
        <v>229</v>
      </c>
      <c r="BA16" s="319" t="s">
        <v>231</v>
      </c>
      <c r="BB16" s="320"/>
      <c r="BC16" s="319" t="s">
        <v>230</v>
      </c>
      <c r="BE16" s="318">
        <v>10</v>
      </c>
      <c r="BF16" s="171" t="s">
        <v>237</v>
      </c>
      <c r="BG16" s="319" t="s">
        <v>235</v>
      </c>
      <c r="BH16" s="320"/>
      <c r="BI16" s="319" t="s">
        <v>238</v>
      </c>
    </row>
    <row r="17" spans="51:61">
      <c r="AY17" s="318">
        <v>12</v>
      </c>
      <c r="AZ17" s="171" t="s">
        <v>271</v>
      </c>
      <c r="BA17" s="319" t="s">
        <v>253</v>
      </c>
      <c r="BB17" s="320"/>
      <c r="BC17" s="319" t="s">
        <v>267</v>
      </c>
      <c r="BE17" s="318">
        <v>12</v>
      </c>
      <c r="BF17" s="171" t="s">
        <v>239</v>
      </c>
      <c r="BG17" s="319" t="s">
        <v>240</v>
      </c>
      <c r="BH17" s="320"/>
      <c r="BI17" s="319" t="s">
        <v>213</v>
      </c>
    </row>
    <row r="18" spans="51:61">
      <c r="AY18" s="318">
        <v>12</v>
      </c>
      <c r="AZ18" s="171" t="s">
        <v>252</v>
      </c>
      <c r="BA18" s="319" t="s">
        <v>253</v>
      </c>
      <c r="BB18" s="320"/>
      <c r="BC18" s="319" t="s">
        <v>250</v>
      </c>
      <c r="BE18" s="318">
        <v>12</v>
      </c>
      <c r="BF18" s="171" t="s">
        <v>241</v>
      </c>
      <c r="BG18" s="319" t="s">
        <v>240</v>
      </c>
      <c r="BH18" s="320"/>
      <c r="BI18" s="319" t="s">
        <v>242</v>
      </c>
    </row>
    <row r="19" spans="51:61">
      <c r="AY19" s="318">
        <v>12</v>
      </c>
      <c r="AZ19" s="171" t="s">
        <v>283</v>
      </c>
      <c r="BA19" s="319" t="s">
        <v>253</v>
      </c>
      <c r="BB19" s="320"/>
      <c r="BC19" s="319" t="s">
        <v>279</v>
      </c>
      <c r="BE19" s="318">
        <v>12</v>
      </c>
      <c r="BF19" s="171" t="s">
        <v>243</v>
      </c>
      <c r="BG19" s="319" t="s">
        <v>240</v>
      </c>
      <c r="BH19" s="320"/>
      <c r="BI19" s="319" t="s">
        <v>236</v>
      </c>
    </row>
    <row r="20" spans="51:61">
      <c r="AY20" s="318">
        <v>15</v>
      </c>
      <c r="AZ20" s="171" t="s">
        <v>272</v>
      </c>
      <c r="BA20" s="319" t="s">
        <v>273</v>
      </c>
      <c r="BB20" s="320"/>
      <c r="BC20" s="319" t="s">
        <v>267</v>
      </c>
      <c r="BE20" s="318">
        <v>15</v>
      </c>
      <c r="BF20" s="171" t="s">
        <v>244</v>
      </c>
      <c r="BG20" s="319" t="s">
        <v>245</v>
      </c>
      <c r="BH20" s="320"/>
      <c r="BI20" s="319" t="s">
        <v>242</v>
      </c>
    </row>
    <row r="21" spans="51:61">
      <c r="AY21" s="318">
        <v>15</v>
      </c>
      <c r="AZ21" s="171" t="s">
        <v>332</v>
      </c>
      <c r="BA21" s="319" t="s">
        <v>273</v>
      </c>
      <c r="BB21" s="320"/>
      <c r="BC21" s="319" t="s">
        <v>333</v>
      </c>
      <c r="BE21" s="318">
        <v>15</v>
      </c>
      <c r="BF21" s="171" t="s">
        <v>246</v>
      </c>
      <c r="BG21" s="319" t="s">
        <v>245</v>
      </c>
      <c r="BH21" s="320"/>
      <c r="BI21" s="319" t="s">
        <v>247</v>
      </c>
    </row>
    <row r="22" spans="51:61">
      <c r="AY22" s="318">
        <v>17</v>
      </c>
      <c r="AZ22" s="171" t="s">
        <v>277</v>
      </c>
      <c r="BA22" s="319" t="s">
        <v>226</v>
      </c>
      <c r="BB22" s="320"/>
      <c r="BC22" s="319" t="s">
        <v>275</v>
      </c>
      <c r="BE22" s="318">
        <v>15</v>
      </c>
      <c r="BF22" s="171" t="s">
        <v>248</v>
      </c>
      <c r="BG22" s="319" t="s">
        <v>245</v>
      </c>
      <c r="BH22" s="320"/>
      <c r="BI22" s="319" t="s">
        <v>233</v>
      </c>
    </row>
    <row r="23" spans="51:61">
      <c r="AY23" s="318">
        <v>17</v>
      </c>
      <c r="AZ23" s="171" t="s">
        <v>224</v>
      </c>
      <c r="BA23" s="319" t="s">
        <v>226</v>
      </c>
      <c r="BB23" s="320"/>
      <c r="BC23" s="319" t="s">
        <v>225</v>
      </c>
      <c r="BE23" s="318">
        <v>18</v>
      </c>
      <c r="BF23" s="171" t="s">
        <v>249</v>
      </c>
      <c r="BG23" s="319" t="s">
        <v>250</v>
      </c>
      <c r="BH23" s="320"/>
      <c r="BI23" s="319" t="s">
        <v>242</v>
      </c>
    </row>
    <row r="24" spans="51:61">
      <c r="AY24" s="318">
        <v>19</v>
      </c>
      <c r="AZ24" s="171" t="s">
        <v>302</v>
      </c>
      <c r="BA24" s="319" t="s">
        <v>304</v>
      </c>
      <c r="BB24" s="320"/>
      <c r="BC24" s="319" t="s">
        <v>303</v>
      </c>
      <c r="BE24" s="318">
        <v>18</v>
      </c>
      <c r="BF24" s="171" t="s">
        <v>251</v>
      </c>
      <c r="BG24" s="319" t="s">
        <v>250</v>
      </c>
      <c r="BH24" s="320"/>
      <c r="BI24" s="319" t="s">
        <v>233</v>
      </c>
    </row>
    <row r="25" spans="51:61">
      <c r="AY25" s="318">
        <v>19</v>
      </c>
      <c r="AZ25" s="171" t="s">
        <v>307</v>
      </c>
      <c r="BA25" s="319" t="s">
        <v>304</v>
      </c>
      <c r="BB25" s="320"/>
      <c r="BC25" s="319" t="s">
        <v>303</v>
      </c>
      <c r="BE25" s="318">
        <v>18</v>
      </c>
      <c r="BF25" s="171" t="s">
        <v>252</v>
      </c>
      <c r="BG25" s="319" t="s">
        <v>250</v>
      </c>
      <c r="BH25" s="320"/>
      <c r="BI25" s="319" t="s">
        <v>253</v>
      </c>
    </row>
    <row r="26" spans="51:61">
      <c r="AY26" s="318">
        <v>21</v>
      </c>
      <c r="AZ26" s="171" t="s">
        <v>310</v>
      </c>
      <c r="BA26" s="319" t="s">
        <v>236</v>
      </c>
      <c r="BB26" s="320"/>
      <c r="BC26" s="319" t="s">
        <v>303</v>
      </c>
      <c r="BE26" s="318">
        <v>18</v>
      </c>
      <c r="BF26" s="171" t="s">
        <v>254</v>
      </c>
      <c r="BG26" s="319" t="s">
        <v>250</v>
      </c>
      <c r="BH26" s="320"/>
      <c r="BI26" s="319" t="s">
        <v>255</v>
      </c>
    </row>
    <row r="27" spans="51:61">
      <c r="AY27" s="318">
        <v>21</v>
      </c>
      <c r="AZ27" s="171" t="s">
        <v>321</v>
      </c>
      <c r="BA27" s="319" t="s">
        <v>236</v>
      </c>
      <c r="BB27" s="320"/>
      <c r="BC27" s="319" t="s">
        <v>320</v>
      </c>
      <c r="BE27" s="318">
        <v>22</v>
      </c>
      <c r="BF27" s="171" t="s">
        <v>256</v>
      </c>
      <c r="BG27" s="319" t="s">
        <v>257</v>
      </c>
      <c r="BH27" s="320"/>
      <c r="BI27" s="319" t="s">
        <v>258</v>
      </c>
    </row>
    <row r="28" spans="51:61">
      <c r="AY28" s="318">
        <v>21</v>
      </c>
      <c r="AZ28" s="171" t="s">
        <v>234</v>
      </c>
      <c r="BA28" s="319" t="s">
        <v>236</v>
      </c>
      <c r="BB28" s="320"/>
      <c r="BC28" s="319" t="s">
        <v>235</v>
      </c>
      <c r="BE28" s="318">
        <v>22</v>
      </c>
      <c r="BF28" s="171" t="s">
        <v>259</v>
      </c>
      <c r="BG28" s="319" t="s">
        <v>257</v>
      </c>
      <c r="BH28" s="320"/>
      <c r="BI28" s="319" t="s">
        <v>228</v>
      </c>
    </row>
    <row r="29" spans="51:61">
      <c r="AY29" s="318">
        <v>21</v>
      </c>
      <c r="AZ29" s="171" t="s">
        <v>243</v>
      </c>
      <c r="BA29" s="319" t="s">
        <v>236</v>
      </c>
      <c r="BB29" s="320"/>
      <c r="BC29" s="319" t="s">
        <v>240</v>
      </c>
      <c r="BE29" s="318">
        <v>22</v>
      </c>
      <c r="BF29" s="171" t="s">
        <v>260</v>
      </c>
      <c r="BG29" s="319" t="s">
        <v>257</v>
      </c>
      <c r="BH29" s="320"/>
      <c r="BI29" s="319" t="s">
        <v>261</v>
      </c>
    </row>
    <row r="30" spans="51:61">
      <c r="AY30" s="318">
        <v>25</v>
      </c>
      <c r="AZ30" s="171" t="s">
        <v>281</v>
      </c>
      <c r="BA30" s="319" t="s">
        <v>242</v>
      </c>
      <c r="BB30" s="320"/>
      <c r="BC30" s="319" t="s">
        <v>279</v>
      </c>
      <c r="BE30" s="318">
        <v>25</v>
      </c>
      <c r="BF30" s="171" t="s">
        <v>262</v>
      </c>
      <c r="BG30" s="319" t="s">
        <v>263</v>
      </c>
      <c r="BH30" s="320"/>
      <c r="BI30" s="319" t="s">
        <v>217</v>
      </c>
    </row>
    <row r="31" spans="51:61">
      <c r="AY31" s="318">
        <v>25</v>
      </c>
      <c r="AZ31" s="171" t="s">
        <v>296</v>
      </c>
      <c r="BA31" s="319" t="s">
        <v>242</v>
      </c>
      <c r="BB31" s="320"/>
      <c r="BC31" s="319" t="s">
        <v>297</v>
      </c>
      <c r="BE31" s="318">
        <v>25</v>
      </c>
      <c r="BF31" s="171" t="s">
        <v>264</v>
      </c>
      <c r="BG31" s="319" t="s">
        <v>263</v>
      </c>
      <c r="BH31" s="320"/>
      <c r="BI31" s="319" t="s">
        <v>261</v>
      </c>
    </row>
    <row r="32" spans="51:61">
      <c r="AY32" s="318">
        <v>25</v>
      </c>
      <c r="AZ32" s="171" t="s">
        <v>244</v>
      </c>
      <c r="BA32" s="319" t="s">
        <v>242</v>
      </c>
      <c r="BB32" s="320"/>
      <c r="BC32" s="319" t="s">
        <v>245</v>
      </c>
      <c r="BE32" s="318">
        <v>25</v>
      </c>
      <c r="BF32" s="171" t="s">
        <v>265</v>
      </c>
      <c r="BG32" s="319" t="s">
        <v>263</v>
      </c>
      <c r="BH32" s="320"/>
      <c r="BI32" s="319" t="s">
        <v>228</v>
      </c>
    </row>
    <row r="33" spans="51:61">
      <c r="AY33" s="318">
        <v>25</v>
      </c>
      <c r="AZ33" s="171" t="s">
        <v>299</v>
      </c>
      <c r="BA33" s="319" t="s">
        <v>242</v>
      </c>
      <c r="BB33" s="320"/>
      <c r="BC33" s="319" t="s">
        <v>297</v>
      </c>
      <c r="BE33" s="318">
        <v>28</v>
      </c>
      <c r="BF33" s="171" t="s">
        <v>266</v>
      </c>
      <c r="BG33" s="319" t="s">
        <v>267</v>
      </c>
      <c r="BH33" s="320"/>
      <c r="BI33" s="319" t="s">
        <v>268</v>
      </c>
    </row>
    <row r="34" spans="51:61">
      <c r="AY34" s="318">
        <v>25</v>
      </c>
      <c r="AZ34" s="171" t="s">
        <v>298</v>
      </c>
      <c r="BA34" s="319" t="s">
        <v>242</v>
      </c>
      <c r="BB34" s="320"/>
      <c r="BC34" s="319" t="s">
        <v>297</v>
      </c>
      <c r="BE34" s="318">
        <v>28</v>
      </c>
      <c r="BF34" s="171" t="s">
        <v>269</v>
      </c>
      <c r="BG34" s="319" t="s">
        <v>267</v>
      </c>
      <c r="BH34" s="320"/>
      <c r="BI34" s="319" t="s">
        <v>270</v>
      </c>
    </row>
    <row r="35" spans="51:61">
      <c r="AY35" s="318">
        <v>25</v>
      </c>
      <c r="AZ35" s="171" t="s">
        <v>249</v>
      </c>
      <c r="BA35" s="319" t="s">
        <v>242</v>
      </c>
      <c r="BB35" s="320"/>
      <c r="BC35" s="319" t="s">
        <v>250</v>
      </c>
      <c r="BE35" s="318">
        <v>28</v>
      </c>
      <c r="BF35" s="171" t="s">
        <v>271</v>
      </c>
      <c r="BG35" s="319" t="s">
        <v>267</v>
      </c>
      <c r="BH35" s="320"/>
      <c r="BI35" s="319" t="s">
        <v>253</v>
      </c>
    </row>
    <row r="36" spans="51:61">
      <c r="AY36" s="318">
        <v>25</v>
      </c>
      <c r="AZ36" s="171" t="s">
        <v>241</v>
      </c>
      <c r="BA36" s="319" t="s">
        <v>242</v>
      </c>
      <c r="BB36" s="320"/>
      <c r="BC36" s="319" t="s">
        <v>240</v>
      </c>
      <c r="BE36" s="318">
        <v>28</v>
      </c>
      <c r="BF36" s="171" t="s">
        <v>272</v>
      </c>
      <c r="BG36" s="319" t="s">
        <v>267</v>
      </c>
      <c r="BH36" s="320"/>
      <c r="BI36" s="319" t="s">
        <v>273</v>
      </c>
    </row>
    <row r="37" spans="51:61">
      <c r="AY37" s="318">
        <v>32</v>
      </c>
      <c r="AZ37" s="171" t="s">
        <v>259</v>
      </c>
      <c r="BA37" s="319" t="s">
        <v>228</v>
      </c>
      <c r="BB37" s="320"/>
      <c r="BC37" s="319" t="s">
        <v>257</v>
      </c>
      <c r="BE37" s="318">
        <v>32</v>
      </c>
      <c r="BF37" s="171" t="s">
        <v>274</v>
      </c>
      <c r="BG37" s="319" t="s">
        <v>275</v>
      </c>
      <c r="BH37" s="320"/>
      <c r="BI37" s="319" t="s">
        <v>238</v>
      </c>
    </row>
    <row r="38" spans="51:61">
      <c r="AY38" s="318">
        <v>32</v>
      </c>
      <c r="AZ38" s="171" t="s">
        <v>227</v>
      </c>
      <c r="BA38" s="319" t="s">
        <v>228</v>
      </c>
      <c r="BB38" s="320"/>
      <c r="BC38" s="319" t="s">
        <v>225</v>
      </c>
      <c r="BE38" s="318">
        <v>32</v>
      </c>
      <c r="BF38" s="171" t="s">
        <v>276</v>
      </c>
      <c r="BG38" s="319" t="s">
        <v>275</v>
      </c>
      <c r="BH38" s="320"/>
      <c r="BI38" s="319" t="s">
        <v>233</v>
      </c>
    </row>
    <row r="39" spans="51:61">
      <c r="AY39" s="318">
        <v>32</v>
      </c>
      <c r="AZ39" s="171" t="s">
        <v>265</v>
      </c>
      <c r="BA39" s="319" t="s">
        <v>228</v>
      </c>
      <c r="BB39" s="320"/>
      <c r="BC39" s="319" t="s">
        <v>263</v>
      </c>
      <c r="BE39" s="318">
        <v>32</v>
      </c>
      <c r="BF39" s="171" t="s">
        <v>277</v>
      </c>
      <c r="BG39" s="319" t="s">
        <v>275</v>
      </c>
      <c r="BH39" s="320"/>
      <c r="BI39" s="319" t="s">
        <v>226</v>
      </c>
    </row>
    <row r="40" spans="51:61">
      <c r="AY40" s="318">
        <v>35</v>
      </c>
      <c r="AZ40" s="171" t="s">
        <v>311</v>
      </c>
      <c r="BA40" s="319" t="s">
        <v>247</v>
      </c>
      <c r="BB40" s="320"/>
      <c r="BC40" s="319" t="s">
        <v>303</v>
      </c>
      <c r="BE40" s="318">
        <v>35</v>
      </c>
      <c r="BF40" s="171" t="s">
        <v>278</v>
      </c>
      <c r="BG40" s="319" t="s">
        <v>279</v>
      </c>
      <c r="BH40" s="320"/>
      <c r="BI40" s="319" t="s">
        <v>280</v>
      </c>
    </row>
    <row r="41" spans="51:61">
      <c r="AY41" s="318">
        <v>35</v>
      </c>
      <c r="AZ41" s="171" t="s">
        <v>312</v>
      </c>
      <c r="BA41" s="319" t="s">
        <v>247</v>
      </c>
      <c r="BB41" s="320"/>
      <c r="BC41" s="319" t="s">
        <v>313</v>
      </c>
      <c r="BE41" s="318">
        <v>35</v>
      </c>
      <c r="BF41" s="171" t="s">
        <v>281</v>
      </c>
      <c r="BG41" s="319" t="s">
        <v>279</v>
      </c>
      <c r="BH41" s="320"/>
      <c r="BI41" s="319" t="s">
        <v>242</v>
      </c>
    </row>
    <row r="42" spans="51:61">
      <c r="AY42" s="318">
        <v>35</v>
      </c>
      <c r="AZ42" s="171" t="s">
        <v>246</v>
      </c>
      <c r="BA42" s="319" t="s">
        <v>247</v>
      </c>
      <c r="BB42" s="320"/>
      <c r="BC42" s="319" t="s">
        <v>245</v>
      </c>
      <c r="BE42" s="318">
        <v>35</v>
      </c>
      <c r="BF42" s="171" t="s">
        <v>282</v>
      </c>
      <c r="BG42" s="319" t="s">
        <v>279</v>
      </c>
      <c r="BH42" s="320"/>
      <c r="BI42" s="319" t="s">
        <v>238</v>
      </c>
    </row>
    <row r="43" spans="51:61">
      <c r="AY43" s="318">
        <v>35</v>
      </c>
      <c r="AZ43" s="171" t="s">
        <v>329</v>
      </c>
      <c r="BA43" s="319" t="s">
        <v>247</v>
      </c>
      <c r="BB43" s="320"/>
      <c r="BC43" s="319" t="s">
        <v>327</v>
      </c>
      <c r="BE43" s="318">
        <v>35</v>
      </c>
      <c r="BF43" s="171" t="s">
        <v>283</v>
      </c>
      <c r="BG43" s="319" t="s">
        <v>279</v>
      </c>
      <c r="BH43" s="320"/>
      <c r="BI43" s="319" t="s">
        <v>253</v>
      </c>
    </row>
    <row r="44" spans="51:61">
      <c r="AY44" s="318">
        <v>39</v>
      </c>
      <c r="AZ44" s="171" t="s">
        <v>294</v>
      </c>
      <c r="BA44" s="319" t="s">
        <v>213</v>
      </c>
      <c r="BB44" s="320"/>
      <c r="BC44" s="319" t="s">
        <v>290</v>
      </c>
      <c r="BE44" s="318">
        <v>35</v>
      </c>
      <c r="BF44" s="171" t="s">
        <v>284</v>
      </c>
      <c r="BG44" s="319" t="s">
        <v>279</v>
      </c>
      <c r="BH44" s="320"/>
      <c r="BI44" s="319" t="s">
        <v>233</v>
      </c>
    </row>
    <row r="45" spans="51:61">
      <c r="AY45" s="318">
        <v>39</v>
      </c>
      <c r="AZ45" s="171" t="s">
        <v>239</v>
      </c>
      <c r="BA45" s="319" t="s">
        <v>213</v>
      </c>
      <c r="BB45" s="320"/>
      <c r="BC45" s="319" t="s">
        <v>240</v>
      </c>
      <c r="BE45" s="318">
        <v>35</v>
      </c>
      <c r="BF45" s="171" t="s">
        <v>285</v>
      </c>
      <c r="BG45" s="319" t="s">
        <v>279</v>
      </c>
      <c r="BH45" s="320"/>
      <c r="BI45" s="319" t="s">
        <v>213</v>
      </c>
    </row>
    <row r="46" spans="51:61">
      <c r="AY46" s="318">
        <v>39</v>
      </c>
      <c r="AZ46" s="171" t="s">
        <v>285</v>
      </c>
      <c r="BA46" s="319" t="s">
        <v>213</v>
      </c>
      <c r="BB46" s="320"/>
      <c r="BC46" s="319" t="s">
        <v>279</v>
      </c>
      <c r="BE46" s="318">
        <v>41</v>
      </c>
      <c r="BF46" s="171" t="s">
        <v>286</v>
      </c>
      <c r="BG46" s="319" t="s">
        <v>287</v>
      </c>
      <c r="BH46" s="320"/>
      <c r="BI46" s="319" t="s">
        <v>288</v>
      </c>
    </row>
    <row r="47" spans="51:61">
      <c r="AY47" s="318">
        <v>39</v>
      </c>
      <c r="AZ47" s="171" t="s">
        <v>319</v>
      </c>
      <c r="BA47" s="319" t="s">
        <v>213</v>
      </c>
      <c r="BB47" s="320"/>
      <c r="BC47" s="319" t="s">
        <v>320</v>
      </c>
      <c r="BE47" s="318">
        <v>42</v>
      </c>
      <c r="BF47" s="171" t="s">
        <v>289</v>
      </c>
      <c r="BG47" s="319" t="s">
        <v>290</v>
      </c>
      <c r="BH47" s="320"/>
      <c r="BI47" s="319" t="s">
        <v>280</v>
      </c>
    </row>
    <row r="48" spans="51:61">
      <c r="AY48" s="318">
        <v>39</v>
      </c>
      <c r="AZ48" s="171" t="s">
        <v>211</v>
      </c>
      <c r="BA48" s="319" t="s">
        <v>213</v>
      </c>
      <c r="BB48" s="320"/>
      <c r="BC48" s="319" t="s">
        <v>212</v>
      </c>
      <c r="BE48" s="318">
        <v>42</v>
      </c>
      <c r="BF48" s="171" t="s">
        <v>291</v>
      </c>
      <c r="BG48" s="319" t="s">
        <v>290</v>
      </c>
      <c r="BH48" s="320"/>
      <c r="BI48" s="319" t="s">
        <v>238</v>
      </c>
    </row>
    <row r="49" spans="51:61">
      <c r="AY49" s="318">
        <v>44</v>
      </c>
      <c r="AZ49" s="171" t="s">
        <v>291</v>
      </c>
      <c r="BA49" s="319" t="s">
        <v>238</v>
      </c>
      <c r="BB49" s="320"/>
      <c r="BC49" s="319" t="s">
        <v>290</v>
      </c>
      <c r="BE49" s="318">
        <v>42</v>
      </c>
      <c r="BF49" s="171" t="s">
        <v>292</v>
      </c>
      <c r="BG49" s="319" t="s">
        <v>290</v>
      </c>
      <c r="BH49" s="320"/>
      <c r="BI49" s="319" t="s">
        <v>293</v>
      </c>
    </row>
    <row r="50" spans="51:61">
      <c r="AY50" s="318">
        <v>44</v>
      </c>
      <c r="AZ50" s="171" t="s">
        <v>274</v>
      </c>
      <c r="BA50" s="319" t="s">
        <v>238</v>
      </c>
      <c r="BB50" s="320"/>
      <c r="BC50" s="319" t="s">
        <v>275</v>
      </c>
      <c r="BE50" s="318">
        <v>42</v>
      </c>
      <c r="BF50" s="171" t="s">
        <v>294</v>
      </c>
      <c r="BG50" s="319" t="s">
        <v>290</v>
      </c>
      <c r="BH50" s="320"/>
      <c r="BI50" s="319" t="s">
        <v>213</v>
      </c>
    </row>
    <row r="51" spans="51:61">
      <c r="AY51" s="318">
        <v>44</v>
      </c>
      <c r="AZ51" s="171" t="s">
        <v>314</v>
      </c>
      <c r="BA51" s="319" t="s">
        <v>238</v>
      </c>
      <c r="BB51" s="320"/>
      <c r="BC51" s="319" t="s">
        <v>313</v>
      </c>
      <c r="BE51" s="318">
        <v>42</v>
      </c>
      <c r="BF51" s="171" t="s">
        <v>295</v>
      </c>
      <c r="BG51" s="319" t="s">
        <v>290</v>
      </c>
      <c r="BH51" s="320"/>
      <c r="BI51" s="319" t="s">
        <v>261</v>
      </c>
    </row>
    <row r="52" spans="51:61">
      <c r="AY52" s="318">
        <v>44</v>
      </c>
      <c r="AZ52" s="171" t="s">
        <v>282</v>
      </c>
      <c r="BA52" s="319" t="s">
        <v>238</v>
      </c>
      <c r="BB52" s="320"/>
      <c r="BC52" s="319" t="s">
        <v>279</v>
      </c>
      <c r="BE52" s="318">
        <v>47</v>
      </c>
      <c r="BF52" s="171" t="s">
        <v>296</v>
      </c>
      <c r="BG52" s="319" t="s">
        <v>297</v>
      </c>
      <c r="BH52" s="320"/>
      <c r="BI52" s="319" t="s">
        <v>242</v>
      </c>
    </row>
    <row r="53" spans="51:61">
      <c r="AY53" s="318">
        <v>44</v>
      </c>
      <c r="AZ53" s="171" t="s">
        <v>237</v>
      </c>
      <c r="BA53" s="319" t="s">
        <v>238</v>
      </c>
      <c r="BB53" s="320"/>
      <c r="BC53" s="319" t="s">
        <v>235</v>
      </c>
      <c r="BE53" s="318">
        <v>47</v>
      </c>
      <c r="BF53" s="171" t="s">
        <v>298</v>
      </c>
      <c r="BG53" s="319" t="s">
        <v>297</v>
      </c>
      <c r="BH53" s="320"/>
      <c r="BI53" s="319" t="s">
        <v>242</v>
      </c>
    </row>
    <row r="54" spans="51:61">
      <c r="AY54" s="318">
        <v>44</v>
      </c>
      <c r="AZ54" s="171" t="s">
        <v>309</v>
      </c>
      <c r="BA54" s="319" t="s">
        <v>238</v>
      </c>
      <c r="BB54" s="320"/>
      <c r="BC54" s="319" t="s">
        <v>303</v>
      </c>
      <c r="BE54" s="318">
        <v>47</v>
      </c>
      <c r="BF54" s="171" t="s">
        <v>299</v>
      </c>
      <c r="BG54" s="319" t="s">
        <v>297</v>
      </c>
      <c r="BH54" s="320"/>
      <c r="BI54" s="319" t="s">
        <v>242</v>
      </c>
    </row>
    <row r="55" spans="51:61">
      <c r="AY55" s="318">
        <v>44</v>
      </c>
      <c r="AZ55" s="171" t="s">
        <v>306</v>
      </c>
      <c r="BA55" s="319" t="s">
        <v>238</v>
      </c>
      <c r="BB55" s="320"/>
      <c r="BC55" s="319" t="s">
        <v>303</v>
      </c>
      <c r="BE55" s="318">
        <v>47</v>
      </c>
      <c r="BF55" s="171" t="s">
        <v>300</v>
      </c>
      <c r="BG55" s="319" t="s">
        <v>297</v>
      </c>
      <c r="BH55" s="320"/>
      <c r="BI55" s="319" t="s">
        <v>301</v>
      </c>
    </row>
    <row r="56" spans="51:61">
      <c r="AY56" s="318">
        <v>44</v>
      </c>
      <c r="AZ56" s="171" t="s">
        <v>305</v>
      </c>
      <c r="BA56" s="319" t="s">
        <v>238</v>
      </c>
      <c r="BB56" s="320"/>
      <c r="BC56" s="319" t="s">
        <v>303</v>
      </c>
      <c r="BE56" s="318">
        <v>51</v>
      </c>
      <c r="BF56" s="171" t="s">
        <v>302</v>
      </c>
      <c r="BG56" s="319" t="s">
        <v>303</v>
      </c>
      <c r="BH56" s="320"/>
      <c r="BI56" s="319" t="s">
        <v>304</v>
      </c>
    </row>
    <row r="57" spans="51:61">
      <c r="AY57" s="318">
        <v>44</v>
      </c>
      <c r="AZ57" s="171" t="s">
        <v>330</v>
      </c>
      <c r="BA57" s="319" t="s">
        <v>238</v>
      </c>
      <c r="BB57" s="320"/>
      <c r="BC57" s="319" t="s">
        <v>327</v>
      </c>
      <c r="BE57" s="318">
        <v>51</v>
      </c>
      <c r="BF57" s="171" t="s">
        <v>305</v>
      </c>
      <c r="BG57" s="319" t="s">
        <v>303</v>
      </c>
      <c r="BH57" s="320"/>
      <c r="BI57" s="319" t="s">
        <v>238</v>
      </c>
    </row>
    <row r="58" spans="51:61">
      <c r="AY58" s="318">
        <v>53</v>
      </c>
      <c r="AZ58" s="171" t="s">
        <v>322</v>
      </c>
      <c r="BA58" s="319" t="s">
        <v>261</v>
      </c>
      <c r="BB58" s="320"/>
      <c r="BC58" s="319" t="s">
        <v>320</v>
      </c>
      <c r="BE58" s="318">
        <v>51</v>
      </c>
      <c r="BF58" s="171" t="s">
        <v>306</v>
      </c>
      <c r="BG58" s="319" t="s">
        <v>303</v>
      </c>
      <c r="BH58" s="320"/>
      <c r="BI58" s="319" t="s">
        <v>238</v>
      </c>
    </row>
    <row r="59" spans="51:61">
      <c r="AY59" s="318">
        <v>53</v>
      </c>
      <c r="AZ59" s="171" t="s">
        <v>260</v>
      </c>
      <c r="BA59" s="319" t="s">
        <v>261</v>
      </c>
      <c r="BB59" s="320"/>
      <c r="BC59" s="319" t="s">
        <v>257</v>
      </c>
      <c r="BE59" s="318">
        <v>51</v>
      </c>
      <c r="BF59" s="171" t="s">
        <v>307</v>
      </c>
      <c r="BG59" s="319" t="s">
        <v>303</v>
      </c>
      <c r="BH59" s="320"/>
      <c r="BI59" s="319" t="s">
        <v>304</v>
      </c>
    </row>
    <row r="60" spans="51:61">
      <c r="AY60" s="318">
        <v>53</v>
      </c>
      <c r="AZ60" s="171" t="s">
        <v>295</v>
      </c>
      <c r="BA60" s="319" t="s">
        <v>261</v>
      </c>
      <c r="BB60" s="320"/>
      <c r="BC60" s="319" t="s">
        <v>290</v>
      </c>
      <c r="BE60" s="318">
        <v>51</v>
      </c>
      <c r="BF60" s="171" t="s">
        <v>308</v>
      </c>
      <c r="BG60" s="319" t="s">
        <v>303</v>
      </c>
      <c r="BH60" s="320"/>
      <c r="BI60" s="319" t="s">
        <v>217</v>
      </c>
    </row>
    <row r="61" spans="51:61">
      <c r="AY61" s="318">
        <v>53</v>
      </c>
      <c r="AZ61" s="171" t="s">
        <v>264</v>
      </c>
      <c r="BA61" s="319" t="s">
        <v>261</v>
      </c>
      <c r="BB61" s="320"/>
      <c r="BC61" s="319" t="s">
        <v>263</v>
      </c>
      <c r="BE61" s="318">
        <v>51</v>
      </c>
      <c r="BF61" s="171" t="s">
        <v>309</v>
      </c>
      <c r="BG61" s="319" t="s">
        <v>303</v>
      </c>
      <c r="BH61" s="320"/>
      <c r="BI61" s="319" t="s">
        <v>238</v>
      </c>
    </row>
    <row r="62" spans="51:61">
      <c r="AY62" s="318">
        <v>57</v>
      </c>
      <c r="AZ62" s="171" t="s">
        <v>326</v>
      </c>
      <c r="BA62" s="319" t="s">
        <v>270</v>
      </c>
      <c r="BB62" s="320"/>
      <c r="BC62" s="319" t="s">
        <v>327</v>
      </c>
      <c r="BE62" s="318">
        <v>51</v>
      </c>
      <c r="BF62" s="171" t="s">
        <v>310</v>
      </c>
      <c r="BG62" s="319" t="s">
        <v>303</v>
      </c>
      <c r="BH62" s="320"/>
      <c r="BI62" s="319" t="s">
        <v>236</v>
      </c>
    </row>
    <row r="63" spans="51:61">
      <c r="AY63" s="318">
        <v>57</v>
      </c>
      <c r="AZ63" s="171" t="s">
        <v>324</v>
      </c>
      <c r="BA63" s="319" t="s">
        <v>270</v>
      </c>
      <c r="BB63" s="320"/>
      <c r="BC63" s="319" t="s">
        <v>325</v>
      </c>
      <c r="BE63" s="318">
        <v>51</v>
      </c>
      <c r="BF63" s="171" t="s">
        <v>311</v>
      </c>
      <c r="BG63" s="319" t="s">
        <v>303</v>
      </c>
      <c r="BH63" s="320"/>
      <c r="BI63" s="319" t="s">
        <v>247</v>
      </c>
    </row>
    <row r="64" spans="51:61">
      <c r="AY64" s="318">
        <v>57</v>
      </c>
      <c r="AZ64" s="171" t="s">
        <v>269</v>
      </c>
      <c r="BA64" s="319" t="s">
        <v>270</v>
      </c>
      <c r="BB64" s="320"/>
      <c r="BC64" s="319" t="s">
        <v>267</v>
      </c>
      <c r="BE64" s="318">
        <v>59</v>
      </c>
      <c r="BF64" s="171" t="s">
        <v>312</v>
      </c>
      <c r="BG64" s="319" t="s">
        <v>313</v>
      </c>
      <c r="BH64" s="320"/>
      <c r="BI64" s="319" t="s">
        <v>247</v>
      </c>
    </row>
    <row r="65" spans="51:61">
      <c r="AY65" s="318">
        <v>60</v>
      </c>
      <c r="AZ65" s="171" t="s">
        <v>315</v>
      </c>
      <c r="BA65" s="319" t="s">
        <v>258</v>
      </c>
      <c r="BB65" s="320"/>
      <c r="BC65" s="319" t="s">
        <v>316</v>
      </c>
      <c r="BE65" s="318">
        <v>59</v>
      </c>
      <c r="BF65" s="171" t="s">
        <v>314</v>
      </c>
      <c r="BG65" s="319" t="s">
        <v>313</v>
      </c>
      <c r="BH65" s="320"/>
      <c r="BI65" s="319" t="s">
        <v>238</v>
      </c>
    </row>
    <row r="66" spans="51:61">
      <c r="AY66" s="318">
        <v>60</v>
      </c>
      <c r="AZ66" s="171" t="s">
        <v>256</v>
      </c>
      <c r="BA66" s="319" t="s">
        <v>258</v>
      </c>
      <c r="BB66" s="320"/>
      <c r="BC66" s="319" t="s">
        <v>257</v>
      </c>
      <c r="BE66" s="318">
        <v>61</v>
      </c>
      <c r="BF66" s="171" t="s">
        <v>315</v>
      </c>
      <c r="BG66" s="319" t="s">
        <v>316</v>
      </c>
      <c r="BH66" s="320"/>
      <c r="BI66" s="319" t="s">
        <v>258</v>
      </c>
    </row>
    <row r="67" spans="51:61">
      <c r="AY67" s="318">
        <v>60</v>
      </c>
      <c r="AZ67" s="171" t="s">
        <v>318</v>
      </c>
      <c r="BA67" s="319" t="s">
        <v>258</v>
      </c>
      <c r="BB67" s="320"/>
      <c r="BC67" s="319" t="s">
        <v>316</v>
      </c>
      <c r="BE67" s="318">
        <v>61</v>
      </c>
      <c r="BF67" s="171" t="s">
        <v>317</v>
      </c>
      <c r="BG67" s="319" t="s">
        <v>316</v>
      </c>
      <c r="BH67" s="320"/>
      <c r="BI67" s="319" t="s">
        <v>217</v>
      </c>
    </row>
    <row r="68" spans="51:61">
      <c r="AY68" s="318">
        <v>60</v>
      </c>
      <c r="AZ68" s="171" t="s">
        <v>323</v>
      </c>
      <c r="BA68" s="319" t="s">
        <v>258</v>
      </c>
      <c r="BB68" s="320"/>
      <c r="BC68" s="319" t="s">
        <v>320</v>
      </c>
      <c r="BE68" s="318">
        <v>61</v>
      </c>
      <c r="BF68" s="171" t="s">
        <v>318</v>
      </c>
      <c r="BG68" s="319" t="s">
        <v>316</v>
      </c>
      <c r="BH68" s="320"/>
      <c r="BI68" s="319" t="s">
        <v>258</v>
      </c>
    </row>
    <row r="69" spans="51:61">
      <c r="AY69" s="318">
        <v>64</v>
      </c>
      <c r="AZ69" s="171" t="s">
        <v>262</v>
      </c>
      <c r="BA69" s="319" t="s">
        <v>217</v>
      </c>
      <c r="BB69" s="320"/>
      <c r="BC69" s="319" t="s">
        <v>263</v>
      </c>
      <c r="BE69" s="318">
        <v>64</v>
      </c>
      <c r="BF69" s="171" t="s">
        <v>319</v>
      </c>
      <c r="BG69" s="319" t="s">
        <v>320</v>
      </c>
      <c r="BH69" s="320"/>
      <c r="BI69" s="319" t="s">
        <v>213</v>
      </c>
    </row>
    <row r="70" spans="51:61">
      <c r="AY70" s="318">
        <v>64</v>
      </c>
      <c r="AZ70" s="171" t="s">
        <v>308</v>
      </c>
      <c r="BA70" s="319" t="s">
        <v>217</v>
      </c>
      <c r="BB70" s="320"/>
      <c r="BC70" s="319" t="s">
        <v>303</v>
      </c>
      <c r="BE70" s="318">
        <v>64</v>
      </c>
      <c r="BF70" s="171" t="s">
        <v>321</v>
      </c>
      <c r="BG70" s="319" t="s">
        <v>320</v>
      </c>
      <c r="BH70" s="320"/>
      <c r="BI70" s="319" t="s">
        <v>236</v>
      </c>
    </row>
    <row r="71" spans="51:61">
      <c r="AY71" s="318">
        <v>64</v>
      </c>
      <c r="AZ71" s="171" t="s">
        <v>216</v>
      </c>
      <c r="BA71" s="319" t="s">
        <v>217</v>
      </c>
      <c r="BB71" s="320"/>
      <c r="BC71" s="319" t="s">
        <v>212</v>
      </c>
      <c r="BE71" s="318">
        <v>64</v>
      </c>
      <c r="BF71" s="171" t="s">
        <v>322</v>
      </c>
      <c r="BG71" s="319" t="s">
        <v>320</v>
      </c>
      <c r="BH71" s="320"/>
      <c r="BI71" s="319" t="s">
        <v>261</v>
      </c>
    </row>
    <row r="72" spans="51:61">
      <c r="AY72" s="318">
        <v>64</v>
      </c>
      <c r="AZ72" s="171" t="s">
        <v>317</v>
      </c>
      <c r="BA72" s="319" t="s">
        <v>217</v>
      </c>
      <c r="BB72" s="320"/>
      <c r="BC72" s="319" t="s">
        <v>316</v>
      </c>
      <c r="BE72" s="318">
        <v>64</v>
      </c>
      <c r="BF72" s="171" t="s">
        <v>323</v>
      </c>
      <c r="BG72" s="319" t="s">
        <v>320</v>
      </c>
      <c r="BH72" s="320"/>
      <c r="BI72" s="319" t="s">
        <v>258</v>
      </c>
    </row>
    <row r="73" spans="51:61">
      <c r="AY73" s="318">
        <v>68</v>
      </c>
      <c r="AZ73" s="171" t="s">
        <v>278</v>
      </c>
      <c r="BA73" s="319" t="s">
        <v>280</v>
      </c>
      <c r="BB73" s="320"/>
      <c r="BC73" s="319" t="s">
        <v>279</v>
      </c>
      <c r="BE73" s="318">
        <v>68</v>
      </c>
      <c r="BF73" s="171" t="s">
        <v>324</v>
      </c>
      <c r="BG73" s="319" t="s">
        <v>325</v>
      </c>
      <c r="BH73" s="320"/>
      <c r="BI73" s="319" t="s">
        <v>270</v>
      </c>
    </row>
    <row r="74" spans="51:61">
      <c r="AY74" s="318">
        <v>68</v>
      </c>
      <c r="AZ74" s="171" t="s">
        <v>289</v>
      </c>
      <c r="BA74" s="319" t="s">
        <v>280</v>
      </c>
      <c r="BB74" s="320"/>
      <c r="BC74" s="319" t="s">
        <v>290</v>
      </c>
      <c r="BE74" s="318">
        <v>69</v>
      </c>
      <c r="BF74" s="171" t="s">
        <v>326</v>
      </c>
      <c r="BG74" s="319" t="s">
        <v>327</v>
      </c>
      <c r="BH74" s="320"/>
      <c r="BI74" s="319" t="s">
        <v>270</v>
      </c>
    </row>
    <row r="75" spans="51:61">
      <c r="AY75" s="318">
        <v>70</v>
      </c>
      <c r="AZ75" s="171" t="s">
        <v>328</v>
      </c>
      <c r="BA75" s="319" t="s">
        <v>301</v>
      </c>
      <c r="BB75" s="320"/>
      <c r="BC75" s="319" t="s">
        <v>327</v>
      </c>
      <c r="BE75" s="318">
        <v>69</v>
      </c>
      <c r="BF75" s="171" t="s">
        <v>328</v>
      </c>
      <c r="BG75" s="319" t="s">
        <v>327</v>
      </c>
      <c r="BH75" s="320"/>
      <c r="BI75" s="319" t="s">
        <v>301</v>
      </c>
    </row>
    <row r="76" spans="51:61">
      <c r="AY76" s="318">
        <v>70</v>
      </c>
      <c r="AZ76" s="171" t="s">
        <v>300</v>
      </c>
      <c r="BA76" s="319" t="s">
        <v>301</v>
      </c>
      <c r="BB76" s="320"/>
      <c r="BC76" s="319" t="s">
        <v>297</v>
      </c>
      <c r="BE76" s="318">
        <v>69</v>
      </c>
      <c r="BF76" s="171" t="s">
        <v>329</v>
      </c>
      <c r="BG76" s="319" t="s">
        <v>327</v>
      </c>
      <c r="BH76" s="320"/>
      <c r="BI76" s="319" t="s">
        <v>247</v>
      </c>
    </row>
    <row r="77" spans="51:61">
      <c r="AY77" s="318">
        <v>72</v>
      </c>
      <c r="AZ77" s="171" t="s">
        <v>254</v>
      </c>
      <c r="BA77" s="319" t="s">
        <v>255</v>
      </c>
      <c r="BB77" s="320"/>
      <c r="BC77" s="319" t="s">
        <v>250</v>
      </c>
      <c r="BE77" s="318">
        <v>69</v>
      </c>
      <c r="BF77" s="171" t="s">
        <v>330</v>
      </c>
      <c r="BG77" s="319" t="s">
        <v>327</v>
      </c>
      <c r="BH77" s="320"/>
      <c r="BI77" s="319" t="s">
        <v>238</v>
      </c>
    </row>
    <row r="78" spans="51:61">
      <c r="AY78" s="318">
        <v>73</v>
      </c>
      <c r="AZ78" s="171" t="s">
        <v>292</v>
      </c>
      <c r="BA78" s="319" t="s">
        <v>293</v>
      </c>
      <c r="BB78" s="320"/>
      <c r="BC78" s="319" t="s">
        <v>290</v>
      </c>
      <c r="BE78" s="318"/>
    </row>
  </sheetData>
  <mergeCells count="10">
    <mergeCell ref="AY3:BC3"/>
    <mergeCell ref="AY4:AY5"/>
    <mergeCell ref="AZ4:AZ5"/>
    <mergeCell ref="BA4:BB4"/>
    <mergeCell ref="BA5:BB5"/>
    <mergeCell ref="BE3:BI3"/>
    <mergeCell ref="BE4:BE5"/>
    <mergeCell ref="BF4:BF5"/>
    <mergeCell ref="BG4:BH4"/>
    <mergeCell ref="BG5:BH5"/>
  </mergeCells>
  <phoneticPr fontId="5"/>
  <hyperlinks>
    <hyperlink ref="N2" location="目次!A1" display="目次"/>
    <hyperlink ref="BF6" r:id="rId1" tooltip="遠賀町の地域情報" display="http://area-info.jpn.org/area403849.html"/>
    <hyperlink ref="BF7" r:id="rId2" tooltip="福津市の地域情報" display="http://area-info.jpn.org/area402249.html"/>
    <hyperlink ref="BF8" r:id="rId3" tooltip="春日市の地域情報" display="http://area-info.jpn.org/area402184.html"/>
    <hyperlink ref="BF9" r:id="rId4" tooltip="宗像市の地域情報" display="http://area-info.jpn.org/area402206.html"/>
    <hyperlink ref="BF10" r:id="rId5" tooltip="太宰府市の地域情報" display="http://area-info.jpn.org/area402214.html"/>
    <hyperlink ref="BF11" r:id="rId6" tooltip="福岡市早良区の地域情報" display="http://area-info.jpn.org/area401374.html"/>
    <hyperlink ref="BF12" r:id="rId7" tooltip="福岡市中央区の地域情報" display="http://area-info.jpn.org/area401331.html"/>
    <hyperlink ref="BF13" r:id="rId8" tooltip="筑紫野市の地域情報" display="http://area-info.jpn.org/area402176.html"/>
    <hyperlink ref="BF14" r:id="rId9" tooltip="大野城市の地域情報" display="http://area-info.jpn.org/area402192.html"/>
    <hyperlink ref="BF15" r:id="rId10" tooltip="福岡市の地域情報" display="http://area-info.jpn.org/area401307.html"/>
    <hyperlink ref="BF16" r:id="rId11" tooltip="筑後市の地域情報" display="http://area-info.jpn.org/area402117.html"/>
    <hyperlink ref="BF17" r:id="rId12" tooltip="福岡市南区の地域情報" display="http://area-info.jpn.org/area401340.html"/>
    <hyperlink ref="BF18" r:id="rId13" tooltip="久山町の地域情報" display="http://area-info.jpn.org/area403482.html"/>
    <hyperlink ref="BF19" r:id="rId14" tooltip="福岡市東区の地域情報" display="http://area-info.jpn.org/area401315.html"/>
    <hyperlink ref="BF20" r:id="rId15" tooltip="北九州市小倉南区の地域情報" display="http://area-info.jpn.org/area401072.html"/>
    <hyperlink ref="BF21" r:id="rId16" tooltip="苅田町の地域情報" display="http://area-info.jpn.org/area406210.html"/>
    <hyperlink ref="BF22" r:id="rId17" tooltip="福岡市西区の地域情報" display="http://area-info.jpn.org/area401358.html"/>
    <hyperlink ref="BF23" r:id="rId18" tooltip="福岡市城南区の地域情報" display="http://area-info.jpn.org/area401366.html"/>
    <hyperlink ref="BF24" r:id="rId19" tooltip="那珂川町の地域情報" display="http://area-info.jpn.org/area403059.html"/>
    <hyperlink ref="BF25" r:id="rId20" tooltip="筑前町の地域情報" display="http://area-info.jpn.org/area404471.html"/>
    <hyperlink ref="BF26" r:id="rId21" tooltip="柳川市の地域情報" display="http://area-info.jpn.org/area402079.html"/>
    <hyperlink ref="BF27" r:id="rId22" tooltip="大川市の地域情報" display="http://area-info.jpn.org/area402125.html"/>
    <hyperlink ref="BF28" r:id="rId23" tooltip="福岡市博多区の地域情報" display="http://area-info.jpn.org/area401323.html"/>
    <hyperlink ref="BF29" r:id="rId24" tooltip="八女市の地域情報" display="http://area-info.jpn.org/area402109.html"/>
    <hyperlink ref="BF30" r:id="rId25" tooltip="宇美町の地域情報" display="http://area-info.jpn.org/area403415.html"/>
    <hyperlink ref="BF31" r:id="rId26" tooltip="上毛町の地域情報" display="http://area-info.jpn.org/area406465.html"/>
    <hyperlink ref="BF32" r:id="rId27" tooltip="大木町の地域情報" display="http://area-info.jpn.org/area405221.html"/>
    <hyperlink ref="BF33" r:id="rId28" tooltip="篠栗町の地域情報" display="http://area-info.jpn.org/area403423.html"/>
    <hyperlink ref="BF34" r:id="rId29" tooltip="桂川町の地域情報" display="http://area-info.jpn.org/area404217.html"/>
    <hyperlink ref="BF35" r:id="rId30" tooltip="古賀市の地域情報" display="http://area-info.jpn.org/area402231.html"/>
    <hyperlink ref="BF36" r:id="rId31" tooltip="新宮町の地域情報" display="http://area-info.jpn.org/area403458.html"/>
    <hyperlink ref="BF37" r:id="rId32" tooltip="北九州市八幡東区の地域情報" display="http://area-info.jpn.org/area401081.html"/>
    <hyperlink ref="BF38" r:id="rId33" tooltip="糸島市の地域情報" display="http://area-info.jpn.org/area402303.html"/>
    <hyperlink ref="BF39" r:id="rId34" tooltip="うきは市の地域情報" display="http://area-info.jpn.org/area402257.html"/>
    <hyperlink ref="BF40" r:id="rId35" tooltip="飯塚市の地域情報" display="http://area-info.jpn.org/area402052.html"/>
    <hyperlink ref="BF41" r:id="rId36" tooltip="豊前市の地域情報" display="http://area-info.jpn.org/area402141.html"/>
    <hyperlink ref="BF42" r:id="rId37" tooltip="芦屋町の地域情報" display="http://area-info.jpn.org/area403814.html"/>
    <hyperlink ref="BF43" r:id="rId38" tooltip="岡垣町の地域情報" display="http://area-info.jpn.org/area403831.html"/>
    <hyperlink ref="BF44" r:id="rId39" tooltip="広川町の地域情報" display="http://area-info.jpn.org/area405442.html"/>
    <hyperlink ref="BF45" r:id="rId40" tooltip="北九州市八幡西区の地域情報" display="http://area-info.jpn.org/area401099.html"/>
    <hyperlink ref="BF46" r:id="rId41" tooltip="須恵町の地域情報" display="http://area-info.jpn.org/area403440.html"/>
    <hyperlink ref="BF47" r:id="rId42" tooltip="福智町の地域情報" display="http://area-info.jpn.org/area406104.html"/>
    <hyperlink ref="BF48" r:id="rId43" tooltip="北九州市の地域情報" display="http://area-info.jpn.org/area401005.html"/>
    <hyperlink ref="BF49" r:id="rId44" tooltip="行橋市の地域情報" display="http://area-info.jpn.org/area402133.html"/>
    <hyperlink ref="BF50" r:id="rId45" tooltip="粕屋町の地域情報" display="http://area-info.jpn.org/area403491.html"/>
    <hyperlink ref="BF51" r:id="rId46" tooltip="久留米市の地域情報" display="http://area-info.jpn.org/area402036.html"/>
    <hyperlink ref="BF52" r:id="rId47" tooltip="大刀洗町の地域情報" display="http://area-info.jpn.org/area405035.html"/>
    <hyperlink ref="BF53" r:id="rId48" tooltip="直方市の地域情報" display="http://area-info.jpn.org/area402044.html"/>
    <hyperlink ref="BF54" r:id="rId49" tooltip="志免町の地域情報" display="http://area-info.jpn.org/area403431.html"/>
    <hyperlink ref="BF55" r:id="rId50" tooltip="中間市の地域情報" display="http://area-info.jpn.org/area402150.html"/>
    <hyperlink ref="BF56" r:id="rId51" tooltip="みやこ町の地域情報" display="http://area-info.jpn.org/area406252.html"/>
    <hyperlink ref="BF57" r:id="rId52" tooltip="香春町の地域情報" display="http://area-info.jpn.org/area406015.html"/>
    <hyperlink ref="BF58" r:id="rId53" tooltip="北九州市若松区の地域情報" display="http://area-info.jpn.org/area401030.html"/>
    <hyperlink ref="BF59" r:id="rId54" tooltip="東峰村の地域情報" display="http://area-info.jpn.org/area404489.html"/>
    <hyperlink ref="BF60" r:id="rId55" tooltip="小竹町の地域情報" display="http://area-info.jpn.org/area404012.html"/>
    <hyperlink ref="BF61" r:id="rId56" tooltip="みやま市の地域情報" display="http://area-info.jpn.org/area402290.html"/>
    <hyperlink ref="BF62" r:id="rId57" tooltip="嘉麻市の地域情報" display="http://area-info.jpn.org/area402273.html"/>
    <hyperlink ref="BF63" r:id="rId58" tooltip="朝倉市の地域情報" display="http://area-info.jpn.org/area402281.html"/>
    <hyperlink ref="BF64" r:id="rId59" tooltip="水巻町の地域情報" display="http://area-info.jpn.org/area403822.html"/>
    <hyperlink ref="BF65" r:id="rId60" tooltip="吉富町の地域情報" display="http://area-info.jpn.org/area406422.html"/>
    <hyperlink ref="BF66" r:id="rId61" tooltip="赤村の地域情報" display="http://area-info.jpn.org/area406091.html"/>
    <hyperlink ref="BF67" r:id="rId62" tooltip="田川市の地域情報" display="http://area-info.jpn.org/area402061.html"/>
    <hyperlink ref="BF68" r:id="rId63" tooltip="添田町の地域情報" display="http://area-info.jpn.org/area406023.html"/>
    <hyperlink ref="BF69" r:id="rId64" tooltip="北九州市戸畑区の地域情報" display="http://area-info.jpn.org/area401056.html"/>
    <hyperlink ref="BF70" r:id="rId65" tooltip="鞍手町の地域情報" display="http://area-info.jpn.org/area404021.html"/>
    <hyperlink ref="BF71" r:id="rId66" tooltip="大牟田市の地域情報" display="http://area-info.jpn.org/area402028.html"/>
    <hyperlink ref="BF72" r:id="rId67" tooltip="北九州市小倉北区の地域情報" display="http://area-info.jpn.org/area401064.html"/>
    <hyperlink ref="BF73" r:id="rId68" tooltip="大任町の地域情報" display="http://area-info.jpn.org/area406082.html"/>
    <hyperlink ref="BF74" r:id="rId69" tooltip="北九州市門司区の地域情報" display="http://area-info.jpn.org/area401013.html"/>
    <hyperlink ref="BF75" r:id="rId70" tooltip="川崎町の地域情報" display="http://area-info.jpn.org/area406058.html"/>
    <hyperlink ref="BF76" r:id="rId71" tooltip="糸田町の地域情報" display="http://area-info.jpn.org/area406040.html"/>
    <hyperlink ref="BF77" r:id="rId72" tooltip="築上町の地域情報" display="http://area-info.jpn.org/area406473.html"/>
    <hyperlink ref="AZ6" r:id="rId73" tooltip="太宰府市の地域情報" display="http://area-info.jpn.org/area402214.html"/>
    <hyperlink ref="AZ7" r:id="rId74" tooltip="須恵町の地域情報" display="http://area-info.jpn.org/area403440.html"/>
    <hyperlink ref="AZ8" r:id="rId75" tooltip="宗像市の地域情報" display="http://area-info.jpn.org/area402206.html"/>
    <hyperlink ref="AZ9" r:id="rId76" tooltip="福津市の地域情報" display="http://area-info.jpn.org/area402249.html"/>
    <hyperlink ref="AZ10" r:id="rId77" tooltip="篠栗町の地域情報" display="http://area-info.jpn.org/area403423.html"/>
    <hyperlink ref="AZ11" r:id="rId78" tooltip="広川町の地域情報" display="http://area-info.jpn.org/area405442.html"/>
    <hyperlink ref="AZ12" r:id="rId79" tooltip="福岡市西区の地域情報" display="http://area-info.jpn.org/area401358.html"/>
    <hyperlink ref="AZ13" r:id="rId80" tooltip="糸島市の地域情報" display="http://area-info.jpn.org/area402303.html"/>
    <hyperlink ref="AZ14" r:id="rId81" tooltip="大野城市の地域情報" display="http://area-info.jpn.org/area402192.html"/>
    <hyperlink ref="AZ15" r:id="rId82" tooltip="那珂川町の地域情報" display="http://area-info.jpn.org/area403059.html"/>
    <hyperlink ref="AZ16" r:id="rId83" tooltip="筑紫野市の地域情報" display="http://area-info.jpn.org/area402176.html"/>
    <hyperlink ref="AZ17" r:id="rId84" tooltip="古賀市の地域情報" display="http://area-info.jpn.org/area402231.html"/>
    <hyperlink ref="AZ18" r:id="rId85" tooltip="筑前町の地域情報" display="http://area-info.jpn.org/area404471.html"/>
    <hyperlink ref="AZ19" r:id="rId86" tooltip="岡垣町の地域情報" display="http://area-info.jpn.org/area403831.html"/>
    <hyperlink ref="AZ20" r:id="rId87" tooltip="新宮町の地域情報" display="http://area-info.jpn.org/area403458.html"/>
    <hyperlink ref="AZ21" r:id="rId88" tooltip="宮若市の地域情報" display="http://area-info.jpn.org/area402265.html"/>
    <hyperlink ref="AZ22" r:id="rId89" tooltip="うきは市の地域情報" display="http://area-info.jpn.org/area402257.html"/>
    <hyperlink ref="AZ23" r:id="rId90" tooltip="福岡市早良区の地域情報" display="http://area-info.jpn.org/area401374.html"/>
    <hyperlink ref="AZ24" r:id="rId91" tooltip="みやこ町の地域情報" display="http://area-info.jpn.org/area406252.html"/>
    <hyperlink ref="AZ25" r:id="rId92" tooltip="東峰村の地域情報" display="http://area-info.jpn.org/area404489.html"/>
    <hyperlink ref="AZ26" r:id="rId93" tooltip="嘉麻市の地域情報" display="http://area-info.jpn.org/area402273.html"/>
    <hyperlink ref="AZ27" r:id="rId94" tooltip="鞍手町の地域情報" display="http://area-info.jpn.org/area404021.html"/>
    <hyperlink ref="AZ28" r:id="rId95" tooltip="福岡市の地域情報" display="http://area-info.jpn.org/area401307.html"/>
    <hyperlink ref="AZ29" r:id="rId96" tooltip="福岡市東区の地域情報" display="http://area-info.jpn.org/area401315.html"/>
    <hyperlink ref="AZ30" r:id="rId97" tooltip="豊前市の地域情報" display="http://area-info.jpn.org/area402141.html"/>
    <hyperlink ref="AZ31" r:id="rId98" tooltip="大刀洗町の地域情報" display="http://area-info.jpn.org/area405035.html"/>
    <hyperlink ref="AZ32" r:id="rId99" tooltip="北九州市小倉南区の地域情報" display="http://area-info.jpn.org/area401072.html"/>
    <hyperlink ref="AZ33" r:id="rId100" tooltip="志免町の地域情報" display="http://area-info.jpn.org/area403431.html"/>
    <hyperlink ref="AZ34" r:id="rId101" tooltip="直方市の地域情報" display="http://area-info.jpn.org/area402044.html"/>
    <hyperlink ref="AZ35" r:id="rId102" tooltip="福岡市城南区の地域情報" display="http://area-info.jpn.org/area401366.html"/>
    <hyperlink ref="AZ36" r:id="rId103" tooltip="久山町の地域情報" display="http://area-info.jpn.org/area403482.html"/>
    <hyperlink ref="AZ37" r:id="rId104" tooltip="福岡市博多区の地域情報" display="http://area-info.jpn.org/area401323.html"/>
    <hyperlink ref="AZ38" r:id="rId105" tooltip="福岡市中央区の地域情報" display="http://area-info.jpn.org/area401331.html"/>
    <hyperlink ref="AZ39" r:id="rId106" tooltip="大木町の地域情報" display="http://area-info.jpn.org/area405221.html"/>
    <hyperlink ref="AZ40" r:id="rId107" tooltip="朝倉市の地域情報" display="http://area-info.jpn.org/area402281.html"/>
    <hyperlink ref="AZ41" r:id="rId108" tooltip="水巻町の地域情報" display="http://area-info.jpn.org/area403822.html"/>
    <hyperlink ref="AZ42" r:id="rId109" tooltip="苅田町の地域情報" display="http://area-info.jpn.org/area406210.html"/>
    <hyperlink ref="AZ43" r:id="rId110" tooltip="糸田町の地域情報" display="http://area-info.jpn.org/area406040.html"/>
    <hyperlink ref="AZ44" r:id="rId111" tooltip="粕屋町の地域情報" display="http://area-info.jpn.org/area403491.html"/>
    <hyperlink ref="AZ45" r:id="rId112" tooltip="福岡市南区の地域情報" display="http://area-info.jpn.org/area401340.html"/>
    <hyperlink ref="AZ46" r:id="rId113" tooltip="北九州市八幡西区の地域情報" display="http://area-info.jpn.org/area401099.html"/>
    <hyperlink ref="AZ47" r:id="rId114" tooltip="北九州市戸畑区の地域情報" display="http://area-info.jpn.org/area401056.html"/>
    <hyperlink ref="AZ48" r:id="rId115" tooltip="遠賀町の地域情報" display="http://area-info.jpn.org/area403849.html"/>
    <hyperlink ref="AZ49" r:id="rId116" tooltip="北九州市の地域情報" display="http://area-info.jpn.org/area401005.html"/>
    <hyperlink ref="AZ50" r:id="rId117" tooltip="北九州市八幡東区の地域情報" display="http://area-info.jpn.org/area401081.html"/>
    <hyperlink ref="AZ51" r:id="rId118" tooltip="吉富町の地域情報" display="http://area-info.jpn.org/area406422.html"/>
    <hyperlink ref="AZ52" r:id="rId119" tooltip="芦屋町の地域情報" display="http://area-info.jpn.org/area403814.html"/>
    <hyperlink ref="AZ53" r:id="rId120" tooltip="筑後市の地域情報" display="http://area-info.jpn.org/area402117.html"/>
    <hyperlink ref="AZ54" r:id="rId121" tooltip="みやま市の地域情報" display="http://area-info.jpn.org/area402290.html"/>
    <hyperlink ref="AZ55" r:id="rId122" tooltip="北九州市若松区の地域情報" display="http://area-info.jpn.org/area401030.html"/>
    <hyperlink ref="AZ56" r:id="rId123" tooltip="香春町の地域情報" display="http://area-info.jpn.org/area406015.html"/>
    <hyperlink ref="AZ57" r:id="rId124" tooltip="築上町の地域情報" display="http://area-info.jpn.org/area406473.html"/>
    <hyperlink ref="AZ58" r:id="rId125" tooltip="大牟田市の地域情報" display="http://area-info.jpn.org/area402028.html"/>
    <hyperlink ref="AZ59" r:id="rId126" tooltip="八女市の地域情報" display="http://area-info.jpn.org/area402109.html"/>
    <hyperlink ref="AZ60" r:id="rId127" tooltip="久留米市の地域情報" display="http://area-info.jpn.org/area402036.html"/>
    <hyperlink ref="AZ61" r:id="rId128" tooltip="上毛町の地域情報" display="http://area-info.jpn.org/area406465.html"/>
    <hyperlink ref="AZ62" r:id="rId129" tooltip="北九州市門司区の地域情報" display="http://area-info.jpn.org/area401013.html"/>
    <hyperlink ref="AZ63" r:id="rId130" tooltip="大任町の地域情報" display="http://area-info.jpn.org/area406082.html"/>
    <hyperlink ref="AZ64" r:id="rId131" tooltip="桂川町の地域情報" display="http://area-info.jpn.org/area404217.html"/>
    <hyperlink ref="AZ65" r:id="rId132" tooltip="赤村の地域情報" display="http://area-info.jpn.org/area406091.html"/>
    <hyperlink ref="AZ66" r:id="rId133" tooltip="大川市の地域情報" display="http://area-info.jpn.org/area402125.html"/>
    <hyperlink ref="AZ67" r:id="rId134" tooltip="添田町の地域情報" display="http://area-info.jpn.org/area406023.html"/>
    <hyperlink ref="AZ68" r:id="rId135" tooltip="北九州市小倉北区の地域情報" display="http://area-info.jpn.org/area401064.html"/>
    <hyperlink ref="AZ69" r:id="rId136" tooltip="宇美町の地域情報" display="http://area-info.jpn.org/area403415.html"/>
    <hyperlink ref="AZ70" r:id="rId137" tooltip="小竹町の地域情報" display="http://area-info.jpn.org/area404012.html"/>
    <hyperlink ref="AZ71" r:id="rId138" tooltip="春日市の地域情報" display="http://area-info.jpn.org/area402184.html"/>
    <hyperlink ref="AZ72" r:id="rId139" tooltip="田川市の地域情報" display="http://area-info.jpn.org/area402061.html"/>
    <hyperlink ref="AZ73" r:id="rId140" tooltip="飯塚市の地域情報" display="http://area-info.jpn.org/area402052.html"/>
    <hyperlink ref="AZ74" r:id="rId141" tooltip="福智町の地域情報" display="http://area-info.jpn.org/area406104.html"/>
    <hyperlink ref="AZ75" r:id="rId142" tooltip="川崎町の地域情報" display="http://area-info.jpn.org/area406058.html"/>
    <hyperlink ref="AZ76" r:id="rId143" tooltip="中間市の地域情報" display="http://area-info.jpn.org/area402150.html"/>
    <hyperlink ref="AZ77" r:id="rId144" tooltip="柳川市の地域情報" display="http://area-info.jpn.org/area402079.html"/>
    <hyperlink ref="AZ78" r:id="rId145" tooltip="行橋市の地域情報" display="http://area-info.jpn.org/area402133.html"/>
  </hyperlinks>
  <pageMargins left="0.78700000000000003" right="0.78700000000000003" top="0.98399999999999999" bottom="0.98399999999999999" header="0.51200000000000001" footer="0.51200000000000001"/>
  <pageSetup paperSize="9" orientation="portrait" horizontalDpi="4294967293" verticalDpi="0" r:id="rId146"/>
  <headerFooter alignWithMargins="0"/>
  <drawing r:id="rId1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81</vt:i4>
      </vt:variant>
    </vt:vector>
  </HeadingPairs>
  <TitlesOfParts>
    <vt:vector size="94" baseType="lpstr">
      <vt:lpstr>目次</vt:lpstr>
      <vt:lpstr>世界の中の日本の医療</vt:lpstr>
      <vt:lpstr>医療基本データ</vt:lpstr>
      <vt:lpstr>2012医師年齢構成</vt:lpstr>
      <vt:lpstr>県保健医療計画</vt:lpstr>
      <vt:lpstr>2次医療圏</vt:lpstr>
      <vt:lpstr>将来推計人口　福岡県</vt:lpstr>
      <vt:lpstr>市町村人口世帯</vt:lpstr>
      <vt:lpstr>健康寿命</vt:lpstr>
      <vt:lpstr>施設当たり人口＆面積</vt:lpstr>
      <vt:lpstr>県民医療費</vt:lpstr>
      <vt:lpstr>２次医療圏医療費</vt:lpstr>
      <vt:lpstr>救急救命センター</vt:lpstr>
      <vt:lpstr>健康寿命!area401005</vt:lpstr>
      <vt:lpstr>健康寿命!area401013</vt:lpstr>
      <vt:lpstr>健康寿命!area401030</vt:lpstr>
      <vt:lpstr>健康寿命!area401056</vt:lpstr>
      <vt:lpstr>健康寿命!area401064</vt:lpstr>
      <vt:lpstr>健康寿命!area401072</vt:lpstr>
      <vt:lpstr>健康寿命!area401081</vt:lpstr>
      <vt:lpstr>健康寿命!area401099</vt:lpstr>
      <vt:lpstr>健康寿命!area401307</vt:lpstr>
      <vt:lpstr>健康寿命!area401315</vt:lpstr>
      <vt:lpstr>健康寿命!area401323</vt:lpstr>
      <vt:lpstr>健康寿命!area401331</vt:lpstr>
      <vt:lpstr>健康寿命!area401340</vt:lpstr>
      <vt:lpstr>健康寿命!area401358</vt:lpstr>
      <vt:lpstr>健康寿命!area401366</vt:lpstr>
      <vt:lpstr>健康寿命!area401374</vt:lpstr>
      <vt:lpstr>健康寿命!area402028</vt:lpstr>
      <vt:lpstr>健康寿命!area402036</vt:lpstr>
      <vt:lpstr>健康寿命!area402044</vt:lpstr>
      <vt:lpstr>健康寿命!area402052</vt:lpstr>
      <vt:lpstr>健康寿命!area402061</vt:lpstr>
      <vt:lpstr>健康寿命!area402079</vt:lpstr>
      <vt:lpstr>健康寿命!area402109</vt:lpstr>
      <vt:lpstr>健康寿命!area402117</vt:lpstr>
      <vt:lpstr>健康寿命!area402125</vt:lpstr>
      <vt:lpstr>健康寿命!area402133</vt:lpstr>
      <vt:lpstr>健康寿命!area402141</vt:lpstr>
      <vt:lpstr>健康寿命!area402150</vt:lpstr>
      <vt:lpstr>健康寿命!area402176</vt:lpstr>
      <vt:lpstr>健康寿命!area402184</vt:lpstr>
      <vt:lpstr>健康寿命!area402192</vt:lpstr>
      <vt:lpstr>健康寿命!area402206</vt:lpstr>
      <vt:lpstr>健康寿命!area402214</vt:lpstr>
      <vt:lpstr>健康寿命!area402231</vt:lpstr>
      <vt:lpstr>健康寿命!area402249</vt:lpstr>
      <vt:lpstr>健康寿命!area402257</vt:lpstr>
      <vt:lpstr>健康寿命!area402265</vt:lpstr>
      <vt:lpstr>健康寿命!area402273</vt:lpstr>
      <vt:lpstr>健康寿命!area402281</vt:lpstr>
      <vt:lpstr>健康寿命!area402290</vt:lpstr>
      <vt:lpstr>健康寿命!area402303</vt:lpstr>
      <vt:lpstr>健康寿命!area403059</vt:lpstr>
      <vt:lpstr>健康寿命!area403415</vt:lpstr>
      <vt:lpstr>健康寿命!area403423</vt:lpstr>
      <vt:lpstr>健康寿命!area403431</vt:lpstr>
      <vt:lpstr>健康寿命!area403440</vt:lpstr>
      <vt:lpstr>健康寿命!area403458</vt:lpstr>
      <vt:lpstr>健康寿命!area403482</vt:lpstr>
      <vt:lpstr>健康寿命!area403491</vt:lpstr>
      <vt:lpstr>健康寿命!area403814</vt:lpstr>
      <vt:lpstr>健康寿命!area403822</vt:lpstr>
      <vt:lpstr>健康寿命!area403831</vt:lpstr>
      <vt:lpstr>健康寿命!area403849</vt:lpstr>
      <vt:lpstr>健康寿命!area404012</vt:lpstr>
      <vt:lpstr>健康寿命!area404021</vt:lpstr>
      <vt:lpstr>健康寿命!area404217</vt:lpstr>
      <vt:lpstr>健康寿命!area404471</vt:lpstr>
      <vt:lpstr>健康寿命!area404489</vt:lpstr>
      <vt:lpstr>健康寿命!area405035</vt:lpstr>
      <vt:lpstr>健康寿命!area405221</vt:lpstr>
      <vt:lpstr>健康寿命!area405442</vt:lpstr>
      <vt:lpstr>健康寿命!area406015</vt:lpstr>
      <vt:lpstr>健康寿命!area406023</vt:lpstr>
      <vt:lpstr>健康寿命!area406040</vt:lpstr>
      <vt:lpstr>健康寿命!area406058</vt:lpstr>
      <vt:lpstr>健康寿命!area406082</vt:lpstr>
      <vt:lpstr>健康寿命!area406091</vt:lpstr>
      <vt:lpstr>健康寿命!area406104</vt:lpstr>
      <vt:lpstr>健康寿命!area406210</vt:lpstr>
      <vt:lpstr>健康寿命!area406252</vt:lpstr>
      <vt:lpstr>健康寿命!area406422</vt:lpstr>
      <vt:lpstr>健康寿命!area406465</vt:lpstr>
      <vt:lpstr>健康寿命!area406473</vt:lpstr>
      <vt:lpstr>救急救命センター!main</vt:lpstr>
      <vt:lpstr>'２次医療圏医療費'!Print_Area</vt:lpstr>
      <vt:lpstr>医療基本データ!Print_Area</vt:lpstr>
      <vt:lpstr>'施設当たり人口＆面積'!Print_Area</vt:lpstr>
      <vt:lpstr>'２次医療圏医療費'!Print_Titles</vt:lpstr>
      <vt:lpstr>市町村人口世帯!Print_Titles</vt:lpstr>
      <vt:lpstr>救急救命センター!top</vt:lpstr>
      <vt:lpstr>救急救命センター!wtop</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miyazaki</dc:creator>
  <cp:lastModifiedBy>NEC</cp:lastModifiedBy>
  <cp:lastPrinted>2014-08-26T04:16:48Z</cp:lastPrinted>
  <dcterms:created xsi:type="dcterms:W3CDTF">2014-08-06T04:22:57Z</dcterms:created>
  <dcterms:modified xsi:type="dcterms:W3CDTF">2014-11-29T03:58:04Z</dcterms:modified>
</cp:coreProperties>
</file>