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5600" windowHeight="11760" activeTab="0"/>
  </bookViews>
  <sheets>
    <sheet name="住宅リフォーム波及効果" sheetId="1" r:id="rId1"/>
    <sheet name="福岡県・税収係数" sheetId="2" r:id="rId2"/>
  </sheets>
  <definedNames>
    <definedName name="_xlnm.Print_Area" localSheetId="0">'住宅リフォーム波及効果'!$A$1:$J$65</definedName>
  </definedNames>
  <calcPr fullCalcOnLoad="1"/>
</workbook>
</file>

<file path=xl/sharedStrings.xml><?xml version="1.0" encoding="utf-8"?>
<sst xmlns="http://schemas.openxmlformats.org/spreadsheetml/2006/main" count="296" uniqueCount="245">
  <si>
    <t>いる。</t>
  </si>
  <si>
    <t>市町村</t>
  </si>
  <si>
    <t>実績年度</t>
  </si>
  <si>
    <t>予算総額（A）</t>
  </si>
  <si>
    <t>助成金額（A'）</t>
  </si>
  <si>
    <t>助成件数（B）</t>
  </si>
  <si>
    <t>工事総額（C）</t>
  </si>
  <si>
    <t>平均工事額(D=C/B)</t>
  </si>
  <si>
    <t>住宅総数＊</t>
  </si>
  <si>
    <t>持家数(D)＊</t>
  </si>
  <si>
    <t>助成件数(B)/持家数(D)（%）</t>
  </si>
  <si>
    <t>工事総額(C)/助成総額(A')（倍）</t>
  </si>
  <si>
    <t>北九州市</t>
  </si>
  <si>
    <t>2012年</t>
  </si>
  <si>
    <t>宮若市</t>
  </si>
  <si>
    <t>筑後市</t>
  </si>
  <si>
    <t>大木町</t>
  </si>
  <si>
    <t>筑紫野市</t>
  </si>
  <si>
    <t>苅田町</t>
  </si>
  <si>
    <t>志免町</t>
  </si>
  <si>
    <t>粕屋町</t>
  </si>
  <si>
    <t>飯塚市</t>
  </si>
  <si>
    <t>桂川町</t>
  </si>
  <si>
    <t>嘉麻市</t>
  </si>
  <si>
    <t>香春町</t>
  </si>
  <si>
    <t>小郡市</t>
  </si>
  <si>
    <t>大刀洗町</t>
  </si>
  <si>
    <t>広川町</t>
  </si>
  <si>
    <t>八女市</t>
  </si>
  <si>
    <t>大川市</t>
  </si>
  <si>
    <t>大牟田市</t>
  </si>
  <si>
    <t>田川市</t>
  </si>
  <si>
    <t/>
  </si>
  <si>
    <t>合計</t>
  </si>
  <si>
    <t>（参考）単純平均</t>
  </si>
  <si>
    <t>市町</t>
  </si>
  <si>
    <t>＊</t>
  </si>
  <si>
    <t>資料</t>
  </si>
  <si>
    <t>助成実績データは各自治体からの聞き取りによる</t>
  </si>
  <si>
    <t>平成20年住宅・土地統計調査</t>
  </si>
  <si>
    <t>工事総額（C）は採択工事の申請時点見積額</t>
  </si>
  <si>
    <t>総務省統計局データ</t>
  </si>
  <si>
    <t>地区</t>
  </si>
  <si>
    <t>福岡県</t>
  </si>
  <si>
    <t>産業連関分析結果</t>
  </si>
  <si>
    <t>１　分析テーマ</t>
  </si>
  <si>
    <t>住宅リフォーム助成による経済波及効果分析</t>
  </si>
  <si>
    <t>２　分析内容</t>
  </si>
  <si>
    <t>40 福岡県</t>
  </si>
  <si>
    <t>福岡県内の市町村住宅リフォーム（持家）助成対象工事（2012年度）の経済効果</t>
  </si>
  <si>
    <t>総数（15歳以上年齢）</t>
  </si>
  <si>
    <t>　　Ａ 農業，林業</t>
  </si>
  <si>
    <t>３　当初設定</t>
  </si>
  <si>
    <t>(単位：百万円)</t>
  </si>
  <si>
    <t>　　Ｂ 漁業</t>
  </si>
  <si>
    <t>最終需要額</t>
  </si>
  <si>
    <t>　　Ｃ 鉱業，採石業，砂利採取業</t>
  </si>
  <si>
    <t>うち県内最終需要額</t>
  </si>
  <si>
    <t>　　Ｄ 建設業</t>
  </si>
  <si>
    <t>消費転換率（＝消費支出/実収入）</t>
  </si>
  <si>
    <t>（使用データ：家計調査年報、北九州市・福岡市）</t>
  </si>
  <si>
    <t>　　Ｅ 製造業</t>
  </si>
  <si>
    <t>４　分析結果</t>
  </si>
  <si>
    <t>(単位：百万円、人、倍）</t>
  </si>
  <si>
    <t>　　Ｇ 情報通信業</t>
  </si>
  <si>
    <t>生産誘発額</t>
  </si>
  <si>
    <t>従業誘発者数</t>
  </si>
  <si>
    <t>　　Ｈ 運輸業，郵便業</t>
  </si>
  <si>
    <t>区分</t>
  </si>
  <si>
    <t>うち粗付加価値</t>
  </si>
  <si>
    <t>うち</t>
  </si>
  <si>
    <t>　　Ｉ 卸売業，小売業</t>
  </si>
  <si>
    <t>誘発額</t>
  </si>
  <si>
    <t>うち雇用者所得</t>
  </si>
  <si>
    <t>雇用誘</t>
  </si>
  <si>
    <t>　　Ｊ 金融業，保険業</t>
  </si>
  <si>
    <t>発者数</t>
  </si>
  <si>
    <t>　　Ｋ 不動産業，物品賃貸業</t>
  </si>
  <si>
    <t>総合効果</t>
  </si>
  <si>
    <t>　　Ｌ 学術研究，専門・技術サービス業</t>
  </si>
  <si>
    <t>直接効果（県内需要額）</t>
  </si>
  <si>
    <t>　　Ｍ 宿泊業，飲食サービス業</t>
  </si>
  <si>
    <t>第１次間接波及効果</t>
  </si>
  <si>
    <t>　　Ｎ 生活関連サービス業，娯楽業</t>
  </si>
  <si>
    <t>第２次間接波及効果</t>
  </si>
  <si>
    <t>　　Ｏ 教育，学習支援業</t>
  </si>
  <si>
    <t>県内需要額に対する波及倍率</t>
  </si>
  <si>
    <t>※四捨五入の関係で内訳が合計と一致しない場合があります。</t>
  </si>
  <si>
    <t>　　Ｐ 医療，福祉</t>
  </si>
  <si>
    <t>＊波及倍率＝生産誘発額（総合効果）/最終需要額（県内需要額）</t>
  </si>
  <si>
    <t>　　Ｑ 複合サービス事業</t>
  </si>
  <si>
    <t>　　Ｒ サービス業（他に分類されないもの）</t>
  </si>
  <si>
    <t>営業余剰誘発額</t>
  </si>
  <si>
    <t>　　Ｓ 公務（他に分類されるものを除く）</t>
  </si>
  <si>
    <t>間接税</t>
  </si>
  <si>
    <t>　　Ｔ 分類不能の産業</t>
  </si>
  <si>
    <t>税収波及効果</t>
  </si>
  <si>
    <t>税区分</t>
  </si>
  <si>
    <t>　税目</t>
  </si>
  <si>
    <t>　算出方法</t>
  </si>
  <si>
    <t>税収係数（R）</t>
  </si>
  <si>
    <t>税収</t>
  </si>
  <si>
    <t>税収合計</t>
  </si>
  <si>
    <t>事業税</t>
  </si>
  <si>
    <t>間接税×R</t>
  </si>
  <si>
    <t>県　　　税</t>
  </si>
  <si>
    <t>法人住民税</t>
  </si>
  <si>
    <t>営業余剰×R</t>
  </si>
  <si>
    <t>個人住民税</t>
  </si>
  <si>
    <t>雇用者所得×R</t>
  </si>
  <si>
    <t>市町村税</t>
  </si>
  <si>
    <t>５　産業連関表による分析の注意点</t>
  </si>
  <si>
    <t>産業連関表による経済波及効果分析は経済モデルの1つであり、いくつかの仮定や前提があります。</t>
  </si>
  <si>
    <t>(1)すべての生産は、最終需要を満たすために行われるとします。</t>
  </si>
  <si>
    <t>(2)生産を行う上での制約条件はないものとします。</t>
  </si>
  <si>
    <t>(3)商品の生産に必要な投入構造は、それぞれ固有のものであり、短期的には一定とします。</t>
  </si>
  <si>
    <t>(4)各部門が使用する投入量は、その部門の生産水準に比例すると仮定します。</t>
  </si>
  <si>
    <t>(5)生産波及は途中段階で中断することはなく、最後まで波及するものとします。</t>
  </si>
  <si>
    <t>(6)このモデルには時間の概念がないので、経済波及効果の達成時期は明確ではありません。</t>
  </si>
  <si>
    <t>(7)各部門が生産活動を個別に行った和は、それらの部門が同時に行った時の総和に等しいとします。</t>
  </si>
  <si>
    <t>福岡県内市町村の住宅リフォーム助成制度がもたらす県内経済波及効果の大きさについて</t>
  </si>
  <si>
    <t>資料</t>
  </si>
  <si>
    <t>2013.09.08</t>
  </si>
  <si>
    <t>住宅リフォーム助成制度（2013年度）の全国の創設状況</t>
  </si>
  <si>
    <t>公益社団法人福岡県自治体問題研究所・県政研究会</t>
  </si>
  <si>
    <t>区分</t>
  </si>
  <si>
    <t>創設件数</t>
  </si>
  <si>
    <t>　　全数</t>
  </si>
  <si>
    <t>パーセント</t>
  </si>
  <si>
    <t>　わが国の緊急課題である雇用安定と地域経済の振興のために民間から提起された｢住宅リフォーム助成｣制度は</t>
  </si>
  <si>
    <t>都道府県</t>
  </si>
  <si>
    <t>2013年度においては全国の市町村数（都区含む）の約32パーセント以上が導入し、都道府県も６県以上が採用して</t>
  </si>
  <si>
    <t>市区町村</t>
  </si>
  <si>
    <t>数値は全建総連発表</t>
  </si>
  <si>
    <t>2013.05.08現在</t>
  </si>
  <si>
    <t>　本県の60市町村では、2013年5月までに23市町（前年調査は１６町村）で、実施割合は３８パーセントになっている。</t>
  </si>
  <si>
    <t>　とくに、政令市の北九州市が１２年度から、中核市の久留米市が１３年度に創設したことで制度普及が加速した。</t>
  </si>
  <si>
    <t>　この制度の基本的内容は、住宅（主に持家）を地域内業者によって改修する場合、工事総額の10パーセント</t>
  </si>
  <si>
    <t>福岡県内の制度化率</t>
  </si>
  <si>
    <t>、10万円を上限として市町村が補助するという形が最も多く、それに都道府県が上乗せ補助する場合など</t>
  </si>
  <si>
    <t>がある。リフォーム内容の制限や、上乗せ補助条件には、耐震性能強化、バリアフリー化、省エネ、地域産素材</t>
  </si>
  <si>
    <t>利用などを加えている場合もある。</t>
  </si>
  <si>
    <t>市町村</t>
  </si>
  <si>
    <t>　この制度の地域経済に与える直接・間接効果は、財政支出に対して20倍ないし30倍ともいわれている。</t>
  </si>
  <si>
    <t>　これを実際に測定するために、昨年に引き続き行ったのが今回の試算である。</t>
  </si>
  <si>
    <t>　福岡県において、この制度を実施している市町村の実績データを収集し（資料参照）、福岡県が公表している</t>
  </si>
  <si>
    <t>福岡県内住宅リフォーム助成実績（2012年度）</t>
  </si>
  <si>
    <t>産業連関表（36部門表）を基礎にして開発した産業関連分析ツールにより、経済波及効果、雇用効果、</t>
  </si>
  <si>
    <t>税収効果を算定する。</t>
  </si>
  <si>
    <t>19市町村の実績のデータは下表の通り。</t>
  </si>
  <si>
    <t>　その結果は以下の通りである。</t>
  </si>
  <si>
    <t>　2012年度で助成実績が判明した19市町村の助成金額（2億9000万円）に対し、工事総額46億5000万円（2,823件、</t>
  </si>
  <si>
    <t>予算総額</t>
  </si>
  <si>
    <t>助成件数</t>
  </si>
  <si>
    <t>工事総額</t>
  </si>
  <si>
    <t>1件当たり平均工事額</t>
  </si>
  <si>
    <t>助成件数対持家ストック（％）</t>
  </si>
  <si>
    <t>平均工事額165万円）は16.0倍であった。北九州市の実績が入って、平均工事額を昨年（119万円）に比べ４０%近く</t>
  </si>
  <si>
    <t>3億1060万円</t>
  </si>
  <si>
    <t>46億4926万円</t>
  </si>
  <si>
    <t>165万円</t>
  </si>
  <si>
    <t>大きくしている。ただし、助成金に対する総工事額の倍率は昨年調査の15.1倍が今年調査では16.0とわずかに</t>
  </si>
  <si>
    <t>工事総額対助成額</t>
  </si>
  <si>
    <t>増加しているにすぎない。なお、資料には隣県佐賀県の２３年度の事業実績を掲載しているが平均工事額は１５５万円</t>
  </si>
  <si>
    <t>16.0倍</t>
  </si>
  <si>
    <t>である。</t>
  </si>
  <si>
    <t>　その工事の県内経済への直接間接効果は89億円で、工事総額の1.91倍と推計される（産業連関分析ツールによる）。</t>
  </si>
  <si>
    <t>福岡県内の住宅リフォーム(持家)助成制度の実施状況</t>
  </si>
  <si>
    <t>金額単位：万円</t>
  </si>
  <si>
    <t>この結果、直接間接の経済効果の財政支出に対する倍率は、16.0倍の1.91倍、すなわち、30.6倍である。</t>
  </si>
  <si>
    <t>　雇用効果は、768人を1年間雇用する規模である。県税および市町村税の増加額は15,000万円、助成金の半分が</t>
  </si>
  <si>
    <t>地方税で戻ってくることになる。</t>
  </si>
  <si>
    <t>　次に、この制度が県内全市町村に普及した場合の財政支出額および経済波及効果を推計する。</t>
  </si>
  <si>
    <t>　助成実績が判明した19市町村（持家総数42万1706戸）の実績データを、県内の住宅数（持家）総数109万戸に</t>
  </si>
  <si>
    <t>拡大した場合の工事総額を推計し、その経済波及効果を計算した。</t>
  </si>
  <si>
    <t>　財政支出7億5千万円で、助成件数7300件、工事総額は120億円、直接間接波及効果は230億円、雇用は1,986人、</t>
  </si>
  <si>
    <t>地方税増加額は3億8,700万円となる。</t>
  </si>
  <si>
    <t>以上の結果は6つのポイントにまとめることができる。</t>
  </si>
  <si>
    <t>①市町村住宅リフォーム助成は、これまでの道路河川等の公共事業のような財政支出のみに頼った形ではなく、</t>
  </si>
  <si>
    <t>住宅投資（実物投資）への刺激として大きなレバレッジ（てこ入れ）効果を持つ。</t>
  </si>
  <si>
    <t>②地域経済振興にとって即効性が高いと言われてきた企業誘致政策が、外需向けの量産型、標準生産であるのと</t>
  </si>
  <si>
    <t>対照的に、住宅リフォームは内需型であるとともに個別受注産業という技術と信用と地域労働力をフルに活用する</t>
  </si>
  <si>
    <t>地域に根付いて生きる中小企業型である。</t>
  </si>
  <si>
    <t>③｢ものづくり｣を担う第1次産業第2次産業を通してみると、建設業は、製造業についで、あるいはそれに匹敵する</t>
  </si>
  <si>
    <t>従業者数を維持しており、地域内に住宅等メンテナンス技術の維持向上が図られる。</t>
  </si>
  <si>
    <t>④住宅リフォームは、大企業型産業と異なり、利益が地域外に流出することが少なく、地域内の投資（住宅投資）</t>
  </si>
  <si>
    <t>の促進、雇用増加を通じた消費増加、利益の再投資、税収の増加など地域内資金循環を促進できる。</t>
  </si>
  <si>
    <t>⑤公共関与の必要性については、住宅リフォーム助成は、住民生活の基礎の一つである居住空間の維持向上を</t>
  </si>
  <si>
    <t>通じて、安全安心の確保、省エネ、それ以上に、人材・雇用の確保、地域資源の活用等に寄与する事ができると</t>
  </si>
  <si>
    <t>いう面で、公共関与が期待される分野である。</t>
  </si>
  <si>
    <t>⑥現在最も必要性の高い地域の雇用創設＝仕事興しのための本施策の費用対効果は、自治体による直接雇用</t>
  </si>
  <si>
    <t>に比較しても、格段に大きなテコ入れ効果を持つといえる。</t>
  </si>
  <si>
    <t>住宅リフォーム助成制度が福岡県内に普及した場合の工事規模等の設定</t>
  </si>
  <si>
    <t>ただし、大木町・桂川町は平成17年国勢調査</t>
  </si>
  <si>
    <t>参考　佐賀県実施野の２３年度実績</t>
  </si>
  <si>
    <t>（一般世帯関係）による｢福岡県の人口｣</t>
  </si>
  <si>
    <t>福岡県内住宅リフォーム助成実績（2011年度～2012年度）をもとに、この制度が県内全市町村に</t>
  </si>
  <si>
    <t>普及した場合の工事総額、予算総額を想定する。</t>
  </si>
  <si>
    <t>予算総額（A）=助成総額（A'）</t>
  </si>
  <si>
    <t>工事総額(C)/助成総額(A')（倍）</t>
  </si>
  <si>
    <t>福岡県産業連関表（36部門表）分析ツールによる計算結果</t>
  </si>
  <si>
    <t xml:space="preserve">産業別就業者数　国勢調査（2010年） </t>
  </si>
  <si>
    <t>就業者数</t>
  </si>
  <si>
    <t>構成比(%)</t>
  </si>
  <si>
    <t>　　Ｆ 電気・ガス・熱供給・水道業</t>
  </si>
  <si>
    <t>(7)各部門が生産活動を個別に行った和は、それらの部門が同時に行った時の総和に等しいとします。</t>
  </si>
  <si>
    <t>・大分県産業連関分析ツール</t>
  </si>
  <si>
    <t>・福岡県産業連関表</t>
  </si>
  <si>
    <t>その他を基に作成したものです。</t>
  </si>
  <si>
    <t>　　本分析ツールについて</t>
  </si>
  <si>
    <t>税収係数（福岡県、2005年度）</t>
  </si>
  <si>
    <t>金額単位：百万円</t>
  </si>
  <si>
    <t>税目</t>
  </si>
  <si>
    <t>税収</t>
  </si>
  <si>
    <t>税収係数</t>
  </si>
  <si>
    <t>税収係数＝税収/分母　として分母は以下の通り</t>
  </si>
  <si>
    <t>粗付加価値内訳</t>
  </si>
  <si>
    <t>営業余剰</t>
  </si>
  <si>
    <t>雇用者所得</t>
  </si>
  <si>
    <t>間接税</t>
  </si>
  <si>
    <t>粗付加価値額</t>
  </si>
  <si>
    <t>県税</t>
  </si>
  <si>
    <t>事業税</t>
  </si>
  <si>
    <t>金額</t>
  </si>
  <si>
    <t>法人住民税</t>
  </si>
  <si>
    <t>構成比（％）</t>
  </si>
  <si>
    <t>個人住民税</t>
  </si>
  <si>
    <t>市町村税</t>
  </si>
  <si>
    <t>資料：福岡県産業連関表より</t>
  </si>
  <si>
    <t>個人住民税</t>
  </si>
  <si>
    <t>県税資料</t>
  </si>
  <si>
    <t>H17年度（2005年度）</t>
  </si>
  <si>
    <t>決算カード(都道府県）</t>
  </si>
  <si>
    <t>市町村税の基礎数値</t>
  </si>
  <si>
    <t>普通</t>
  </si>
  <si>
    <t>大都市</t>
  </si>
  <si>
    <t>特例市</t>
  </si>
  <si>
    <t>北九州市</t>
  </si>
  <si>
    <t>福岡市</t>
  </si>
  <si>
    <t>久留米市</t>
  </si>
  <si>
    <t>合計</t>
  </si>
  <si>
    <t>市町村税</t>
  </si>
  <si>
    <t>地方財政統計年報（大都市・特例市以外の市町村）</t>
  </si>
  <si>
    <t>決算カード(大都市、特例市）</t>
  </si>
  <si>
    <t>産業連関分析と決算カードから税収係数を計算する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</si>
</sst>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0_ "/>
    <numFmt numFmtId="180" formatCode="0.00000_ "/>
    <numFmt numFmtId="181" formatCode="#,##0.00_);[Red]\(#,##0.00\)"/>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0.0_ "/>
    <numFmt numFmtId="188" formatCode="##,###,###,##0;&quot;-&quot;#,###,###,##0"/>
    <numFmt numFmtId="189" formatCode="\ ###,###,##0;&quot;-&quot;###,###,##0"/>
    <numFmt numFmtId="190" formatCode="#,##0.000_ "/>
    <numFmt numFmtId="191" formatCode="#,##0.00_ "/>
    <numFmt numFmtId="192" formatCode="#,##0.000000_ "/>
    <numFmt numFmtId="193" formatCode="###,###,##0;&quot;-&quot;##,###,##0"/>
    <numFmt numFmtId="194" formatCode="#,###,##0;&quot; -&quot;###,##0"/>
    <numFmt numFmtId="195" formatCode="0;&quot;△ &quot;0"/>
    <numFmt numFmtId="196" formatCode="0.0;&quot;△ &quot;0.0"/>
  </numFmts>
  <fonts count="31">
    <font>
      <sz val="11"/>
      <name val="ＭＳ Ｐゴシック"/>
      <family val="3"/>
    </font>
    <font>
      <sz val="10"/>
      <color indexed="8"/>
      <name val="ＭＳ 明朝"/>
      <family val="1"/>
    </font>
    <font>
      <sz val="10"/>
      <color indexed="9"/>
      <name val="ＭＳ 明朝"/>
      <family val="1"/>
    </font>
    <font>
      <b/>
      <sz val="18"/>
      <color indexed="56"/>
      <name val="ＭＳ Ｐゴシック"/>
      <family val="3"/>
    </font>
    <font>
      <sz val="9"/>
      <color indexed="8"/>
      <name val="Times New Roman"/>
      <family val="1"/>
    </font>
    <font>
      <b/>
      <sz val="10"/>
      <color indexed="9"/>
      <name val="ＭＳ 明朝"/>
      <family val="1"/>
    </font>
    <font>
      <sz val="10"/>
      <color indexed="60"/>
      <name val="ＭＳ 明朝"/>
      <family val="1"/>
    </font>
    <font>
      <u val="single"/>
      <sz val="11"/>
      <color indexed="12"/>
      <name val="ＭＳ Ｐゴシック"/>
      <family val="3"/>
    </font>
    <font>
      <sz val="11"/>
      <color indexed="8"/>
      <name val="ＭＳ Ｐゴシック"/>
      <family val="3"/>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1"/>
      <name val="ＭＳ Ｐ明朝"/>
      <family val="1"/>
    </font>
    <font>
      <u val="single"/>
      <sz val="11"/>
      <color indexed="36"/>
      <name val="ＭＳ Ｐゴシック"/>
      <family val="3"/>
    </font>
    <font>
      <sz val="10"/>
      <color indexed="17"/>
      <name val="ＭＳ 明朝"/>
      <family val="1"/>
    </font>
    <font>
      <b/>
      <sz val="15"/>
      <color indexed="56"/>
      <name val="ＭＳ Ｐゴシック"/>
      <family val="3"/>
    </font>
    <font>
      <b/>
      <sz val="12"/>
      <name val="ＭＳ Ｐゴシック"/>
      <family val="3"/>
    </font>
    <font>
      <sz val="6"/>
      <name val="ＭＳ Ｐゴシック"/>
      <family val="3"/>
    </font>
    <font>
      <b/>
      <sz val="11"/>
      <name val="ＭＳ Ｐゴシック"/>
      <family val="3"/>
    </font>
    <font>
      <sz val="12"/>
      <name val="ＭＳ Ｐゴシック"/>
      <family val="3"/>
    </font>
    <font>
      <sz val="9"/>
      <name val="ＭＳ Ｐゴシック"/>
      <family val="3"/>
    </font>
    <font>
      <sz val="9"/>
      <color indexed="8"/>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dotted"/>
      <right style="thin"/>
      <top style="thin"/>
      <bottom style="thin"/>
    </border>
    <border>
      <left/>
      <right/>
      <top/>
      <bottom style="thin"/>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ashed"/>
    </border>
    <border>
      <left style="dashed"/>
      <right/>
      <top style="dashed"/>
      <bottom style="dashed"/>
    </border>
    <border>
      <left style="thin"/>
      <right style="thin"/>
      <top style="dashed"/>
      <bottom style="dashed"/>
    </border>
    <border>
      <left style="thin"/>
      <right style="dashed"/>
      <top/>
      <bottom/>
    </border>
    <border>
      <left style="dashed"/>
      <right/>
      <top style="dashed"/>
      <bottom style="dotted"/>
    </border>
    <border>
      <left style="thin"/>
      <right style="thin"/>
      <top style="dashed"/>
      <bottom style="dotted"/>
    </border>
    <border>
      <left style="dashed"/>
      <right/>
      <top/>
      <bottom style="thin"/>
    </border>
    <border>
      <left>
        <color indexed="63"/>
      </left>
      <right style="thin"/>
      <top>
        <color indexed="63"/>
      </top>
      <bottom>
        <color indexed="63"/>
      </bottom>
    </border>
    <border>
      <left>
        <color indexed="63"/>
      </left>
      <right style="thin"/>
      <top>
        <color indexed="63"/>
      </top>
      <bottom style="thin"/>
    </border>
    <border>
      <left style="double"/>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0" borderId="0" applyFill="0" applyBorder="0" applyAlignment="0">
      <protection/>
    </xf>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21" fillId="0" borderId="0" applyNumberFormat="0" applyFill="0" applyBorder="0" applyAlignment="0" applyProtection="0"/>
    <xf numFmtId="0" fontId="22" fillId="4" borderId="0" applyNumberFormat="0" applyBorder="0" applyAlignment="0" applyProtection="0"/>
  </cellStyleXfs>
  <cellXfs count="128">
    <xf numFmtId="0" fontId="0" fillId="0" borderId="0" xfId="0" applyAlignment="1">
      <alignment vertical="center"/>
    </xf>
    <xf numFmtId="0" fontId="24" fillId="0" borderId="0" xfId="0" applyFont="1" applyAlignment="1">
      <alignment vertical="center"/>
    </xf>
    <xf numFmtId="0" fontId="26" fillId="0" borderId="0" xfId="0" applyFont="1" applyAlignment="1">
      <alignment vertical="center"/>
    </xf>
    <xf numFmtId="0" fontId="0" fillId="0" borderId="10" xfId="0" applyBorder="1" applyAlignment="1">
      <alignment vertical="center"/>
    </xf>
    <xf numFmtId="0" fontId="27" fillId="0" borderId="0" xfId="0" applyFont="1" applyAlignment="1">
      <alignment vertical="center"/>
    </xf>
    <xf numFmtId="187" fontId="0" fillId="0" borderId="10" xfId="0" applyNumberFormat="1" applyBorder="1" applyAlignment="1">
      <alignment vertical="center"/>
    </xf>
    <xf numFmtId="0" fontId="0" fillId="0" borderId="10" xfId="0" applyBorder="1" applyAlignment="1">
      <alignment vertical="center" shrinkToFit="1"/>
    </xf>
    <xf numFmtId="10" fontId="0" fillId="0" borderId="0" xfId="0" applyNumberFormat="1" applyAlignment="1">
      <alignment vertical="center"/>
    </xf>
    <xf numFmtId="177" fontId="0" fillId="0" borderId="11" xfId="0" applyNumberFormat="1" applyBorder="1" applyAlignment="1">
      <alignment vertical="center"/>
    </xf>
    <xf numFmtId="177" fontId="0" fillId="0" borderId="12" xfId="0" applyNumberFormat="1" applyBorder="1" applyAlignment="1">
      <alignment vertical="center"/>
    </xf>
    <xf numFmtId="177" fontId="0" fillId="0" borderId="10" xfId="0" applyNumberFormat="1" applyBorder="1" applyAlignment="1">
      <alignment vertical="center"/>
    </xf>
    <xf numFmtId="179" fontId="0" fillId="0" borderId="10" xfId="0" applyNumberFormat="1" applyBorder="1" applyAlignment="1">
      <alignment vertical="center"/>
    </xf>
    <xf numFmtId="178" fontId="0" fillId="0" borderId="10" xfId="0" applyNumberFormat="1" applyBorder="1" applyAlignment="1">
      <alignment vertical="center"/>
    </xf>
    <xf numFmtId="177" fontId="28" fillId="0" borderId="10" xfId="0" applyNumberFormat="1" applyFont="1" applyBorder="1" applyAlignment="1">
      <alignment vertical="center"/>
    </xf>
    <xf numFmtId="181" fontId="0" fillId="0" borderId="10" xfId="0" applyNumberFormat="1" applyBorder="1" applyAlignment="1">
      <alignment vertical="center"/>
    </xf>
    <xf numFmtId="182" fontId="0" fillId="0" borderId="10" xfId="0" applyNumberFormat="1" applyBorder="1" applyAlignment="1">
      <alignment vertical="center"/>
    </xf>
    <xf numFmtId="0" fontId="28" fillId="0" borderId="0" xfId="0" applyFont="1" applyAlignment="1">
      <alignment vertical="center"/>
    </xf>
    <xf numFmtId="177" fontId="0" fillId="0" borderId="0" xfId="0" applyNumberFormat="1" applyAlignment="1">
      <alignment vertical="center"/>
    </xf>
    <xf numFmtId="179" fontId="0" fillId="0" borderId="0" xfId="0" applyNumberFormat="1" applyAlignment="1">
      <alignment vertical="center"/>
    </xf>
    <xf numFmtId="178" fontId="0" fillId="0" borderId="0" xfId="0" applyNumberFormat="1" applyAlignment="1">
      <alignment vertical="center"/>
    </xf>
    <xf numFmtId="0" fontId="0" fillId="0" borderId="10" xfId="0" applyBorder="1" applyAlignment="1">
      <alignment vertical="top" wrapText="1"/>
    </xf>
    <xf numFmtId="0" fontId="0" fillId="0" borderId="0" xfId="0" applyBorder="1" applyAlignment="1">
      <alignment vertical="top" wrapText="1"/>
    </xf>
    <xf numFmtId="177" fontId="28" fillId="0" borderId="10" xfId="0" applyNumberFormat="1" applyFont="1" applyBorder="1" applyAlignment="1">
      <alignment vertical="center" shrinkToFit="1"/>
    </xf>
    <xf numFmtId="178" fontId="0" fillId="0" borderId="0" xfId="0" applyNumberFormat="1" applyBorder="1" applyAlignment="1">
      <alignment vertical="center"/>
    </xf>
    <xf numFmtId="176" fontId="27" fillId="0" borderId="0" xfId="65" applyNumberFormat="1" applyFont="1" applyAlignment="1">
      <alignment vertical="center"/>
      <protection/>
    </xf>
    <xf numFmtId="176" fontId="28" fillId="0" borderId="0" xfId="65" applyNumberFormat="1" applyFont="1" applyAlignment="1">
      <alignment vertical="center"/>
      <protection/>
    </xf>
    <xf numFmtId="176" fontId="29" fillId="0" borderId="0" xfId="0" applyNumberFormat="1" applyFont="1" applyAlignment="1">
      <alignment vertical="center"/>
    </xf>
    <xf numFmtId="176" fontId="28" fillId="0" borderId="0" xfId="65" applyNumberFormat="1" applyFont="1" applyBorder="1" applyAlignment="1">
      <alignment vertical="center"/>
      <protection/>
    </xf>
    <xf numFmtId="176" fontId="29" fillId="0" borderId="0" xfId="0" applyNumberFormat="1" applyFont="1" applyAlignment="1">
      <alignment vertical="center" shrinkToFit="1"/>
    </xf>
    <xf numFmtId="176" fontId="28" fillId="0" borderId="0" xfId="0" applyNumberFormat="1" applyFont="1" applyBorder="1" applyAlignment="1">
      <alignment vertical="center"/>
    </xf>
    <xf numFmtId="176" fontId="29" fillId="0" borderId="0" xfId="0" applyNumberFormat="1" applyFont="1" applyAlignment="1">
      <alignment vertical="center"/>
    </xf>
    <xf numFmtId="176" fontId="29" fillId="0" borderId="0" xfId="0" applyNumberFormat="1" applyFont="1" applyBorder="1" applyAlignment="1">
      <alignment vertical="center"/>
    </xf>
    <xf numFmtId="176" fontId="28" fillId="0" borderId="13" xfId="65" applyNumberFormat="1" applyFont="1" applyBorder="1" applyAlignment="1">
      <alignment vertical="center"/>
      <protection/>
    </xf>
    <xf numFmtId="0" fontId="0" fillId="0" borderId="11" xfId="0" applyBorder="1" applyAlignment="1">
      <alignment vertical="center"/>
    </xf>
    <xf numFmtId="0" fontId="0" fillId="0" borderId="14" xfId="0" applyBorder="1" applyAlignment="1">
      <alignment vertical="center"/>
    </xf>
    <xf numFmtId="176" fontId="28" fillId="0" borderId="11" xfId="65" applyNumberFormat="1" applyFont="1" applyBorder="1" applyAlignment="1" applyProtection="1">
      <alignment vertical="center"/>
      <protection locked="0"/>
    </xf>
    <xf numFmtId="0" fontId="0" fillId="0" borderId="14" xfId="0" applyBorder="1" applyAlignment="1">
      <alignment vertical="center"/>
    </xf>
    <xf numFmtId="0" fontId="0" fillId="0" borderId="15" xfId="0" applyBorder="1" applyAlignment="1">
      <alignment vertical="center"/>
    </xf>
    <xf numFmtId="176" fontId="0" fillId="0" borderId="10" xfId="0" applyNumberFormat="1" applyBorder="1" applyAlignment="1">
      <alignment vertical="center"/>
    </xf>
    <xf numFmtId="176" fontId="28" fillId="0" borderId="0" xfId="65" applyNumberFormat="1" applyFont="1" applyAlignment="1">
      <alignment horizontal="right" vertical="center"/>
      <protection/>
    </xf>
    <xf numFmtId="176" fontId="28" fillId="0" borderId="11" xfId="65" applyNumberFormat="1" applyFont="1" applyBorder="1" applyAlignment="1">
      <alignment vertical="center"/>
      <protection/>
    </xf>
    <xf numFmtId="176" fontId="28" fillId="0" borderId="14" xfId="65" applyNumberFormat="1" applyFont="1" applyBorder="1" applyAlignment="1">
      <alignment vertical="center"/>
      <protection/>
    </xf>
    <xf numFmtId="176" fontId="28" fillId="0" borderId="10" xfId="65" applyNumberFormat="1" applyFont="1" applyBorder="1" applyAlignment="1">
      <alignment vertical="center"/>
      <protection/>
    </xf>
    <xf numFmtId="190" fontId="28" fillId="0" borderId="10" xfId="65" applyNumberFormat="1" applyFont="1" applyBorder="1" applyAlignment="1">
      <alignment vertical="center"/>
      <protection/>
    </xf>
    <xf numFmtId="176" fontId="28" fillId="0" borderId="0" xfId="65" applyNumberFormat="1" applyFont="1" applyAlignment="1" applyProtection="1">
      <alignment vertical="center"/>
      <protection locked="0"/>
    </xf>
    <xf numFmtId="176" fontId="28" fillId="0" borderId="16" xfId="65" applyNumberFormat="1" applyFont="1" applyBorder="1" applyAlignment="1">
      <alignment vertical="center"/>
      <protection/>
    </xf>
    <xf numFmtId="176" fontId="28" fillId="0" borderId="17" xfId="65" applyNumberFormat="1" applyFont="1" applyBorder="1" applyAlignment="1">
      <alignment vertical="center"/>
      <protection/>
    </xf>
    <xf numFmtId="176" fontId="28" fillId="0" borderId="18" xfId="65" applyNumberFormat="1" applyFont="1" applyBorder="1" applyAlignment="1">
      <alignment vertical="center"/>
      <protection/>
    </xf>
    <xf numFmtId="176" fontId="28" fillId="0" borderId="15" xfId="65" applyNumberFormat="1" applyFont="1" applyBorder="1" applyAlignment="1">
      <alignment horizontal="center" vertical="center"/>
      <protection/>
    </xf>
    <xf numFmtId="176" fontId="28" fillId="0" borderId="19" xfId="65" applyNumberFormat="1" applyFont="1" applyBorder="1" applyAlignment="1">
      <alignment vertical="center"/>
      <protection/>
    </xf>
    <xf numFmtId="176" fontId="28" fillId="0" borderId="20" xfId="65" applyNumberFormat="1" applyFont="1" applyBorder="1" applyAlignment="1">
      <alignment vertical="center"/>
      <protection/>
    </xf>
    <xf numFmtId="176" fontId="28" fillId="0" borderId="20" xfId="65" applyNumberFormat="1" applyFont="1" applyBorder="1" applyAlignment="1">
      <alignment horizontal="center" vertical="center"/>
      <protection/>
    </xf>
    <xf numFmtId="176" fontId="28" fillId="0" borderId="21" xfId="65" applyNumberFormat="1" applyFont="1" applyBorder="1" applyAlignment="1">
      <alignment vertical="center"/>
      <protection/>
    </xf>
    <xf numFmtId="176" fontId="28" fillId="0" borderId="22" xfId="65" applyNumberFormat="1" applyFont="1" applyBorder="1" applyAlignment="1">
      <alignment vertical="center"/>
      <protection/>
    </xf>
    <xf numFmtId="176" fontId="28" fillId="0" borderId="22" xfId="65" applyNumberFormat="1" applyFont="1" applyBorder="1" applyAlignment="1">
      <alignment vertical="top"/>
      <protection/>
    </xf>
    <xf numFmtId="176" fontId="28" fillId="0" borderId="23" xfId="65" applyNumberFormat="1" applyFont="1" applyBorder="1" applyAlignment="1">
      <alignment vertical="center" wrapText="1"/>
      <protection/>
    </xf>
    <xf numFmtId="176" fontId="28" fillId="0" borderId="23" xfId="65" applyNumberFormat="1" applyFont="1" applyBorder="1" applyAlignment="1">
      <alignment vertical="top"/>
      <protection/>
    </xf>
    <xf numFmtId="176" fontId="28" fillId="0" borderId="23" xfId="65" applyNumberFormat="1" applyFont="1" applyBorder="1" applyAlignment="1">
      <alignment horizontal="center" vertical="top"/>
      <protection/>
    </xf>
    <xf numFmtId="176" fontId="28" fillId="0" borderId="24" xfId="65" applyNumberFormat="1" applyFont="1" applyBorder="1" applyAlignment="1">
      <alignment vertical="center"/>
      <protection/>
    </xf>
    <xf numFmtId="176" fontId="28" fillId="0" borderId="25" xfId="65" applyNumberFormat="1" applyFont="1" applyBorder="1" applyAlignment="1">
      <alignment vertical="center"/>
      <protection/>
    </xf>
    <xf numFmtId="176" fontId="28" fillId="0" borderId="26" xfId="65" applyNumberFormat="1" applyFont="1" applyBorder="1" applyAlignment="1">
      <alignment vertical="center" shrinkToFit="1"/>
      <protection/>
    </xf>
    <xf numFmtId="176" fontId="29" fillId="0" borderId="19" xfId="0" applyNumberFormat="1" applyFont="1" applyBorder="1" applyAlignment="1">
      <alignment vertical="center"/>
    </xf>
    <xf numFmtId="176" fontId="28" fillId="0" borderId="27" xfId="65" applyNumberFormat="1" applyFont="1" applyBorder="1" applyAlignment="1">
      <alignment vertical="center"/>
      <protection/>
    </xf>
    <xf numFmtId="176" fontId="28" fillId="0" borderId="28" xfId="65" applyNumberFormat="1" applyFont="1" applyBorder="1" applyAlignment="1">
      <alignment vertical="center"/>
      <protection/>
    </xf>
    <xf numFmtId="176" fontId="28" fillId="0" borderId="29" xfId="65" applyNumberFormat="1" applyFont="1" applyBorder="1" applyAlignment="1">
      <alignment vertical="center" shrinkToFit="1"/>
      <protection/>
    </xf>
    <xf numFmtId="176" fontId="28" fillId="0" borderId="30" xfId="65" applyNumberFormat="1" applyFont="1" applyBorder="1" applyAlignment="1">
      <alignment vertical="center"/>
      <protection/>
    </xf>
    <xf numFmtId="176" fontId="28" fillId="0" borderId="23" xfId="65" applyNumberFormat="1" applyFont="1" applyBorder="1" applyAlignment="1">
      <alignment vertical="center" shrinkToFit="1"/>
      <protection/>
    </xf>
    <xf numFmtId="191" fontId="28" fillId="0" borderId="10" xfId="65" applyNumberFormat="1" applyFont="1" applyBorder="1" applyAlignment="1">
      <alignment vertical="center" shrinkToFit="1"/>
      <protection/>
    </xf>
    <xf numFmtId="176" fontId="30" fillId="0" borderId="0" xfId="65" applyNumberFormat="1" applyFont="1" applyAlignment="1">
      <alignment vertical="center"/>
      <protection/>
    </xf>
    <xf numFmtId="176" fontId="28" fillId="0" borderId="0" xfId="65" applyNumberFormat="1" applyFont="1" applyAlignment="1">
      <alignment vertical="center" shrinkToFit="1"/>
      <protection/>
    </xf>
    <xf numFmtId="176" fontId="28" fillId="0" borderId="15" xfId="65" applyNumberFormat="1" applyFont="1" applyBorder="1" applyAlignment="1">
      <alignment vertical="center"/>
      <protection/>
    </xf>
    <xf numFmtId="176" fontId="28" fillId="0" borderId="10" xfId="65" applyNumberFormat="1" applyFont="1" applyBorder="1" applyAlignment="1">
      <alignment horizontal="center" vertical="center"/>
      <protection/>
    </xf>
    <xf numFmtId="176" fontId="28" fillId="0" borderId="11" xfId="65" applyNumberFormat="1" applyFont="1" applyBorder="1" applyAlignment="1">
      <alignment horizontal="center" vertical="center"/>
      <protection/>
    </xf>
    <xf numFmtId="192" fontId="28" fillId="0" borderId="10" xfId="65" applyNumberFormat="1" applyFont="1" applyBorder="1" applyAlignment="1">
      <alignment vertical="center"/>
      <protection/>
    </xf>
    <xf numFmtId="176" fontId="28" fillId="0" borderId="31" xfId="65" applyNumberFormat="1" applyFont="1" applyBorder="1" applyAlignment="1">
      <alignment vertical="center"/>
      <protection/>
    </xf>
    <xf numFmtId="176" fontId="28" fillId="0" borderId="32" xfId="65" applyNumberFormat="1" applyFont="1" applyBorder="1" applyAlignment="1">
      <alignment vertical="center"/>
      <protection/>
    </xf>
    <xf numFmtId="176" fontId="28" fillId="0" borderId="33" xfId="65" applyNumberFormat="1" applyFont="1" applyBorder="1" applyAlignment="1">
      <alignment vertical="center"/>
      <protection/>
    </xf>
    <xf numFmtId="177" fontId="0" fillId="0" borderId="19" xfId="0" applyNumberFormat="1"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176" fontId="28" fillId="0" borderId="39" xfId="65" applyNumberFormat="1" applyFont="1" applyBorder="1" applyAlignment="1">
      <alignment vertical="center"/>
      <protection/>
    </xf>
    <xf numFmtId="176" fontId="28" fillId="0" borderId="40" xfId="65" applyNumberFormat="1" applyFont="1" applyBorder="1" applyAlignment="1">
      <alignment vertical="center"/>
      <protection/>
    </xf>
    <xf numFmtId="176" fontId="28" fillId="0" borderId="10" xfId="0" applyNumberFormat="1" applyFont="1" applyBorder="1" applyAlignment="1">
      <alignment vertical="center"/>
    </xf>
    <xf numFmtId="0" fontId="0" fillId="0" borderId="21" xfId="0" applyBorder="1" applyAlignment="1">
      <alignment vertical="center" wrapText="1"/>
    </xf>
    <xf numFmtId="177" fontId="0" fillId="0" borderId="20" xfId="0" applyNumberFormat="1" applyBorder="1" applyAlignment="1">
      <alignment vertical="center" wrapText="1"/>
    </xf>
    <xf numFmtId="177" fontId="0" fillId="0" borderId="23" xfId="0" applyNumberFormat="1" applyBorder="1" applyAlignment="1">
      <alignment vertical="center" wrapText="1"/>
    </xf>
    <xf numFmtId="0" fontId="28" fillId="0" borderId="21" xfId="0" applyFont="1" applyBorder="1" applyAlignment="1">
      <alignment vertical="center" wrapText="1"/>
    </xf>
    <xf numFmtId="179" fontId="28" fillId="0" borderId="20" xfId="0" applyNumberFormat="1" applyFont="1" applyBorder="1" applyAlignment="1">
      <alignment vertical="center" wrapText="1"/>
    </xf>
    <xf numFmtId="179" fontId="28" fillId="0" borderId="23" xfId="0" applyNumberFormat="1" applyFont="1" applyBorder="1" applyAlignment="1">
      <alignment vertical="center" wrapText="1"/>
    </xf>
    <xf numFmtId="178" fontId="28" fillId="0" borderId="20" xfId="0" applyNumberFormat="1" applyFont="1" applyBorder="1" applyAlignment="1">
      <alignment vertical="center" wrapText="1"/>
    </xf>
    <xf numFmtId="178" fontId="28" fillId="0" borderId="23" xfId="0" applyNumberFormat="1" applyFont="1" applyBorder="1" applyAlignment="1">
      <alignment vertical="center" wrapText="1"/>
    </xf>
    <xf numFmtId="176" fontId="28" fillId="0" borderId="21" xfId="65" applyNumberFormat="1" applyFont="1" applyBorder="1" applyAlignment="1">
      <alignment vertical="center"/>
      <protection/>
    </xf>
    <xf numFmtId="0" fontId="0" fillId="0" borderId="20" xfId="0" applyBorder="1" applyAlignment="1">
      <alignment vertical="center"/>
    </xf>
    <xf numFmtId="0" fontId="0" fillId="0" borderId="23" xfId="0" applyBorder="1" applyAlignment="1">
      <alignment vertical="center"/>
    </xf>
    <xf numFmtId="176" fontId="28" fillId="0" borderId="18" xfId="65" applyNumberFormat="1" applyFont="1" applyBorder="1" applyAlignment="1">
      <alignment vertical="center"/>
      <protection/>
    </xf>
    <xf numFmtId="0" fontId="0" fillId="0" borderId="32" xfId="0" applyBorder="1" applyAlignment="1">
      <alignment vertical="center"/>
    </xf>
    <xf numFmtId="176" fontId="28" fillId="0" borderId="23" xfId="65" applyNumberFormat="1" applyFont="1" applyBorder="1" applyAlignment="1">
      <alignment vertical="center"/>
      <protection/>
    </xf>
    <xf numFmtId="0" fontId="0" fillId="0" borderId="20" xfId="0"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177" fontId="0" fillId="0" borderId="31" xfId="0" applyNumberFormat="1" applyBorder="1" applyAlignment="1">
      <alignment vertical="center" wrapText="1"/>
    </xf>
    <xf numFmtId="177" fontId="0" fillId="0" borderId="22" xfId="0" applyNumberFormat="1" applyBorder="1" applyAlignment="1">
      <alignment vertical="center" wrapText="1"/>
    </xf>
    <xf numFmtId="177" fontId="0" fillId="0" borderId="32"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21" xfId="0" applyBorder="1" applyAlignment="1">
      <alignment vertical="center"/>
    </xf>
    <xf numFmtId="180" fontId="0" fillId="0" borderId="10" xfId="0" applyNumberFormat="1" applyBorder="1" applyAlignment="1">
      <alignment vertical="center"/>
    </xf>
    <xf numFmtId="176" fontId="0" fillId="0" borderId="0" xfId="0" applyNumberFormat="1" applyBorder="1" applyAlignment="1">
      <alignment vertical="center"/>
    </xf>
    <xf numFmtId="0" fontId="0" fillId="0" borderId="0" xfId="64" applyFont="1">
      <alignment vertical="center"/>
      <protection/>
    </xf>
    <xf numFmtId="0" fontId="0" fillId="0" borderId="41" xfId="0" applyBorder="1" applyAlignment="1">
      <alignment vertical="center"/>
    </xf>
    <xf numFmtId="179" fontId="0" fillId="0" borderId="0" xfId="0" applyNumberFormat="1" applyBorder="1" applyAlignment="1">
      <alignment horizontal="center" vertical="center"/>
    </xf>
    <xf numFmtId="0" fontId="0" fillId="0" borderId="0" xfId="64">
      <alignment vertical="center"/>
      <protection/>
    </xf>
    <xf numFmtId="0" fontId="0" fillId="0" borderId="16" xfId="64" applyBorder="1">
      <alignment vertical="center"/>
      <protection/>
    </xf>
    <xf numFmtId="0" fontId="0" fillId="0" borderId="18" xfId="64" applyBorder="1">
      <alignment vertical="center"/>
      <protection/>
    </xf>
    <xf numFmtId="0" fontId="0" fillId="0" borderId="21" xfId="64" applyFont="1" applyBorder="1">
      <alignment vertical="center"/>
      <protection/>
    </xf>
    <xf numFmtId="0" fontId="0" fillId="0" borderId="16" xfId="64" applyFont="1" applyBorder="1">
      <alignment vertical="center"/>
      <protection/>
    </xf>
    <xf numFmtId="0" fontId="0" fillId="0" borderId="22" xfId="64" applyBorder="1">
      <alignment vertical="center"/>
      <protection/>
    </xf>
    <xf numFmtId="0" fontId="0" fillId="0" borderId="32" xfId="64" applyBorder="1">
      <alignment vertical="center"/>
      <protection/>
    </xf>
    <xf numFmtId="0" fontId="0" fillId="0" borderId="23" xfId="64" applyFont="1" applyBorder="1">
      <alignment vertical="center"/>
      <protection/>
    </xf>
    <xf numFmtId="0" fontId="0" fillId="0" borderId="10" xfId="64" applyFont="1" applyBorder="1">
      <alignment vertical="center"/>
      <protection/>
    </xf>
    <xf numFmtId="0" fontId="0" fillId="0" borderId="31" xfId="64" applyFont="1" applyBorder="1">
      <alignment vertical="center"/>
      <protection/>
    </xf>
    <xf numFmtId="176" fontId="0" fillId="0" borderId="10" xfId="64" applyNumberFormat="1" applyBorder="1">
      <alignment vertical="center"/>
      <protection/>
    </xf>
    <xf numFmtId="0" fontId="0" fillId="0" borderId="23" xfId="64" applyBorder="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住宅リフォーム助成制度実施状況" xfId="64"/>
    <cellStyle name="標準_分析ファイル案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116</xdr:row>
      <xdr:rowOff>85725</xdr:rowOff>
    </xdr:from>
    <xdr:to>
      <xdr:col>6</xdr:col>
      <xdr:colOff>533400</xdr:colOff>
      <xdr:row>161</xdr:row>
      <xdr:rowOff>0</xdr:rowOff>
    </xdr:to>
    <xdr:pic>
      <xdr:nvPicPr>
        <xdr:cNvPr id="1" name="Picture 1"/>
        <xdr:cNvPicPr preferRelativeResize="1">
          <a:picLocks noChangeAspect="1"/>
        </xdr:cNvPicPr>
      </xdr:nvPicPr>
      <xdr:blipFill>
        <a:blip r:embed="rId1"/>
        <a:stretch>
          <a:fillRect/>
        </a:stretch>
      </xdr:blipFill>
      <xdr:spPr>
        <a:xfrm>
          <a:off x="571500" y="20507325"/>
          <a:ext cx="5400675" cy="7629525"/>
        </a:xfrm>
        <a:prstGeom prst="rect">
          <a:avLst/>
        </a:prstGeom>
        <a:noFill/>
        <a:ln w="9525" cmpd="sng">
          <a:noFill/>
        </a:ln>
      </xdr:spPr>
    </xdr:pic>
    <xdr:clientData/>
  </xdr:twoCellAnchor>
  <xdr:twoCellAnchor editAs="oneCell">
    <xdr:from>
      <xdr:col>11</xdr:col>
      <xdr:colOff>0</xdr:colOff>
      <xdr:row>60</xdr:row>
      <xdr:rowOff>161925</xdr:rowOff>
    </xdr:from>
    <xdr:to>
      <xdr:col>15</xdr:col>
      <xdr:colOff>628650</xdr:colOff>
      <xdr:row>67</xdr:row>
      <xdr:rowOff>85725</xdr:rowOff>
    </xdr:to>
    <xdr:pic>
      <xdr:nvPicPr>
        <xdr:cNvPr id="2" name="Picture 2"/>
        <xdr:cNvPicPr preferRelativeResize="1">
          <a:picLocks noChangeAspect="1"/>
        </xdr:cNvPicPr>
      </xdr:nvPicPr>
      <xdr:blipFill>
        <a:blip r:embed="rId2"/>
        <a:stretch>
          <a:fillRect/>
        </a:stretch>
      </xdr:blipFill>
      <xdr:spPr>
        <a:xfrm>
          <a:off x="8867775" y="11020425"/>
          <a:ext cx="3143250"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W114"/>
  <sheetViews>
    <sheetView tabSelected="1" zoomScalePageLayoutView="0" workbookViewId="0" topLeftCell="A1">
      <selection activeCell="S8" sqref="S8"/>
    </sheetView>
  </sheetViews>
  <sheetFormatPr defaultColWidth="9.00390625" defaultRowHeight="13.5"/>
  <cols>
    <col min="3" max="3" width="21.25390625" style="0" customWidth="1"/>
    <col min="4" max="4" width="9.875" style="0" bestFit="1" customWidth="1"/>
    <col min="5" max="5" width="13.25390625" style="0" customWidth="1"/>
    <col min="15" max="15" width="6.00390625" style="0" customWidth="1"/>
  </cols>
  <sheetData>
    <row r="1" ht="15" customHeight="1"/>
    <row r="2" spans="1:12" ht="15" customHeight="1">
      <c r="A2" s="1" t="s">
        <v>120</v>
      </c>
      <c r="L2" s="1" t="s">
        <v>121</v>
      </c>
    </row>
    <row r="3" ht="15" customHeight="1"/>
    <row r="4" spans="4:12" ht="15" customHeight="1">
      <c r="D4" t="s">
        <v>122</v>
      </c>
      <c r="L4" s="2" t="s">
        <v>123</v>
      </c>
    </row>
    <row r="5" ht="15" customHeight="1">
      <c r="D5" t="s">
        <v>124</v>
      </c>
    </row>
    <row r="6" spans="12:15" ht="15" customHeight="1">
      <c r="L6" s="3" t="s">
        <v>125</v>
      </c>
      <c r="M6" s="3" t="s">
        <v>126</v>
      </c>
      <c r="N6" s="3" t="s">
        <v>127</v>
      </c>
      <c r="O6" s="3" t="s">
        <v>128</v>
      </c>
    </row>
    <row r="7" spans="1:15" ht="15" customHeight="1">
      <c r="A7" s="4" t="s">
        <v>129</v>
      </c>
      <c r="B7" s="4"/>
      <c r="C7" s="4"/>
      <c r="D7" s="4"/>
      <c r="E7" s="4"/>
      <c r="F7" s="4"/>
      <c r="G7" s="4"/>
      <c r="H7" s="4"/>
      <c r="I7" s="4"/>
      <c r="L7" s="3" t="s">
        <v>130</v>
      </c>
      <c r="M7" s="3">
        <v>6</v>
      </c>
      <c r="N7" s="3">
        <v>47</v>
      </c>
      <c r="O7" s="5">
        <f>+M7/N7*100</f>
        <v>12.76595744680851</v>
      </c>
    </row>
    <row r="8" spans="1:15" ht="15" customHeight="1">
      <c r="A8" s="4" t="s">
        <v>131</v>
      </c>
      <c r="B8" s="4"/>
      <c r="C8" s="4"/>
      <c r="D8" s="4"/>
      <c r="E8" s="4"/>
      <c r="F8" s="4"/>
      <c r="G8" s="4"/>
      <c r="H8" s="4"/>
      <c r="I8" s="4"/>
      <c r="L8" s="3" t="s">
        <v>132</v>
      </c>
      <c r="M8" s="3">
        <v>556</v>
      </c>
      <c r="N8" s="3">
        <v>1742</v>
      </c>
      <c r="O8" s="5">
        <f>+M8/N8*100</f>
        <v>31.917336394948336</v>
      </c>
    </row>
    <row r="9" spans="1:14" ht="15" customHeight="1">
      <c r="A9" s="4" t="s">
        <v>0</v>
      </c>
      <c r="B9" s="4"/>
      <c r="C9" s="4"/>
      <c r="D9" s="4"/>
      <c r="E9" s="4"/>
      <c r="F9" s="4"/>
      <c r="G9" s="4"/>
      <c r="H9" s="4"/>
      <c r="I9" s="4"/>
      <c r="L9" t="s">
        <v>133</v>
      </c>
      <c r="N9" t="s">
        <v>134</v>
      </c>
    </row>
    <row r="10" spans="1:9" ht="18.75" customHeight="1">
      <c r="A10" s="4" t="s">
        <v>135</v>
      </c>
      <c r="B10" s="4"/>
      <c r="C10" s="4"/>
      <c r="D10" s="4"/>
      <c r="E10" s="4"/>
      <c r="F10" s="4"/>
      <c r="G10" s="4"/>
      <c r="H10" s="4"/>
      <c r="I10" s="4"/>
    </row>
    <row r="11" spans="1:9" ht="13.5" customHeight="1">
      <c r="A11" s="4" t="s">
        <v>136</v>
      </c>
      <c r="B11" s="4"/>
      <c r="C11" s="4"/>
      <c r="D11" s="4"/>
      <c r="E11" s="4"/>
      <c r="F11" s="4"/>
      <c r="G11" s="4"/>
      <c r="H11" s="4"/>
      <c r="I11" s="4"/>
    </row>
    <row r="12" spans="1:12" ht="15" customHeight="1">
      <c r="A12" s="4" t="s">
        <v>137</v>
      </c>
      <c r="B12" s="4"/>
      <c r="C12" s="4"/>
      <c r="D12" s="4"/>
      <c r="E12" s="4"/>
      <c r="F12" s="4"/>
      <c r="G12" s="4"/>
      <c r="H12" s="4"/>
      <c r="I12" s="4"/>
      <c r="L12" t="s">
        <v>138</v>
      </c>
    </row>
    <row r="13" spans="1:9" ht="15" customHeight="1">
      <c r="A13" s="4" t="s">
        <v>139</v>
      </c>
      <c r="B13" s="4"/>
      <c r="C13" s="4"/>
      <c r="D13" s="4"/>
      <c r="E13" s="4"/>
      <c r="F13" s="4"/>
      <c r="G13" s="4"/>
      <c r="H13" s="4"/>
      <c r="I13" s="4"/>
    </row>
    <row r="14" spans="1:15" ht="15" customHeight="1">
      <c r="A14" s="4" t="s">
        <v>140</v>
      </c>
      <c r="B14" s="4"/>
      <c r="C14" s="4"/>
      <c r="D14" s="4"/>
      <c r="E14" s="4"/>
      <c r="F14" s="4"/>
      <c r="G14" s="4"/>
      <c r="H14" s="4"/>
      <c r="I14" s="4"/>
      <c r="L14" s="3" t="s">
        <v>125</v>
      </c>
      <c r="M14" s="3" t="s">
        <v>126</v>
      </c>
      <c r="N14" s="3" t="s">
        <v>127</v>
      </c>
      <c r="O14" s="6" t="s">
        <v>128</v>
      </c>
    </row>
    <row r="15" spans="1:15" ht="14.25" customHeight="1">
      <c r="A15" s="4" t="s">
        <v>141</v>
      </c>
      <c r="B15" s="4"/>
      <c r="C15" s="4"/>
      <c r="D15" s="4"/>
      <c r="E15" s="4"/>
      <c r="F15" s="4"/>
      <c r="G15" s="4"/>
      <c r="H15" s="4"/>
      <c r="I15" s="4"/>
      <c r="L15" s="3" t="s">
        <v>142</v>
      </c>
      <c r="M15" s="3">
        <v>23</v>
      </c>
      <c r="N15" s="3">
        <v>60</v>
      </c>
      <c r="O15" s="5">
        <f>+M15/N15*100</f>
        <v>38.333333333333336</v>
      </c>
    </row>
    <row r="16" spans="1:9" ht="14.25">
      <c r="A16" s="4" t="s">
        <v>143</v>
      </c>
      <c r="B16" s="4"/>
      <c r="C16" s="4"/>
      <c r="D16" s="4"/>
      <c r="E16" s="4"/>
      <c r="F16" s="4"/>
      <c r="G16" s="4"/>
      <c r="H16" s="4"/>
      <c r="I16" s="4"/>
    </row>
    <row r="17" spans="1:9" ht="14.25">
      <c r="A17" s="4" t="s">
        <v>144</v>
      </c>
      <c r="B17" s="4"/>
      <c r="C17" s="4"/>
      <c r="D17" s="4"/>
      <c r="E17" s="4"/>
      <c r="F17" s="4"/>
      <c r="G17" s="4"/>
      <c r="H17" s="4"/>
      <c r="I17" s="4"/>
    </row>
    <row r="18" spans="1:12" ht="14.25">
      <c r="A18" s="4" t="s">
        <v>145</v>
      </c>
      <c r="B18" s="4"/>
      <c r="C18" s="4"/>
      <c r="D18" s="4"/>
      <c r="E18" s="4"/>
      <c r="F18" s="4"/>
      <c r="G18" s="4"/>
      <c r="H18" s="4"/>
      <c r="I18" s="4"/>
      <c r="L18" s="2" t="s">
        <v>146</v>
      </c>
    </row>
    <row r="19" spans="1:9" ht="14.25">
      <c r="A19" s="4" t="s">
        <v>147</v>
      </c>
      <c r="B19" s="4"/>
      <c r="C19" s="4"/>
      <c r="D19" s="4"/>
      <c r="E19" s="4"/>
      <c r="F19" s="4"/>
      <c r="G19" s="4"/>
      <c r="H19" s="4"/>
      <c r="I19" s="4"/>
    </row>
    <row r="20" spans="1:12" ht="14.25">
      <c r="A20" s="4" t="s">
        <v>148</v>
      </c>
      <c r="B20" s="4"/>
      <c r="C20" s="4"/>
      <c r="D20" s="4"/>
      <c r="E20" s="4"/>
      <c r="F20" s="4"/>
      <c r="G20" s="4"/>
      <c r="H20" s="4"/>
      <c r="I20" s="4"/>
      <c r="L20" t="s">
        <v>149</v>
      </c>
    </row>
    <row r="21" spans="1:9" ht="14.25">
      <c r="A21" s="4" t="s">
        <v>150</v>
      </c>
      <c r="B21" s="4"/>
      <c r="C21" s="4"/>
      <c r="D21" s="4"/>
      <c r="E21" s="4"/>
      <c r="F21" s="4"/>
      <c r="G21" s="4"/>
      <c r="H21" s="4"/>
      <c r="I21" s="4"/>
    </row>
    <row r="22" spans="1:19" ht="14.25">
      <c r="A22" s="4" t="s">
        <v>151</v>
      </c>
      <c r="B22" s="4"/>
      <c r="C22" s="4"/>
      <c r="D22" s="4"/>
      <c r="E22" s="4"/>
      <c r="F22" s="4"/>
      <c r="G22" s="4"/>
      <c r="H22" s="4"/>
      <c r="I22" s="4"/>
      <c r="L22" t="s">
        <v>152</v>
      </c>
      <c r="M22" t="s">
        <v>153</v>
      </c>
      <c r="N22" t="s">
        <v>154</v>
      </c>
      <c r="P22" t="s">
        <v>155</v>
      </c>
      <c r="S22" t="s">
        <v>156</v>
      </c>
    </row>
    <row r="23" spans="1:19" ht="14.25">
      <c r="A23" s="4" t="s">
        <v>157</v>
      </c>
      <c r="B23" s="4"/>
      <c r="C23" s="4"/>
      <c r="D23" s="4"/>
      <c r="E23" s="4"/>
      <c r="F23" s="4"/>
      <c r="G23" s="4"/>
      <c r="H23" s="4"/>
      <c r="I23" s="4"/>
      <c r="L23" t="s">
        <v>158</v>
      </c>
      <c r="M23">
        <v>2823</v>
      </c>
      <c r="N23" t="s">
        <v>159</v>
      </c>
      <c r="Q23" t="s">
        <v>160</v>
      </c>
      <c r="S23" s="7">
        <v>0.0037</v>
      </c>
    </row>
    <row r="24" spans="1:12" ht="14.25">
      <c r="A24" s="4" t="s">
        <v>161</v>
      </c>
      <c r="B24" s="4"/>
      <c r="C24" s="4"/>
      <c r="D24" s="4"/>
      <c r="E24" s="4"/>
      <c r="F24" s="4"/>
      <c r="G24" s="4"/>
      <c r="H24" s="4"/>
      <c r="I24" s="4"/>
      <c r="L24" t="s">
        <v>162</v>
      </c>
    </row>
    <row r="25" spans="1:12" ht="14.25">
      <c r="A25" s="4" t="s">
        <v>163</v>
      </c>
      <c r="B25" s="4"/>
      <c r="C25" s="4"/>
      <c r="D25" s="4"/>
      <c r="E25" s="4"/>
      <c r="F25" s="4"/>
      <c r="G25" s="4"/>
      <c r="H25" s="4"/>
      <c r="I25" s="4"/>
      <c r="L25" t="s">
        <v>164</v>
      </c>
    </row>
    <row r="26" ht="14.25">
      <c r="A26" s="4" t="s">
        <v>165</v>
      </c>
    </row>
    <row r="27" spans="1:21" ht="14.25">
      <c r="A27" s="4" t="s">
        <v>166</v>
      </c>
      <c r="B27" s="4"/>
      <c r="C27" s="4"/>
      <c r="D27" s="4"/>
      <c r="E27" s="4"/>
      <c r="F27" s="4"/>
      <c r="G27" s="4"/>
      <c r="H27" s="4"/>
      <c r="I27" s="4"/>
      <c r="L27" t="s">
        <v>167</v>
      </c>
      <c r="U27" t="s">
        <v>168</v>
      </c>
    </row>
    <row r="28" spans="1:9" ht="14.25">
      <c r="A28" s="4" t="s">
        <v>169</v>
      </c>
      <c r="B28" s="4"/>
      <c r="C28" s="4"/>
      <c r="D28" s="4"/>
      <c r="E28" s="4"/>
      <c r="F28" s="4"/>
      <c r="G28" s="4"/>
      <c r="H28" s="4"/>
      <c r="I28" s="4"/>
    </row>
    <row r="29" spans="1:23" ht="16.5" customHeight="1">
      <c r="A29" s="4" t="s">
        <v>170</v>
      </c>
      <c r="B29" s="4"/>
      <c r="C29" s="4"/>
      <c r="D29" s="4"/>
      <c r="E29" s="4"/>
      <c r="F29" s="4"/>
      <c r="G29" s="4"/>
      <c r="H29" s="4"/>
      <c r="I29" s="4"/>
      <c r="L29" s="87" t="s">
        <v>1</v>
      </c>
      <c r="M29" s="87" t="s">
        <v>2</v>
      </c>
      <c r="N29" s="103" t="s">
        <v>3</v>
      </c>
      <c r="O29" s="104"/>
      <c r="P29" s="87" t="s">
        <v>4</v>
      </c>
      <c r="Q29" s="87" t="s">
        <v>5</v>
      </c>
      <c r="R29" s="87" t="s">
        <v>6</v>
      </c>
      <c r="S29" s="87" t="s">
        <v>7</v>
      </c>
      <c r="T29" s="87" t="s">
        <v>8</v>
      </c>
      <c r="U29" s="87" t="s">
        <v>9</v>
      </c>
      <c r="V29" s="90" t="s">
        <v>10</v>
      </c>
      <c r="W29" s="90" t="s">
        <v>11</v>
      </c>
    </row>
    <row r="30" spans="1:23" ht="14.25" customHeight="1">
      <c r="A30" s="4" t="s">
        <v>171</v>
      </c>
      <c r="B30" s="4"/>
      <c r="C30" s="4"/>
      <c r="D30" s="4"/>
      <c r="E30" s="4"/>
      <c r="F30" s="4"/>
      <c r="G30" s="4"/>
      <c r="H30" s="4"/>
      <c r="I30" s="4"/>
      <c r="L30" s="101" t="s">
        <v>12</v>
      </c>
      <c r="M30" s="101" t="s">
        <v>13</v>
      </c>
      <c r="N30" s="77">
        <v>20000</v>
      </c>
      <c r="O30" s="105"/>
      <c r="P30" s="88">
        <v>19000</v>
      </c>
      <c r="Q30" s="88">
        <v>1497</v>
      </c>
      <c r="R30" s="88">
        <v>337000</v>
      </c>
      <c r="S30" s="88">
        <v>225.11690046760188</v>
      </c>
      <c r="T30" s="88">
        <v>412400</v>
      </c>
      <c r="U30" s="88">
        <v>220800</v>
      </c>
      <c r="V30" s="91">
        <v>0.6779891304347826</v>
      </c>
      <c r="W30" s="93">
        <v>17.736842105263158</v>
      </c>
    </row>
    <row r="31" spans="1:23" ht="12.75" customHeight="1">
      <c r="A31" s="4" t="s">
        <v>172</v>
      </c>
      <c r="B31" s="4"/>
      <c r="C31" s="4"/>
      <c r="D31" s="4"/>
      <c r="E31" s="4"/>
      <c r="F31" s="4"/>
      <c r="G31" s="4"/>
      <c r="H31" s="4"/>
      <c r="I31" s="4"/>
      <c r="L31" s="102" t="s">
        <v>14</v>
      </c>
      <c r="M31" s="102" t="s">
        <v>13</v>
      </c>
      <c r="N31" s="106">
        <v>300</v>
      </c>
      <c r="O31" s="107"/>
      <c r="P31" s="89">
        <v>290.8</v>
      </c>
      <c r="Q31" s="89">
        <v>36</v>
      </c>
      <c r="R31" s="89">
        <v>4425.8</v>
      </c>
      <c r="S31" s="89">
        <v>122.9388888888889</v>
      </c>
      <c r="T31" s="89">
        <v>11610</v>
      </c>
      <c r="U31" s="89">
        <v>7500</v>
      </c>
      <c r="V31" s="92">
        <v>0.48</v>
      </c>
      <c r="W31" s="94">
        <v>15.21939477303989</v>
      </c>
    </row>
    <row r="32" spans="1:23" ht="14.25">
      <c r="A32" s="4" t="s">
        <v>173</v>
      </c>
      <c r="B32" s="4"/>
      <c r="C32" s="4"/>
      <c r="D32" s="4"/>
      <c r="E32" s="4"/>
      <c r="F32" s="4"/>
      <c r="G32" s="4"/>
      <c r="H32" s="4"/>
      <c r="I32" s="4"/>
      <c r="L32" s="3" t="s">
        <v>12</v>
      </c>
      <c r="M32" s="3" t="s">
        <v>13</v>
      </c>
      <c r="N32" s="8">
        <v>20000</v>
      </c>
      <c r="O32" s="9"/>
      <c r="P32" s="10">
        <v>19000</v>
      </c>
      <c r="Q32" s="10">
        <v>1497</v>
      </c>
      <c r="R32" s="10">
        <v>337000</v>
      </c>
      <c r="S32" s="10">
        <v>225.11690046760188</v>
      </c>
      <c r="T32" s="10">
        <v>412400</v>
      </c>
      <c r="U32" s="10">
        <v>220800</v>
      </c>
      <c r="V32" s="11">
        <v>0.6779891304347826</v>
      </c>
      <c r="W32" s="12">
        <v>17.736842105263158</v>
      </c>
    </row>
    <row r="33" spans="1:23" ht="14.25">
      <c r="A33" s="4" t="s">
        <v>174</v>
      </c>
      <c r="B33" s="4"/>
      <c r="C33" s="4"/>
      <c r="D33" s="4"/>
      <c r="E33" s="4"/>
      <c r="F33" s="4"/>
      <c r="G33" s="4"/>
      <c r="H33" s="4"/>
      <c r="I33" s="4"/>
      <c r="L33" s="3" t="s">
        <v>14</v>
      </c>
      <c r="M33" s="3" t="s">
        <v>13</v>
      </c>
      <c r="N33" s="8">
        <v>300</v>
      </c>
      <c r="O33" s="9"/>
      <c r="P33" s="10">
        <v>290.8</v>
      </c>
      <c r="Q33" s="10">
        <v>36</v>
      </c>
      <c r="R33" s="10">
        <v>4425.8</v>
      </c>
      <c r="S33" s="10">
        <v>122.9388888888889</v>
      </c>
      <c r="T33" s="10">
        <v>11610</v>
      </c>
      <c r="U33" s="10">
        <v>7500</v>
      </c>
      <c r="V33" s="11">
        <v>0.48</v>
      </c>
      <c r="W33" s="12">
        <v>15.21939477303989</v>
      </c>
    </row>
    <row r="34" spans="1:23" ht="14.25">
      <c r="A34" s="4" t="s">
        <v>175</v>
      </c>
      <c r="B34" s="4"/>
      <c r="C34" s="4"/>
      <c r="D34" s="4"/>
      <c r="E34" s="4"/>
      <c r="F34" s="4"/>
      <c r="G34" s="4"/>
      <c r="H34" s="4"/>
      <c r="I34" s="4"/>
      <c r="L34" s="3" t="s">
        <v>15</v>
      </c>
      <c r="M34" s="3" t="s">
        <v>13</v>
      </c>
      <c r="N34" s="8">
        <v>500</v>
      </c>
      <c r="O34" s="9"/>
      <c r="P34" s="10">
        <v>439.3</v>
      </c>
      <c r="Q34" s="10">
        <v>52</v>
      </c>
      <c r="R34" s="10">
        <v>5374.4</v>
      </c>
      <c r="S34" s="10">
        <v>103.35384615384615</v>
      </c>
      <c r="T34" s="10">
        <v>15410</v>
      </c>
      <c r="U34" s="10">
        <v>10860</v>
      </c>
      <c r="V34" s="11">
        <v>0.4788213627992633</v>
      </c>
      <c r="W34" s="12">
        <v>12.234008650125197</v>
      </c>
    </row>
    <row r="35" spans="1:23" ht="14.25">
      <c r="A35" s="4" t="s">
        <v>176</v>
      </c>
      <c r="B35" s="4"/>
      <c r="C35" s="4"/>
      <c r="D35" s="4"/>
      <c r="E35" s="4"/>
      <c r="F35" s="4"/>
      <c r="G35" s="4"/>
      <c r="H35" s="4"/>
      <c r="I35" s="4"/>
      <c r="L35" s="3" t="s">
        <v>16</v>
      </c>
      <c r="M35" s="3" t="s">
        <v>13</v>
      </c>
      <c r="N35" s="8">
        <v>300</v>
      </c>
      <c r="O35" s="9"/>
      <c r="P35" s="10">
        <v>268.6</v>
      </c>
      <c r="Q35" s="10">
        <v>36</v>
      </c>
      <c r="R35" s="10">
        <v>3227.3</v>
      </c>
      <c r="S35" s="10">
        <v>89.64722222222223</v>
      </c>
      <c r="T35" s="10">
        <v>4149</v>
      </c>
      <c r="U35" s="10">
        <v>3278</v>
      </c>
      <c r="V35" s="11">
        <v>1.0982306284319707</v>
      </c>
      <c r="W35" s="12">
        <v>12.015264333581534</v>
      </c>
    </row>
    <row r="36" spans="1:23" ht="14.25">
      <c r="A36" s="4"/>
      <c r="B36" s="4"/>
      <c r="C36" s="4"/>
      <c r="D36" s="4"/>
      <c r="E36" s="4"/>
      <c r="F36" s="4"/>
      <c r="G36" s="4"/>
      <c r="H36" s="4"/>
      <c r="I36" s="4"/>
      <c r="L36" s="3" t="s">
        <v>17</v>
      </c>
      <c r="M36" s="3" t="s">
        <v>13</v>
      </c>
      <c r="N36" s="8">
        <v>1000</v>
      </c>
      <c r="O36" s="9"/>
      <c r="P36" s="10">
        <v>796.2</v>
      </c>
      <c r="Q36" s="10">
        <v>96</v>
      </c>
      <c r="R36" s="10">
        <v>1413.2</v>
      </c>
      <c r="S36" s="10">
        <v>14.720833333333333</v>
      </c>
      <c r="T36" s="10">
        <v>36460</v>
      </c>
      <c r="U36" s="10">
        <v>22800</v>
      </c>
      <c r="V36" s="11">
        <v>0.42105263157894735</v>
      </c>
      <c r="W36" s="12">
        <v>1.7749309218789249</v>
      </c>
    </row>
    <row r="37" spans="1:23" ht="14.25">
      <c r="A37" s="4" t="s">
        <v>177</v>
      </c>
      <c r="B37" s="4"/>
      <c r="C37" s="4"/>
      <c r="D37" s="4"/>
      <c r="E37" s="4"/>
      <c r="F37" s="4"/>
      <c r="G37" s="4"/>
      <c r="H37" s="4"/>
      <c r="I37" s="4"/>
      <c r="L37" s="3" t="s">
        <v>18</v>
      </c>
      <c r="M37" s="3" t="s">
        <v>13</v>
      </c>
      <c r="N37" s="8">
        <v>500</v>
      </c>
      <c r="O37" s="9"/>
      <c r="P37" s="10">
        <v>498.6</v>
      </c>
      <c r="Q37" s="10">
        <v>87</v>
      </c>
      <c r="R37" s="10">
        <v>7118.3</v>
      </c>
      <c r="S37" s="10">
        <v>81.81954022988506</v>
      </c>
      <c r="T37" s="10">
        <v>12050</v>
      </c>
      <c r="U37" s="10">
        <v>7790</v>
      </c>
      <c r="V37" s="11">
        <v>1.116816431322208</v>
      </c>
      <c r="W37" s="12">
        <v>14.276574408343361</v>
      </c>
    </row>
    <row r="38" spans="1:23" ht="14.25">
      <c r="A38" s="4" t="s">
        <v>178</v>
      </c>
      <c r="B38" s="4"/>
      <c r="C38" s="4"/>
      <c r="D38" s="4"/>
      <c r="E38" s="4"/>
      <c r="F38" s="4"/>
      <c r="G38" s="4"/>
      <c r="H38" s="4"/>
      <c r="I38" s="4"/>
      <c r="L38" s="3" t="s">
        <v>19</v>
      </c>
      <c r="M38" s="3" t="s">
        <v>13</v>
      </c>
      <c r="N38" s="8">
        <v>300</v>
      </c>
      <c r="O38" s="9"/>
      <c r="P38" s="10">
        <v>91.7</v>
      </c>
      <c r="Q38" s="10">
        <v>14</v>
      </c>
      <c r="R38" s="10">
        <v>1120.1</v>
      </c>
      <c r="S38" s="10">
        <v>80.00714285714285</v>
      </c>
      <c r="T38" s="10">
        <v>15630</v>
      </c>
      <c r="U38" s="10">
        <v>7870</v>
      </c>
      <c r="V38" s="11">
        <v>0.17789072426937738</v>
      </c>
      <c r="W38" s="12">
        <v>12.21483097055616</v>
      </c>
    </row>
    <row r="39" spans="1:23" ht="14.25">
      <c r="A39" s="4" t="s">
        <v>179</v>
      </c>
      <c r="B39" s="4"/>
      <c r="C39" s="4"/>
      <c r="D39" s="4"/>
      <c r="E39" s="4"/>
      <c r="F39" s="4"/>
      <c r="G39" s="4"/>
      <c r="H39" s="4"/>
      <c r="I39" s="4"/>
      <c r="L39" s="3" t="s">
        <v>20</v>
      </c>
      <c r="M39" s="3" t="s">
        <v>13</v>
      </c>
      <c r="N39" s="8">
        <v>300</v>
      </c>
      <c r="O39" s="9"/>
      <c r="P39" s="10">
        <v>274.9</v>
      </c>
      <c r="Q39" s="10">
        <v>31</v>
      </c>
      <c r="R39" s="10">
        <v>5957.1</v>
      </c>
      <c r="S39" s="10">
        <v>192.16129032258064</v>
      </c>
      <c r="T39" s="10">
        <v>15240</v>
      </c>
      <c r="U39" s="10">
        <v>7290</v>
      </c>
      <c r="V39" s="11">
        <v>0.42524005486968447</v>
      </c>
      <c r="W39" s="12">
        <v>21.669698072026193</v>
      </c>
    </row>
    <row r="40" spans="1:23" ht="14.25">
      <c r="A40" s="4" t="s">
        <v>180</v>
      </c>
      <c r="B40" s="4"/>
      <c r="C40" s="4"/>
      <c r="D40" s="4"/>
      <c r="E40" s="4"/>
      <c r="F40" s="4"/>
      <c r="G40" s="4"/>
      <c r="H40" s="4"/>
      <c r="I40" s="4"/>
      <c r="L40" s="3" t="s">
        <v>21</v>
      </c>
      <c r="M40" s="3" t="s">
        <v>13</v>
      </c>
      <c r="N40" s="8">
        <v>2000</v>
      </c>
      <c r="O40" s="9"/>
      <c r="P40" s="10">
        <v>1979.1</v>
      </c>
      <c r="Q40" s="10">
        <v>249</v>
      </c>
      <c r="R40" s="10">
        <v>27874.6</v>
      </c>
      <c r="S40" s="10">
        <v>111.94618473895582</v>
      </c>
      <c r="T40" s="10">
        <v>52920</v>
      </c>
      <c r="U40" s="10">
        <v>32780</v>
      </c>
      <c r="V40" s="11">
        <v>0.7596095179987797</v>
      </c>
      <c r="W40" s="12">
        <v>14.084482845737961</v>
      </c>
    </row>
    <row r="41" spans="1:23" ht="14.25">
      <c r="A41" s="4" t="s">
        <v>181</v>
      </c>
      <c r="B41" s="4"/>
      <c r="C41" s="4"/>
      <c r="D41" s="4"/>
      <c r="E41" s="4"/>
      <c r="F41" s="4"/>
      <c r="G41" s="4"/>
      <c r="H41" s="4"/>
      <c r="I41" s="4"/>
      <c r="L41" s="3" t="s">
        <v>22</v>
      </c>
      <c r="M41" s="3" t="s">
        <v>13</v>
      </c>
      <c r="N41" s="8">
        <v>200</v>
      </c>
      <c r="O41" s="9"/>
      <c r="P41" s="10">
        <v>182.6</v>
      </c>
      <c r="Q41" s="10">
        <v>24</v>
      </c>
      <c r="R41" s="10">
        <v>2573.3</v>
      </c>
      <c r="S41" s="10">
        <v>107.22083333333335</v>
      </c>
      <c r="T41" s="10">
        <v>5239</v>
      </c>
      <c r="U41" s="10">
        <v>3772</v>
      </c>
      <c r="V41" s="11">
        <v>0.6362672322375398</v>
      </c>
      <c r="W41" s="12">
        <v>14.092552026286967</v>
      </c>
    </row>
    <row r="42" spans="1:23" ht="14.25">
      <c r="A42" s="4" t="s">
        <v>182</v>
      </c>
      <c r="B42" s="4"/>
      <c r="C42" s="4"/>
      <c r="D42" s="4"/>
      <c r="E42" s="4"/>
      <c r="F42" s="4"/>
      <c r="G42" s="4"/>
      <c r="H42" s="4"/>
      <c r="I42" s="4"/>
      <c r="L42" s="3" t="s">
        <v>23</v>
      </c>
      <c r="M42" s="3" t="s">
        <v>13</v>
      </c>
      <c r="N42" s="8">
        <v>500</v>
      </c>
      <c r="O42" s="9"/>
      <c r="P42" s="10">
        <v>350.4</v>
      </c>
      <c r="Q42" s="10">
        <v>42</v>
      </c>
      <c r="R42" s="10">
        <v>4533.1931</v>
      </c>
      <c r="S42" s="10">
        <v>107.93316904761906</v>
      </c>
      <c r="T42" s="10">
        <v>16640</v>
      </c>
      <c r="U42" s="10">
        <v>10940</v>
      </c>
      <c r="V42" s="11">
        <v>0.3839122486288848</v>
      </c>
      <c r="W42" s="12">
        <v>12.937194920091326</v>
      </c>
    </row>
    <row r="43" spans="1:23" ht="14.25">
      <c r="A43" s="4" t="s">
        <v>183</v>
      </c>
      <c r="B43" s="4"/>
      <c r="C43" s="4"/>
      <c r="D43" s="4"/>
      <c r="E43" s="4"/>
      <c r="F43" s="4"/>
      <c r="G43" s="4"/>
      <c r="H43" s="4"/>
      <c r="I43" s="4"/>
      <c r="L43" s="3" t="s">
        <v>24</v>
      </c>
      <c r="M43" s="3" t="s">
        <v>13</v>
      </c>
      <c r="N43" s="8">
        <v>250</v>
      </c>
      <c r="O43" s="9"/>
      <c r="P43" s="10">
        <v>218.5</v>
      </c>
      <c r="Q43" s="10">
        <v>38</v>
      </c>
      <c r="R43" s="10">
        <v>4474.8</v>
      </c>
      <c r="S43" s="10">
        <v>117.7578947368421</v>
      </c>
      <c r="T43" s="10">
        <v>4580</v>
      </c>
      <c r="U43" s="10">
        <v>3386</v>
      </c>
      <c r="V43" s="11">
        <v>1.1222681630242175</v>
      </c>
      <c r="W43" s="12">
        <v>20.47963386727689</v>
      </c>
    </row>
    <row r="44" spans="1:23" ht="14.25">
      <c r="A44" s="4" t="s">
        <v>184</v>
      </c>
      <c r="B44" s="4"/>
      <c r="C44" s="4"/>
      <c r="D44" s="4"/>
      <c r="E44" s="4"/>
      <c r="F44" s="4"/>
      <c r="G44" s="4"/>
      <c r="H44" s="4"/>
      <c r="I44" s="4"/>
      <c r="L44" s="3" t="s">
        <v>25</v>
      </c>
      <c r="M44" s="3" t="s">
        <v>13</v>
      </c>
      <c r="N44" s="8">
        <v>1000</v>
      </c>
      <c r="O44" s="9"/>
      <c r="P44" s="10">
        <v>974.5</v>
      </c>
      <c r="Q44" s="10">
        <v>120</v>
      </c>
      <c r="R44" s="10">
        <v>3467.9</v>
      </c>
      <c r="S44" s="10">
        <v>28.899166666666666</v>
      </c>
      <c r="T44" s="10">
        <v>19720</v>
      </c>
      <c r="U44" s="10">
        <v>14020</v>
      </c>
      <c r="V44" s="11">
        <v>0.8559201141226819</v>
      </c>
      <c r="W44" s="12">
        <v>3.5586454592098513</v>
      </c>
    </row>
    <row r="45" spans="1:23" ht="14.25">
      <c r="A45" s="4" t="s">
        <v>185</v>
      </c>
      <c r="B45" s="4"/>
      <c r="C45" s="4"/>
      <c r="D45" s="4"/>
      <c r="E45" s="4"/>
      <c r="F45" s="4"/>
      <c r="G45" s="4"/>
      <c r="H45" s="4"/>
      <c r="I45" s="4"/>
      <c r="L45" s="3" t="s">
        <v>26</v>
      </c>
      <c r="M45" s="3" t="s">
        <v>13</v>
      </c>
      <c r="N45" s="8">
        <v>300</v>
      </c>
      <c r="O45" s="9"/>
      <c r="P45" s="10">
        <v>280.5</v>
      </c>
      <c r="Q45" s="10">
        <v>44</v>
      </c>
      <c r="R45" s="10">
        <v>4417.5</v>
      </c>
      <c r="S45" s="10">
        <v>100.39545454545454</v>
      </c>
      <c r="T45" s="10">
        <v>4318</v>
      </c>
      <c r="U45" s="10">
        <v>3570</v>
      </c>
      <c r="V45" s="11">
        <v>1.2324929971988796</v>
      </c>
      <c r="W45" s="12">
        <v>15.748306595365417</v>
      </c>
    </row>
    <row r="46" spans="1:23" ht="14.25">
      <c r="A46" s="4" t="s">
        <v>186</v>
      </c>
      <c r="B46" s="4"/>
      <c r="C46" s="4"/>
      <c r="D46" s="4"/>
      <c r="E46" s="4"/>
      <c r="F46" s="4"/>
      <c r="G46" s="4"/>
      <c r="H46" s="4"/>
      <c r="I46" s="4"/>
      <c r="L46" s="3" t="s">
        <v>27</v>
      </c>
      <c r="M46" s="3" t="s">
        <v>13</v>
      </c>
      <c r="N46" s="8">
        <v>300</v>
      </c>
      <c r="O46" s="9"/>
      <c r="P46" s="10">
        <v>300</v>
      </c>
      <c r="Q46" s="10">
        <v>41</v>
      </c>
      <c r="R46" s="10">
        <v>3690</v>
      </c>
      <c r="S46" s="10">
        <v>90</v>
      </c>
      <c r="T46" s="10">
        <v>6970</v>
      </c>
      <c r="U46" s="10">
        <v>4770</v>
      </c>
      <c r="V46" s="11">
        <v>0.8595387840670858</v>
      </c>
      <c r="W46" s="12">
        <v>12.3</v>
      </c>
    </row>
    <row r="47" spans="1:23" ht="14.25">
      <c r="A47" s="4" t="s">
        <v>187</v>
      </c>
      <c r="B47" s="4"/>
      <c r="C47" s="4"/>
      <c r="D47" s="4"/>
      <c r="E47" s="4"/>
      <c r="F47" s="4"/>
      <c r="G47" s="4"/>
      <c r="H47" s="4"/>
      <c r="I47" s="4"/>
      <c r="L47" s="3" t="s">
        <v>28</v>
      </c>
      <c r="M47" s="3" t="s">
        <v>13</v>
      </c>
      <c r="N47" s="8">
        <v>1300</v>
      </c>
      <c r="O47" s="9"/>
      <c r="P47" s="10">
        <v>1378.8</v>
      </c>
      <c r="Q47" s="10">
        <v>160</v>
      </c>
      <c r="R47" s="10">
        <v>23400</v>
      </c>
      <c r="S47" s="10">
        <v>146.25</v>
      </c>
      <c r="T47" s="10">
        <v>13600</v>
      </c>
      <c r="U47" s="10">
        <v>9630</v>
      </c>
      <c r="V47" s="11">
        <v>1.6614745586708204</v>
      </c>
      <c r="W47" s="12">
        <v>16.971279373368148</v>
      </c>
    </row>
    <row r="48" spans="1:23" ht="14.25">
      <c r="A48" s="4" t="s">
        <v>188</v>
      </c>
      <c r="B48" s="4"/>
      <c r="C48" s="4"/>
      <c r="D48" s="4"/>
      <c r="E48" s="4"/>
      <c r="F48" s="4"/>
      <c r="G48" s="4"/>
      <c r="H48" s="4"/>
      <c r="I48" s="4"/>
      <c r="L48" s="3" t="s">
        <v>29</v>
      </c>
      <c r="M48" s="3" t="s">
        <v>13</v>
      </c>
      <c r="N48" s="8">
        <v>500</v>
      </c>
      <c r="O48" s="9"/>
      <c r="P48" s="10">
        <v>465</v>
      </c>
      <c r="Q48" s="10">
        <v>107</v>
      </c>
      <c r="R48" s="10">
        <v>5785</v>
      </c>
      <c r="S48" s="10">
        <v>54.06542056074766</v>
      </c>
      <c r="T48" s="10">
        <v>12010</v>
      </c>
      <c r="U48" s="10">
        <v>8630</v>
      </c>
      <c r="V48" s="11">
        <v>1.2398609501738123</v>
      </c>
      <c r="W48" s="12">
        <v>12.440860215053764</v>
      </c>
    </row>
    <row r="49" spans="1:23" ht="14.25">
      <c r="A49" s="4" t="s">
        <v>189</v>
      </c>
      <c r="B49" s="4"/>
      <c r="C49" s="4"/>
      <c r="D49" s="4"/>
      <c r="E49" s="4"/>
      <c r="F49" s="4"/>
      <c r="G49" s="4"/>
      <c r="H49" s="4"/>
      <c r="I49" s="4"/>
      <c r="L49" s="3" t="s">
        <v>30</v>
      </c>
      <c r="M49" s="3" t="s">
        <v>13</v>
      </c>
      <c r="N49" s="8">
        <v>1010</v>
      </c>
      <c r="O49" s="9"/>
      <c r="P49" s="10">
        <v>1010</v>
      </c>
      <c r="Q49" s="10">
        <v>118</v>
      </c>
      <c r="R49" s="10">
        <v>15000</v>
      </c>
      <c r="S49" s="10">
        <v>127.11864406779661</v>
      </c>
      <c r="T49" s="10">
        <v>50330</v>
      </c>
      <c r="U49" s="10">
        <v>32260</v>
      </c>
      <c r="V49" s="11">
        <v>0.365778053316801</v>
      </c>
      <c r="W49" s="12">
        <v>14.851485148514852</v>
      </c>
    </row>
    <row r="50" spans="1:23" ht="14.25">
      <c r="A50" s="4" t="s">
        <v>190</v>
      </c>
      <c r="B50" s="4"/>
      <c r="C50" s="4"/>
      <c r="D50" s="4"/>
      <c r="E50" s="4"/>
      <c r="F50" s="4"/>
      <c r="G50" s="4"/>
      <c r="H50" s="4"/>
      <c r="I50" s="4"/>
      <c r="L50" s="3" t="s">
        <v>31</v>
      </c>
      <c r="M50" s="3" t="s">
        <v>13</v>
      </c>
      <c r="N50" s="8">
        <v>500</v>
      </c>
      <c r="O50" s="9"/>
      <c r="P50" s="10">
        <v>278.5</v>
      </c>
      <c r="Q50" s="10">
        <v>31</v>
      </c>
      <c r="R50" s="10">
        <v>4072</v>
      </c>
      <c r="S50" s="10">
        <v>131.3548387096774</v>
      </c>
      <c r="T50" s="10">
        <v>18090</v>
      </c>
      <c r="U50" s="10">
        <v>9760</v>
      </c>
      <c r="V50" s="11">
        <v>0.3176229508196721</v>
      </c>
      <c r="W50" s="12">
        <v>14.621184919210053</v>
      </c>
    </row>
    <row r="51" spans="1:23" ht="14.25">
      <c r="A51" s="4" t="s">
        <v>191</v>
      </c>
      <c r="B51" s="4"/>
      <c r="C51" s="4"/>
      <c r="D51" s="4"/>
      <c r="E51" s="4"/>
      <c r="F51" s="4"/>
      <c r="G51" s="4"/>
      <c r="H51" s="4"/>
      <c r="I51" s="4"/>
      <c r="L51" s="3"/>
      <c r="M51" s="3"/>
      <c r="N51" s="8"/>
      <c r="O51" s="9"/>
      <c r="P51" s="10"/>
      <c r="Q51" s="10"/>
      <c r="R51" s="10"/>
      <c r="S51" s="10"/>
      <c r="T51" s="10"/>
      <c r="U51" s="10"/>
      <c r="V51" s="11" t="s">
        <v>32</v>
      </c>
      <c r="W51" s="12" t="s">
        <v>32</v>
      </c>
    </row>
    <row r="52" spans="12:23" ht="12.75">
      <c r="L52" s="3" t="s">
        <v>33</v>
      </c>
      <c r="M52" s="3"/>
      <c r="N52" s="8">
        <v>31060</v>
      </c>
      <c r="O52" s="9"/>
      <c r="P52" s="10">
        <v>29078</v>
      </c>
      <c r="Q52" s="10">
        <v>2823</v>
      </c>
      <c r="R52" s="10">
        <v>464924.29309999995</v>
      </c>
      <c r="S52" s="10">
        <v>164.69156680835988</v>
      </c>
      <c r="T52" s="10">
        <v>727366</v>
      </c>
      <c r="U52" s="10">
        <v>421706</v>
      </c>
      <c r="V52" s="11">
        <v>0.6694237217397903</v>
      </c>
      <c r="W52" s="12">
        <v>15.988867635325676</v>
      </c>
    </row>
    <row r="53" spans="12:23" ht="12.75">
      <c r="L53" s="3" t="s">
        <v>34</v>
      </c>
      <c r="M53" s="3"/>
      <c r="N53" s="10">
        <v>1634.7368421052631</v>
      </c>
      <c r="O53" s="10"/>
      <c r="P53" s="10">
        <v>1530.4210526315787</v>
      </c>
      <c r="Q53" s="10">
        <v>148.57894736842104</v>
      </c>
      <c r="R53" s="10">
        <v>24469.699636842102</v>
      </c>
      <c r="S53" s="13">
        <v>106.98459320434706</v>
      </c>
      <c r="T53" s="10">
        <v>38282.42105263158</v>
      </c>
      <c r="U53" s="10">
        <v>22195.052631578947</v>
      </c>
      <c r="V53" s="14">
        <v>0.7736939649135661</v>
      </c>
      <c r="W53" s="15">
        <v>13.310054866272154</v>
      </c>
    </row>
    <row r="54" spans="12:20" ht="12.75">
      <c r="L54">
        <v>19</v>
      </c>
      <c r="M54" t="s">
        <v>35</v>
      </c>
      <c r="S54" s="16"/>
      <c r="T54" t="s">
        <v>36</v>
      </c>
    </row>
    <row r="55" spans="12:20" ht="12.75">
      <c r="L55" t="s">
        <v>37</v>
      </c>
      <c r="M55" t="s">
        <v>38</v>
      </c>
      <c r="S55" s="16"/>
      <c r="T55" t="s">
        <v>39</v>
      </c>
    </row>
    <row r="56" spans="13:20" ht="12.75">
      <c r="M56" t="s">
        <v>40</v>
      </c>
      <c r="S56" s="16"/>
      <c r="T56" t="s">
        <v>41</v>
      </c>
    </row>
    <row r="57" spans="1:20" ht="12.75">
      <c r="A57" t="s">
        <v>192</v>
      </c>
      <c r="B57" s="17"/>
      <c r="C57" s="17"/>
      <c r="D57" s="17"/>
      <c r="E57" s="17"/>
      <c r="F57" s="17"/>
      <c r="G57" s="17"/>
      <c r="H57" s="18"/>
      <c r="I57" s="19"/>
      <c r="J57" s="19"/>
      <c r="K57" s="19"/>
      <c r="S57" s="16"/>
      <c r="T57" t="s">
        <v>193</v>
      </c>
    </row>
    <row r="58" spans="2:20" ht="12.75">
      <c r="B58" s="17"/>
      <c r="C58" s="17"/>
      <c r="D58" s="17"/>
      <c r="E58" s="17"/>
      <c r="F58" s="17"/>
      <c r="G58" s="17"/>
      <c r="H58" s="18"/>
      <c r="I58" s="19"/>
      <c r="J58" s="19"/>
      <c r="K58" s="19"/>
      <c r="T58" t="s">
        <v>195</v>
      </c>
    </row>
    <row r="59" spans="1:11" ht="12.75">
      <c r="A59" t="s">
        <v>196</v>
      </c>
      <c r="B59" s="17"/>
      <c r="C59" s="17"/>
      <c r="D59" s="17"/>
      <c r="E59" s="17"/>
      <c r="F59" s="17"/>
      <c r="G59" s="17"/>
      <c r="H59" s="18"/>
      <c r="I59" s="19"/>
      <c r="J59" s="19"/>
      <c r="K59" s="19"/>
    </row>
    <row r="60" spans="1:12" ht="12.75">
      <c r="A60" t="s">
        <v>197</v>
      </c>
      <c r="H60" t="s">
        <v>168</v>
      </c>
      <c r="L60" t="s">
        <v>194</v>
      </c>
    </row>
    <row r="61" spans="1:11" ht="40.5">
      <c r="A61" s="20" t="s">
        <v>42</v>
      </c>
      <c r="B61" s="20" t="s">
        <v>198</v>
      </c>
      <c r="C61" s="20" t="s">
        <v>5</v>
      </c>
      <c r="D61" s="20" t="s">
        <v>6</v>
      </c>
      <c r="E61" s="20" t="s">
        <v>7</v>
      </c>
      <c r="F61" s="20" t="s">
        <v>8</v>
      </c>
      <c r="G61" s="20" t="s">
        <v>9</v>
      </c>
      <c r="H61" s="20" t="s">
        <v>10</v>
      </c>
      <c r="I61" s="20" t="s">
        <v>199</v>
      </c>
      <c r="J61" s="21"/>
      <c r="K61" s="21"/>
    </row>
    <row r="62" spans="1:11" ht="13.5">
      <c r="A62" s="3" t="s">
        <v>43</v>
      </c>
      <c r="B62" s="10">
        <v>75187</v>
      </c>
      <c r="C62" s="10">
        <v>7299</v>
      </c>
      <c r="D62" s="10">
        <v>1202149</v>
      </c>
      <c r="E62" s="10">
        <v>165</v>
      </c>
      <c r="F62" s="22">
        <v>2034000</v>
      </c>
      <c r="G62" s="22">
        <v>1090400</v>
      </c>
      <c r="H62" s="11">
        <v>0.67</v>
      </c>
      <c r="I62" s="12">
        <v>16</v>
      </c>
      <c r="J62" s="23"/>
      <c r="K62" s="23"/>
    </row>
    <row r="64" ht="14.25" thickBot="1"/>
    <row r="65" spans="7:9" ht="14.25" thickTop="1">
      <c r="G65" s="78" t="s">
        <v>209</v>
      </c>
      <c r="H65" s="79"/>
      <c r="I65" s="80"/>
    </row>
    <row r="66" spans="1:9" ht="14.25">
      <c r="A66" s="1" t="s">
        <v>200</v>
      </c>
      <c r="B66" s="1"/>
      <c r="C66" s="1"/>
      <c r="D66" s="1"/>
      <c r="G66" s="81" t="s">
        <v>206</v>
      </c>
      <c r="H66" s="82"/>
      <c r="I66" s="83"/>
    </row>
    <row r="67" spans="7:9" ht="13.5">
      <c r="G67" s="81" t="s">
        <v>207</v>
      </c>
      <c r="H67" s="82"/>
      <c r="I67" s="83"/>
    </row>
    <row r="68" spans="1:11" ht="15" thickBot="1">
      <c r="A68" s="24" t="s">
        <v>44</v>
      </c>
      <c r="B68" s="25"/>
      <c r="C68" s="25"/>
      <c r="D68" s="25"/>
      <c r="E68" s="25"/>
      <c r="G68" s="76" t="s">
        <v>208</v>
      </c>
      <c r="H68" s="84"/>
      <c r="I68" s="85"/>
      <c r="J68" s="26"/>
      <c r="K68" s="26"/>
    </row>
    <row r="69" spans="1:11" ht="13.5" thickTop="1">
      <c r="A69" s="25"/>
      <c r="B69" s="25"/>
      <c r="C69" s="25"/>
      <c r="D69" s="25"/>
      <c r="E69" s="25"/>
      <c r="F69" s="25"/>
      <c r="G69" s="25"/>
      <c r="H69" s="25"/>
      <c r="I69" s="26"/>
      <c r="J69" s="26"/>
      <c r="K69" s="26"/>
    </row>
    <row r="70" spans="1:11" ht="12.75">
      <c r="A70" s="27" t="s">
        <v>45</v>
      </c>
      <c r="B70" s="28"/>
      <c r="C70" s="28"/>
      <c r="D70" s="29"/>
      <c r="E70" s="29"/>
      <c r="F70" s="29"/>
      <c r="G70" s="30"/>
      <c r="H70" s="30"/>
      <c r="I70" s="31"/>
      <c r="J70" s="31"/>
      <c r="K70" s="31"/>
    </row>
    <row r="71" spans="1:12" ht="12.75">
      <c r="A71" s="25"/>
      <c r="B71" s="32" t="s">
        <v>46</v>
      </c>
      <c r="C71" s="32"/>
      <c r="D71" s="32"/>
      <c r="E71" s="32"/>
      <c r="F71" s="32"/>
      <c r="G71" s="32"/>
      <c r="H71" s="32"/>
      <c r="I71" s="26"/>
      <c r="J71" s="26"/>
      <c r="K71" s="26"/>
      <c r="L71" s="2" t="s">
        <v>201</v>
      </c>
    </row>
    <row r="72" spans="1:11" ht="12.75">
      <c r="A72" s="25"/>
      <c r="B72" s="27"/>
      <c r="C72" s="27"/>
      <c r="D72" s="27"/>
      <c r="E72" s="27"/>
      <c r="F72" s="27"/>
      <c r="G72" s="27"/>
      <c r="H72" s="27"/>
      <c r="I72" s="26"/>
      <c r="J72" s="26"/>
      <c r="K72" s="26"/>
    </row>
    <row r="73" spans="1:17" ht="12.75">
      <c r="A73" s="27" t="s">
        <v>47</v>
      </c>
      <c r="B73" s="25"/>
      <c r="C73" s="27"/>
      <c r="D73" s="27"/>
      <c r="E73" s="27"/>
      <c r="F73" s="27"/>
      <c r="G73" s="25"/>
      <c r="H73" s="25"/>
      <c r="I73" s="26"/>
      <c r="J73" s="26"/>
      <c r="K73" s="26"/>
      <c r="L73" s="33" t="s">
        <v>48</v>
      </c>
      <c r="M73" s="34"/>
      <c r="N73" s="34"/>
      <c r="O73" s="34"/>
      <c r="P73" s="3" t="s">
        <v>202</v>
      </c>
      <c r="Q73" s="3" t="s">
        <v>203</v>
      </c>
    </row>
    <row r="74" spans="1:17" ht="12.75">
      <c r="A74" s="25"/>
      <c r="B74" s="35" t="s">
        <v>49</v>
      </c>
      <c r="C74" s="36"/>
      <c r="D74" s="36"/>
      <c r="E74" s="36"/>
      <c r="F74" s="36"/>
      <c r="G74" s="36"/>
      <c r="H74" s="37"/>
      <c r="I74" s="26"/>
      <c r="J74" s="26"/>
      <c r="K74" s="26"/>
      <c r="L74" s="33" t="s">
        <v>50</v>
      </c>
      <c r="M74" s="34"/>
      <c r="N74" s="34"/>
      <c r="O74" s="34"/>
      <c r="P74" s="86">
        <v>2262722</v>
      </c>
      <c r="Q74" s="5">
        <v>100</v>
      </c>
    </row>
    <row r="75" spans="1:17" ht="12.75">
      <c r="A75" s="25"/>
      <c r="B75" s="25"/>
      <c r="C75" s="25"/>
      <c r="D75" s="25"/>
      <c r="E75" s="25"/>
      <c r="F75" s="25"/>
      <c r="G75" s="25"/>
      <c r="H75" s="25"/>
      <c r="I75" s="26"/>
      <c r="J75" s="26"/>
      <c r="K75" s="26"/>
      <c r="L75" s="33" t="s">
        <v>51</v>
      </c>
      <c r="M75" s="34"/>
      <c r="N75" s="34"/>
      <c r="O75" s="34"/>
      <c r="P75" s="38">
        <v>61199</v>
      </c>
      <c r="Q75" s="5">
        <v>2.704662791098509</v>
      </c>
    </row>
    <row r="76" spans="1:17" ht="12.75">
      <c r="A76" s="25" t="s">
        <v>52</v>
      </c>
      <c r="B76" s="25"/>
      <c r="C76" s="25"/>
      <c r="D76" s="39" t="s">
        <v>53</v>
      </c>
      <c r="E76" s="25"/>
      <c r="F76" s="25"/>
      <c r="G76" s="25"/>
      <c r="H76" s="25"/>
      <c r="I76" s="26"/>
      <c r="J76" s="26"/>
      <c r="K76" s="26"/>
      <c r="L76" s="33" t="s">
        <v>54</v>
      </c>
      <c r="M76" s="34"/>
      <c r="N76" s="34"/>
      <c r="O76" s="34"/>
      <c r="P76" s="38">
        <v>4607</v>
      </c>
      <c r="Q76" s="5">
        <v>0.2036043314202982</v>
      </c>
    </row>
    <row r="77" spans="1:17" ht="12.75">
      <c r="A77" s="25"/>
      <c r="B77" s="40" t="s">
        <v>55</v>
      </c>
      <c r="C77" s="41"/>
      <c r="D77" s="42">
        <v>12021.5</v>
      </c>
      <c r="E77" s="25"/>
      <c r="F77" s="25"/>
      <c r="G77" s="25"/>
      <c r="H77" s="25"/>
      <c r="I77" s="26"/>
      <c r="J77" s="26"/>
      <c r="K77" s="26"/>
      <c r="L77" s="33" t="s">
        <v>56</v>
      </c>
      <c r="M77" s="34"/>
      <c r="N77" s="34"/>
      <c r="O77" s="34"/>
      <c r="P77" s="38">
        <v>660</v>
      </c>
      <c r="Q77" s="5">
        <v>0.029168408668851054</v>
      </c>
    </row>
    <row r="78" spans="1:17" ht="12.75">
      <c r="A78" s="25"/>
      <c r="B78" s="40" t="s">
        <v>57</v>
      </c>
      <c r="C78" s="41"/>
      <c r="D78" s="42">
        <v>12021.5</v>
      </c>
      <c r="E78" s="25"/>
      <c r="F78" s="25"/>
      <c r="G78" s="25"/>
      <c r="H78" s="25"/>
      <c r="I78" s="26"/>
      <c r="J78" s="26"/>
      <c r="K78" s="26"/>
      <c r="L78" s="33" t="s">
        <v>58</v>
      </c>
      <c r="M78" s="34"/>
      <c r="N78" s="34"/>
      <c r="O78" s="34"/>
      <c r="P78" s="38">
        <v>183705</v>
      </c>
      <c r="Q78" s="5">
        <v>8.118761385623156</v>
      </c>
    </row>
    <row r="79" spans="1:17" ht="12.75">
      <c r="A79" s="25"/>
      <c r="B79" s="40" t="s">
        <v>59</v>
      </c>
      <c r="C79" s="41"/>
      <c r="D79" s="43">
        <v>0.6563985714285714</v>
      </c>
      <c r="E79" s="44" t="s">
        <v>60</v>
      </c>
      <c r="F79" s="44"/>
      <c r="G79" s="44"/>
      <c r="H79" s="44"/>
      <c r="I79" s="26"/>
      <c r="J79" s="26"/>
      <c r="K79" s="26"/>
      <c r="L79" s="33" t="s">
        <v>61</v>
      </c>
      <c r="M79" s="34"/>
      <c r="N79" s="34"/>
      <c r="O79" s="34"/>
      <c r="P79" s="38">
        <v>263231</v>
      </c>
      <c r="Q79" s="5">
        <v>11.633377851985353</v>
      </c>
    </row>
    <row r="80" spans="1:17" ht="12.75">
      <c r="A80" s="25"/>
      <c r="B80" s="25"/>
      <c r="C80" s="25"/>
      <c r="D80" s="25"/>
      <c r="E80" s="25"/>
      <c r="F80" s="25"/>
      <c r="G80" s="25"/>
      <c r="H80" s="25"/>
      <c r="I80" s="26"/>
      <c r="J80" s="26"/>
      <c r="K80" s="26"/>
      <c r="L80" s="33" t="s">
        <v>204</v>
      </c>
      <c r="M80" s="34"/>
      <c r="N80" s="34"/>
      <c r="O80" s="34"/>
      <c r="P80" s="38">
        <v>11370</v>
      </c>
      <c r="Q80" s="5">
        <v>0.5024921311588432</v>
      </c>
    </row>
    <row r="81" spans="1:17" ht="12.75">
      <c r="A81" s="25" t="s">
        <v>62</v>
      </c>
      <c r="B81" s="25"/>
      <c r="C81" s="25"/>
      <c r="D81" s="25"/>
      <c r="E81" s="25"/>
      <c r="F81" s="25"/>
      <c r="G81" s="25"/>
      <c r="H81" s="39" t="s">
        <v>63</v>
      </c>
      <c r="I81" s="26"/>
      <c r="J81" s="26"/>
      <c r="K81" s="26"/>
      <c r="L81" s="33" t="s">
        <v>64</v>
      </c>
      <c r="M81" s="34"/>
      <c r="N81" s="34"/>
      <c r="O81" s="34"/>
      <c r="P81" s="38">
        <v>51513</v>
      </c>
      <c r="Q81" s="5">
        <v>2.276594296603825</v>
      </c>
    </row>
    <row r="82" spans="1:17" ht="12.75">
      <c r="A82" s="25"/>
      <c r="B82" s="45"/>
      <c r="C82" s="46"/>
      <c r="D82" s="45" t="s">
        <v>65</v>
      </c>
      <c r="E82" s="46"/>
      <c r="F82" s="47"/>
      <c r="G82" s="45" t="s">
        <v>66</v>
      </c>
      <c r="H82" s="48"/>
      <c r="I82" s="26"/>
      <c r="J82" s="26"/>
      <c r="K82" s="26"/>
      <c r="L82" s="33" t="s">
        <v>67</v>
      </c>
      <c r="M82" s="34"/>
      <c r="N82" s="34"/>
      <c r="O82" s="34"/>
      <c r="P82" s="38">
        <v>138664</v>
      </c>
      <c r="Q82" s="5">
        <v>6.128194272208429</v>
      </c>
    </row>
    <row r="83" spans="1:17" ht="12.75">
      <c r="A83" s="25"/>
      <c r="B83" s="49"/>
      <c r="C83" s="27" t="s">
        <v>68</v>
      </c>
      <c r="D83" s="49"/>
      <c r="E83" s="45" t="s">
        <v>69</v>
      </c>
      <c r="F83" s="47"/>
      <c r="G83" s="50"/>
      <c r="H83" s="51" t="s">
        <v>70</v>
      </c>
      <c r="I83" s="26"/>
      <c r="J83" s="26"/>
      <c r="K83" s="26"/>
      <c r="L83" s="33" t="s">
        <v>71</v>
      </c>
      <c r="M83" s="34"/>
      <c r="N83" s="34"/>
      <c r="O83" s="34"/>
      <c r="P83" s="38">
        <v>421436</v>
      </c>
      <c r="Q83" s="5">
        <v>18.625177993584717</v>
      </c>
    </row>
    <row r="84" spans="1:17" ht="12.75">
      <c r="A84" s="25"/>
      <c r="B84" s="49"/>
      <c r="C84" s="27"/>
      <c r="D84" s="49"/>
      <c r="E84" s="49" t="s">
        <v>72</v>
      </c>
      <c r="F84" s="52" t="s">
        <v>73</v>
      </c>
      <c r="G84" s="50"/>
      <c r="H84" s="51" t="s">
        <v>74</v>
      </c>
      <c r="I84" s="26"/>
      <c r="J84" s="26"/>
      <c r="K84" s="26"/>
      <c r="L84" s="33" t="s">
        <v>75</v>
      </c>
      <c r="M84" s="34"/>
      <c r="N84" s="34"/>
      <c r="O84" s="34"/>
      <c r="P84" s="38">
        <v>56706</v>
      </c>
      <c r="Q84" s="5">
        <v>2.506096639357376</v>
      </c>
    </row>
    <row r="85" spans="1:17" ht="12.75">
      <c r="A85" s="25"/>
      <c r="B85" s="53"/>
      <c r="C85" s="32"/>
      <c r="D85" s="53"/>
      <c r="E85" s="54"/>
      <c r="F85" s="55" t="s">
        <v>72</v>
      </c>
      <c r="G85" s="56"/>
      <c r="H85" s="57" t="s">
        <v>76</v>
      </c>
      <c r="I85" s="26"/>
      <c r="J85" s="26"/>
      <c r="K85" s="26"/>
      <c r="L85" s="33" t="s">
        <v>77</v>
      </c>
      <c r="M85" s="34"/>
      <c r="N85" s="34"/>
      <c r="O85" s="34"/>
      <c r="P85" s="38">
        <v>44686</v>
      </c>
      <c r="Q85" s="5">
        <v>1.9748780451155732</v>
      </c>
    </row>
    <row r="86" spans="1:17" ht="12.75">
      <c r="A86" s="25"/>
      <c r="B86" s="49" t="s">
        <v>78</v>
      </c>
      <c r="C86" s="27"/>
      <c r="D86" s="49">
        <v>22993.525513090633</v>
      </c>
      <c r="E86" s="49">
        <v>12525.91522552872</v>
      </c>
      <c r="F86" s="49">
        <v>9278.902484856357</v>
      </c>
      <c r="G86" s="49">
        <v>1986.3484702278824</v>
      </c>
      <c r="H86" s="58">
        <v>1638.2489281429212</v>
      </c>
      <c r="I86" s="26"/>
      <c r="J86" s="26"/>
      <c r="K86" s="26"/>
      <c r="L86" s="33" t="s">
        <v>79</v>
      </c>
      <c r="M86" s="34"/>
      <c r="N86" s="34"/>
      <c r="O86" s="34"/>
      <c r="P86" s="38">
        <v>65425</v>
      </c>
      <c r="Q86" s="5">
        <v>2.8914289956963337</v>
      </c>
    </row>
    <row r="87" spans="1:17" ht="12.75">
      <c r="A87" s="25"/>
      <c r="B87" s="49"/>
      <c r="C87" s="59" t="s">
        <v>80</v>
      </c>
      <c r="D87" s="60">
        <v>12021.5</v>
      </c>
      <c r="E87" s="60">
        <v>5977.209849210216</v>
      </c>
      <c r="F87" s="60">
        <v>5955.111525828605</v>
      </c>
      <c r="G87" s="60">
        <v>1196.475852</v>
      </c>
      <c r="H87" s="60">
        <v>940.057257</v>
      </c>
      <c r="I87" s="61"/>
      <c r="J87" s="31"/>
      <c r="K87" s="31"/>
      <c r="L87" s="33" t="s">
        <v>81</v>
      </c>
      <c r="M87" s="34"/>
      <c r="N87" s="34"/>
      <c r="O87" s="34"/>
      <c r="P87" s="38">
        <v>131668</v>
      </c>
      <c r="Q87" s="5">
        <v>5.819009140318608</v>
      </c>
    </row>
    <row r="88" spans="1:17" ht="12.75">
      <c r="A88" s="25"/>
      <c r="B88" s="62"/>
      <c r="C88" s="63" t="s">
        <v>82</v>
      </c>
      <c r="D88" s="64">
        <v>5610.756215094745</v>
      </c>
      <c r="E88" s="64">
        <v>3039.465839346187</v>
      </c>
      <c r="F88" s="64">
        <v>1740.4233677987042</v>
      </c>
      <c r="G88" s="64">
        <v>407.6097617380471</v>
      </c>
      <c r="H88" s="64">
        <v>369.565181832789</v>
      </c>
      <c r="I88" s="26"/>
      <c r="J88" s="26"/>
      <c r="K88" s="26"/>
      <c r="L88" s="33" t="s">
        <v>83</v>
      </c>
      <c r="M88" s="34"/>
      <c r="N88" s="34"/>
      <c r="O88" s="34"/>
      <c r="P88" s="38">
        <v>85780</v>
      </c>
      <c r="Q88" s="5">
        <v>3.791009235778854</v>
      </c>
    </row>
    <row r="89" spans="1:17" ht="12.75">
      <c r="A89" s="25"/>
      <c r="B89" s="53"/>
      <c r="C89" s="65" t="s">
        <v>84</v>
      </c>
      <c r="D89" s="66">
        <v>5361.269297995895</v>
      </c>
      <c r="E89" s="66">
        <v>3509.2395369723204</v>
      </c>
      <c r="F89" s="66">
        <v>1583.367591229048</v>
      </c>
      <c r="G89" s="66">
        <v>382.2628564898354</v>
      </c>
      <c r="H89" s="66">
        <v>328.62648931013206</v>
      </c>
      <c r="I89" s="26"/>
      <c r="J89" s="26"/>
      <c r="K89" s="26"/>
      <c r="L89" s="33" t="s">
        <v>85</v>
      </c>
      <c r="M89" s="34"/>
      <c r="N89" s="34"/>
      <c r="O89" s="34"/>
      <c r="P89" s="38">
        <v>103679</v>
      </c>
      <c r="Q89" s="5">
        <v>4.582047639966377</v>
      </c>
    </row>
    <row r="90" spans="1:17" ht="12.75">
      <c r="A90" s="25"/>
      <c r="B90" s="40" t="s">
        <v>86</v>
      </c>
      <c r="C90" s="41"/>
      <c r="D90" s="67">
        <v>1.9127002048904573</v>
      </c>
      <c r="E90" s="68" t="s">
        <v>87</v>
      </c>
      <c r="F90" s="69"/>
      <c r="G90" s="69"/>
      <c r="H90" s="69"/>
      <c r="I90" s="26"/>
      <c r="J90" s="26"/>
      <c r="K90" s="26"/>
      <c r="L90" s="33" t="s">
        <v>88</v>
      </c>
      <c r="M90" s="34"/>
      <c r="N90" s="34"/>
      <c r="O90" s="34"/>
      <c r="P90" s="38">
        <v>281209</v>
      </c>
      <c r="Q90" s="5">
        <v>12.427907626301419</v>
      </c>
    </row>
    <row r="91" spans="1:17" ht="12.75">
      <c r="A91" s="25"/>
      <c r="B91" s="25" t="s">
        <v>89</v>
      </c>
      <c r="C91" s="25"/>
      <c r="D91" s="25"/>
      <c r="E91" s="25"/>
      <c r="F91" s="25"/>
      <c r="G91" s="25"/>
      <c r="H91" s="25"/>
      <c r="I91" s="26"/>
      <c r="J91" s="26"/>
      <c r="K91" s="26"/>
      <c r="L91" s="33" t="s">
        <v>90</v>
      </c>
      <c r="M91" s="34"/>
      <c r="N91" s="34"/>
      <c r="O91" s="34"/>
      <c r="P91" s="38">
        <v>12397</v>
      </c>
      <c r="Q91" s="5">
        <v>0.547879942829919</v>
      </c>
    </row>
    <row r="92" spans="1:17" ht="12.75">
      <c r="A92" s="25"/>
      <c r="B92" s="25"/>
      <c r="C92" s="25"/>
      <c r="D92" s="25"/>
      <c r="E92" s="25"/>
      <c r="F92" s="25"/>
      <c r="G92" s="25"/>
      <c r="H92" s="25"/>
      <c r="I92" s="26"/>
      <c r="J92" s="26"/>
      <c r="K92" s="26"/>
      <c r="L92" s="33" t="s">
        <v>91</v>
      </c>
      <c r="M92" s="34"/>
      <c r="N92" s="34"/>
      <c r="O92" s="34"/>
      <c r="P92" s="38">
        <v>140103</v>
      </c>
      <c r="Q92" s="5">
        <v>6.191790242018242</v>
      </c>
    </row>
    <row r="93" spans="1:17" ht="12.75">
      <c r="A93" s="25"/>
      <c r="B93" s="40" t="s">
        <v>92</v>
      </c>
      <c r="C93" s="70"/>
      <c r="D93" s="42">
        <v>1819.3430090102593</v>
      </c>
      <c r="E93" s="25"/>
      <c r="F93" s="25"/>
      <c r="G93" s="25"/>
      <c r="H93" s="25"/>
      <c r="I93" s="26"/>
      <c r="J93" s="26"/>
      <c r="K93" s="26"/>
      <c r="L93" s="33" t="s">
        <v>93</v>
      </c>
      <c r="M93" s="34"/>
      <c r="N93" s="34"/>
      <c r="O93" s="34"/>
      <c r="P93" s="38">
        <v>79546</v>
      </c>
      <c r="Q93" s="5">
        <v>3.5155003575339787</v>
      </c>
    </row>
    <row r="94" spans="1:17" ht="12.75">
      <c r="A94" s="25"/>
      <c r="B94" s="40" t="s">
        <v>94</v>
      </c>
      <c r="C94" s="70"/>
      <c r="D94" s="42">
        <v>840.154480326964</v>
      </c>
      <c r="E94" s="25"/>
      <c r="F94" s="25"/>
      <c r="G94" s="25"/>
      <c r="H94" s="25"/>
      <c r="I94" s="26"/>
      <c r="J94" s="26"/>
      <c r="K94" s="26"/>
      <c r="L94" s="33" t="s">
        <v>95</v>
      </c>
      <c r="M94" s="34"/>
      <c r="N94" s="34"/>
      <c r="O94" s="34"/>
      <c r="P94" s="38">
        <v>125138</v>
      </c>
      <c r="Q94" s="5">
        <v>5.530418672731339</v>
      </c>
    </row>
    <row r="95" spans="1:11" ht="12.75">
      <c r="A95" s="25"/>
      <c r="B95" s="25"/>
      <c r="C95" s="25"/>
      <c r="D95" s="25"/>
      <c r="E95" s="25"/>
      <c r="F95" s="25"/>
      <c r="G95" s="25"/>
      <c r="H95" s="25"/>
      <c r="I95" s="26"/>
      <c r="J95" s="26"/>
      <c r="K95" s="26"/>
    </row>
    <row r="96" spans="1:11" ht="12.75">
      <c r="A96" s="25"/>
      <c r="B96" s="25" t="s">
        <v>96</v>
      </c>
      <c r="C96" s="25"/>
      <c r="D96" s="25"/>
      <c r="E96" s="25"/>
      <c r="F96" s="25"/>
      <c r="G96" s="25"/>
      <c r="H96" s="25"/>
      <c r="I96" s="26"/>
      <c r="J96" s="26"/>
      <c r="K96" s="26"/>
    </row>
    <row r="97" spans="1:11" ht="12.75">
      <c r="A97" s="25"/>
      <c r="B97" s="40"/>
      <c r="C97" s="70" t="s">
        <v>97</v>
      </c>
      <c r="D97" s="71" t="s">
        <v>98</v>
      </c>
      <c r="E97" s="72" t="s">
        <v>99</v>
      </c>
      <c r="F97" s="71" t="s">
        <v>100</v>
      </c>
      <c r="G97" s="71" t="s">
        <v>101</v>
      </c>
      <c r="H97" s="71" t="s">
        <v>102</v>
      </c>
      <c r="I97" s="26"/>
      <c r="J97" s="26"/>
      <c r="K97" s="26"/>
    </row>
    <row r="98" spans="1:11" ht="12.75">
      <c r="A98" s="25"/>
      <c r="B98" s="45"/>
      <c r="C98" s="47"/>
      <c r="D98" s="42" t="s">
        <v>103</v>
      </c>
      <c r="E98" s="40" t="s">
        <v>104</v>
      </c>
      <c r="F98" s="73">
        <v>0.10283441374147245</v>
      </c>
      <c r="G98" s="42">
        <v>86.3967934366948</v>
      </c>
      <c r="H98" s="95">
        <v>172.16590950395482</v>
      </c>
      <c r="I98" s="26"/>
      <c r="J98" s="26"/>
      <c r="K98" s="26"/>
    </row>
    <row r="99" spans="1:11" ht="12.75">
      <c r="A99" s="25"/>
      <c r="B99" s="49"/>
      <c r="C99" s="74" t="s">
        <v>105</v>
      </c>
      <c r="D99" s="42" t="s">
        <v>106</v>
      </c>
      <c r="E99" s="40" t="s">
        <v>107</v>
      </c>
      <c r="F99" s="73">
        <v>0.007626859549621047</v>
      </c>
      <c r="G99" s="42">
        <v>13.875873602306187</v>
      </c>
      <c r="H99" s="96"/>
      <c r="I99" s="26"/>
      <c r="J99" s="26"/>
      <c r="K99" s="26"/>
    </row>
    <row r="100" spans="1:11" ht="12.75">
      <c r="A100" s="25"/>
      <c r="B100" s="53"/>
      <c r="C100" s="75"/>
      <c r="D100" s="42" t="s">
        <v>108</v>
      </c>
      <c r="E100" s="40" t="s">
        <v>109</v>
      </c>
      <c r="F100" s="73">
        <v>0.0077480329793623015</v>
      </c>
      <c r="G100" s="42">
        <v>71.89324246495386</v>
      </c>
      <c r="H100" s="97"/>
      <c r="I100" s="26"/>
      <c r="J100" s="26"/>
      <c r="K100" s="26"/>
    </row>
    <row r="101" spans="1:11" ht="12.75">
      <c r="A101" s="25"/>
      <c r="B101" s="49"/>
      <c r="C101" s="98" t="s">
        <v>110</v>
      </c>
      <c r="D101" s="42" t="s">
        <v>106</v>
      </c>
      <c r="E101" s="40" t="s">
        <v>107</v>
      </c>
      <c r="F101" s="73">
        <v>0.020006163663658143</v>
      </c>
      <c r="G101" s="42">
        <v>36.39807399859152</v>
      </c>
      <c r="H101" s="95">
        <v>214.6646379990325</v>
      </c>
      <c r="I101" s="26"/>
      <c r="J101" s="26"/>
      <c r="K101" s="26"/>
    </row>
    <row r="102" spans="1:11" ht="12.75">
      <c r="A102" s="25"/>
      <c r="B102" s="53"/>
      <c r="C102" s="99"/>
      <c r="D102" s="42" t="s">
        <v>108</v>
      </c>
      <c r="E102" s="40" t="s">
        <v>109</v>
      </c>
      <c r="F102" s="73">
        <v>0.01921203119564853</v>
      </c>
      <c r="G102" s="42">
        <v>178.26656400044098</v>
      </c>
      <c r="H102" s="100"/>
      <c r="I102" s="26"/>
      <c r="J102" s="26"/>
      <c r="K102" s="26"/>
    </row>
    <row r="103" spans="1:11" ht="12.75">
      <c r="A103" s="25"/>
      <c r="B103" s="25"/>
      <c r="C103" s="25"/>
      <c r="D103" s="25"/>
      <c r="E103" s="25"/>
      <c r="F103" s="25"/>
      <c r="G103" s="25"/>
      <c r="H103" s="25"/>
      <c r="I103" s="26"/>
      <c r="J103" s="26"/>
      <c r="K103" s="26"/>
    </row>
    <row r="104" spans="1:11" ht="12.75">
      <c r="A104" s="26" t="s">
        <v>111</v>
      </c>
      <c r="B104" s="25"/>
      <c r="C104" s="25"/>
      <c r="D104" s="25"/>
      <c r="E104" s="25"/>
      <c r="F104" s="25"/>
      <c r="G104" s="25"/>
      <c r="H104" s="25"/>
      <c r="I104" s="26"/>
      <c r="J104" s="26"/>
      <c r="K104" s="26"/>
    </row>
    <row r="105" spans="1:11" ht="12.75">
      <c r="A105" s="25"/>
      <c r="B105" s="26" t="s">
        <v>112</v>
      </c>
      <c r="C105" s="26"/>
      <c r="D105" s="25"/>
      <c r="E105" s="25"/>
      <c r="F105" s="25"/>
      <c r="G105" s="25"/>
      <c r="H105" s="25"/>
      <c r="I105" s="26"/>
      <c r="J105" s="26"/>
      <c r="K105" s="26"/>
    </row>
    <row r="106" spans="1:11" ht="12.75">
      <c r="A106" s="25"/>
      <c r="B106" s="26" t="s">
        <v>113</v>
      </c>
      <c r="C106" s="26"/>
      <c r="D106" s="25"/>
      <c r="E106" s="25"/>
      <c r="F106" s="25"/>
      <c r="G106" s="25"/>
      <c r="H106" s="25"/>
      <c r="I106" s="26"/>
      <c r="J106" s="26"/>
      <c r="K106" s="26"/>
    </row>
    <row r="107" spans="1:11" ht="12.75">
      <c r="A107" s="25"/>
      <c r="B107" s="26" t="s">
        <v>114</v>
      </c>
      <c r="C107" s="26"/>
      <c r="D107" s="25"/>
      <c r="E107" s="25"/>
      <c r="F107" s="25"/>
      <c r="G107" s="25"/>
      <c r="H107" s="25"/>
      <c r="I107" s="26"/>
      <c r="J107" s="26"/>
      <c r="K107" s="26"/>
    </row>
    <row r="108" spans="1:11" ht="12.75">
      <c r="A108" s="25"/>
      <c r="B108" s="26" t="s">
        <v>115</v>
      </c>
      <c r="C108" s="26"/>
      <c r="D108" s="25"/>
      <c r="E108" s="25"/>
      <c r="F108" s="25"/>
      <c r="G108" s="25"/>
      <c r="H108" s="25"/>
      <c r="I108" s="26"/>
      <c r="J108" s="26"/>
      <c r="K108" s="26"/>
    </row>
    <row r="109" spans="1:11" ht="12.75">
      <c r="A109" s="25"/>
      <c r="B109" s="26" t="s">
        <v>116</v>
      </c>
      <c r="C109" s="26"/>
      <c r="D109" s="25"/>
      <c r="E109" s="25"/>
      <c r="F109" s="25"/>
      <c r="G109" s="25"/>
      <c r="H109" s="25"/>
      <c r="I109" s="26"/>
      <c r="J109" s="26"/>
      <c r="K109" s="26"/>
    </row>
    <row r="110" spans="1:11" ht="12.75">
      <c r="A110" s="25"/>
      <c r="B110" s="26" t="s">
        <v>117</v>
      </c>
      <c r="C110" s="26"/>
      <c r="D110" s="25"/>
      <c r="E110" s="25"/>
      <c r="F110" s="25"/>
      <c r="G110" s="25"/>
      <c r="H110" s="25"/>
      <c r="I110" s="26"/>
      <c r="J110" s="26"/>
      <c r="K110" s="26"/>
    </row>
    <row r="111" spans="1:11" ht="12.75">
      <c r="A111" s="25"/>
      <c r="B111" s="26" t="s">
        <v>118</v>
      </c>
      <c r="C111" s="26"/>
      <c r="D111" s="25"/>
      <c r="E111" s="25"/>
      <c r="F111" s="25"/>
      <c r="G111" s="25"/>
      <c r="H111" s="25"/>
      <c r="I111" s="26"/>
      <c r="J111" s="26"/>
      <c r="K111" s="26"/>
    </row>
    <row r="112" spans="1:11" ht="12.75">
      <c r="A112" s="25"/>
      <c r="B112" s="26" t="s">
        <v>119</v>
      </c>
      <c r="C112" s="26"/>
      <c r="D112" s="25"/>
      <c r="E112" s="25"/>
      <c r="F112" s="25"/>
      <c r="G112" s="25"/>
      <c r="H112" s="25"/>
      <c r="I112" s="26"/>
      <c r="J112" s="26"/>
      <c r="K112" s="26"/>
    </row>
    <row r="113" spans="1:11" ht="12.75">
      <c r="A113" s="25"/>
      <c r="B113" s="26" t="s">
        <v>205</v>
      </c>
      <c r="C113" s="26"/>
      <c r="D113" s="25"/>
      <c r="E113" s="25"/>
      <c r="F113" s="25"/>
      <c r="G113" s="25"/>
      <c r="H113" s="25"/>
      <c r="I113" s="26"/>
      <c r="J113" s="26"/>
      <c r="K113" s="26"/>
    </row>
    <row r="114" spans="1:11" ht="12.75">
      <c r="A114" s="25"/>
      <c r="B114" s="26"/>
      <c r="C114" s="26"/>
      <c r="D114" s="25"/>
      <c r="E114" s="25"/>
      <c r="F114" s="25"/>
      <c r="G114" s="25"/>
      <c r="H114" s="25"/>
      <c r="I114" s="26"/>
      <c r="J114" s="26"/>
      <c r="K114" s="26"/>
    </row>
  </sheetData>
  <sheetProtection/>
  <mergeCells count="14">
    <mergeCell ref="H98:H100"/>
    <mergeCell ref="C101:C102"/>
    <mergeCell ref="H101:H102"/>
    <mergeCell ref="S29:S31"/>
    <mergeCell ref="L29:L31"/>
    <mergeCell ref="P29:P31"/>
    <mergeCell ref="Q29:Q31"/>
    <mergeCell ref="R29:R31"/>
    <mergeCell ref="M29:M31"/>
    <mergeCell ref="N29:O31"/>
    <mergeCell ref="T29:T31"/>
    <mergeCell ref="U29:U31"/>
    <mergeCell ref="V29:V31"/>
    <mergeCell ref="W29:W31"/>
  </mergeCells>
  <printOptions/>
  <pageMargins left="0.75" right="0.35" top="0.06" bottom="0.07" header="0.14" footer="0.08"/>
  <pageSetup horizontalDpi="200" verticalDpi="200" orientation="portrait" paperSize="9" scale="85" r:id="rId2"/>
  <rowBreaks count="1" manualBreakCount="1">
    <brk id="65" max="255" man="1"/>
  </rowBreaks>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H23" sqref="H23"/>
    </sheetView>
  </sheetViews>
  <sheetFormatPr defaultColWidth="9.00390625" defaultRowHeight="13.5"/>
  <cols>
    <col min="2" max="3" width="12.50390625" style="0" customWidth="1"/>
    <col min="4" max="4" width="13.00390625" style="0" customWidth="1"/>
    <col min="5" max="5" width="15.00390625" style="0" customWidth="1"/>
    <col min="6" max="6" width="13.50390625" style="0" customWidth="1"/>
    <col min="7" max="7" width="13.00390625" style="0" customWidth="1"/>
    <col min="8" max="8" width="16.75390625" style="0" customWidth="1"/>
    <col min="9" max="9" width="14.125" style="0" customWidth="1"/>
    <col min="10" max="10" width="15.125" style="0" customWidth="1"/>
    <col min="11" max="11" width="18.00390625" style="0" customWidth="1"/>
  </cols>
  <sheetData>
    <row r="1" ht="12.75">
      <c r="A1" t="s">
        <v>244</v>
      </c>
    </row>
    <row r="3" spans="1:11" ht="12.75">
      <c r="A3" t="s">
        <v>210</v>
      </c>
      <c r="K3" t="s">
        <v>211</v>
      </c>
    </row>
    <row r="5" spans="1:11" ht="68.25" customHeight="1">
      <c r="A5" s="108" t="s">
        <v>125</v>
      </c>
      <c r="B5" s="108" t="s">
        <v>212</v>
      </c>
      <c r="C5" s="108" t="s">
        <v>213</v>
      </c>
      <c r="D5" s="108" t="s">
        <v>214</v>
      </c>
      <c r="E5" s="20" t="s">
        <v>215</v>
      </c>
      <c r="G5" s="6" t="s">
        <v>216</v>
      </c>
      <c r="H5" s="109" t="s">
        <v>217</v>
      </c>
      <c r="I5" s="109" t="s">
        <v>218</v>
      </c>
      <c r="J5" s="109" t="s">
        <v>219</v>
      </c>
      <c r="K5" s="108" t="s">
        <v>220</v>
      </c>
    </row>
    <row r="6" spans="1:11" ht="12.75">
      <c r="A6" s="110" t="s">
        <v>221</v>
      </c>
      <c r="B6" s="3" t="s">
        <v>222</v>
      </c>
      <c r="C6" s="38">
        <f>6543+140020</f>
        <v>146563</v>
      </c>
      <c r="D6" s="111">
        <f>+C6/J6</f>
        <v>0.10283441374147245</v>
      </c>
      <c r="E6" s="3" t="s">
        <v>219</v>
      </c>
      <c r="G6" s="3" t="s">
        <v>223</v>
      </c>
      <c r="H6" s="38">
        <v>4078743</v>
      </c>
      <c r="I6" s="38">
        <v>9512737</v>
      </c>
      <c r="J6" s="38">
        <v>1425233</v>
      </c>
      <c r="K6" s="38">
        <v>18814110</v>
      </c>
    </row>
    <row r="7" spans="1:11" ht="12.75">
      <c r="A7" s="96"/>
      <c r="B7" s="3" t="s">
        <v>224</v>
      </c>
      <c r="C7" s="38">
        <f>25926+5182</f>
        <v>31108</v>
      </c>
      <c r="D7" s="111">
        <f>+C7/H6</f>
        <v>0.007626859549621047</v>
      </c>
      <c r="E7" s="3" t="s">
        <v>217</v>
      </c>
      <c r="G7" s="3" t="s">
        <v>225</v>
      </c>
      <c r="H7" s="5">
        <f>+H6/$K$6*100</f>
        <v>21.679170579953023</v>
      </c>
      <c r="I7" s="5">
        <f>+I6/$K$6*100</f>
        <v>50.561716711553196</v>
      </c>
      <c r="J7" s="5">
        <f>+J6/$K$6*100</f>
        <v>7.575341060512562</v>
      </c>
      <c r="K7" s="5">
        <f>+K6/$K$6*100</f>
        <v>100</v>
      </c>
    </row>
    <row r="8" spans="1:11" ht="12.75">
      <c r="A8" s="97"/>
      <c r="B8" s="3" t="s">
        <v>226</v>
      </c>
      <c r="C8" s="38">
        <f>71833+1872</f>
        <v>73705</v>
      </c>
      <c r="D8" s="111">
        <f>+C8/I6</f>
        <v>0.0077480329793623015</v>
      </c>
      <c r="E8" s="3" t="s">
        <v>218</v>
      </c>
      <c r="H8" s="112"/>
      <c r="I8" s="112"/>
      <c r="J8" s="112"/>
      <c r="K8" s="82"/>
    </row>
    <row r="9" spans="1:11" ht="12.75">
      <c r="A9" s="110" t="s">
        <v>227</v>
      </c>
      <c r="B9" s="3" t="s">
        <v>224</v>
      </c>
      <c r="C9" s="38">
        <f>+G20</f>
        <v>81600</v>
      </c>
      <c r="D9" s="111">
        <f>+C9/H6</f>
        <v>0.020006163663658143</v>
      </c>
      <c r="E9" s="3" t="s">
        <v>217</v>
      </c>
      <c r="G9" s="113" t="s">
        <v>228</v>
      </c>
      <c r="H9" s="112"/>
      <c r="I9" s="112"/>
      <c r="J9" s="112"/>
      <c r="K9" s="82"/>
    </row>
    <row r="10" spans="1:11" ht="12.75">
      <c r="A10" s="97"/>
      <c r="B10" s="3" t="s">
        <v>229</v>
      </c>
      <c r="C10" s="38">
        <f>+G21</f>
        <v>182759</v>
      </c>
      <c r="D10" s="111">
        <f>+C10/I6</f>
        <v>0.01921203119564853</v>
      </c>
      <c r="E10" s="3" t="s">
        <v>218</v>
      </c>
      <c r="H10" s="112"/>
      <c r="I10" s="112"/>
      <c r="J10" s="112"/>
      <c r="K10" s="82"/>
    </row>
    <row r="11" spans="5:11" ht="12.75">
      <c r="E11" s="114"/>
      <c r="H11" s="82"/>
      <c r="I11" s="82"/>
      <c r="J11" s="82"/>
      <c r="K11" s="112"/>
    </row>
    <row r="12" spans="1:11" ht="12.75">
      <c r="A12" t="s">
        <v>230</v>
      </c>
      <c r="E12" s="82"/>
      <c r="H12" s="115"/>
      <c r="I12" s="115"/>
      <c r="J12" s="115"/>
      <c r="K12" s="115"/>
    </row>
    <row r="13" ht="12.75">
      <c r="B13" s="113" t="s">
        <v>231</v>
      </c>
    </row>
    <row r="14" spans="1:8" ht="12.75">
      <c r="A14" s="116"/>
      <c r="B14" t="s">
        <v>232</v>
      </c>
      <c r="C14" s="116"/>
      <c r="D14" s="116"/>
      <c r="E14" s="113"/>
      <c r="H14" s="116"/>
    </row>
    <row r="15" spans="1:7" ht="12.75">
      <c r="A15" s="116"/>
      <c r="C15" s="116"/>
      <c r="D15" s="116"/>
      <c r="E15" s="113"/>
      <c r="F15" s="116"/>
      <c r="G15" s="116"/>
    </row>
    <row r="16" spans="1:7" ht="12.75">
      <c r="A16" s="113" t="s">
        <v>233</v>
      </c>
      <c r="B16" s="116"/>
      <c r="C16" s="116"/>
      <c r="D16" s="116"/>
      <c r="E16" s="116"/>
      <c r="F16" s="116"/>
      <c r="G16" s="116"/>
    </row>
    <row r="17" spans="1:7" ht="12.75">
      <c r="A17" s="116"/>
      <c r="B17" s="116"/>
      <c r="C17" s="116"/>
      <c r="D17" s="116"/>
      <c r="E17" s="116"/>
      <c r="F17" s="116"/>
      <c r="G17" s="116"/>
    </row>
    <row r="18" spans="1:7" ht="12.75">
      <c r="A18" s="117"/>
      <c r="B18" s="118"/>
      <c r="C18" s="119" t="s">
        <v>234</v>
      </c>
      <c r="D18" s="120" t="s">
        <v>235</v>
      </c>
      <c r="E18" s="118"/>
      <c r="F18" s="119" t="s">
        <v>236</v>
      </c>
      <c r="G18" s="118"/>
    </row>
    <row r="19" spans="1:7" ht="12.75">
      <c r="A19" s="121"/>
      <c r="B19" s="122"/>
      <c r="C19" s="123" t="s">
        <v>142</v>
      </c>
      <c r="D19" s="124" t="s">
        <v>237</v>
      </c>
      <c r="E19" s="124" t="s">
        <v>238</v>
      </c>
      <c r="F19" s="123" t="s">
        <v>239</v>
      </c>
      <c r="G19" s="125" t="s">
        <v>240</v>
      </c>
    </row>
    <row r="20" spans="1:7" ht="12.75">
      <c r="A20" s="119" t="s">
        <v>241</v>
      </c>
      <c r="B20" s="124" t="s">
        <v>224</v>
      </c>
      <c r="C20" s="126">
        <v>19569</v>
      </c>
      <c r="D20" s="126">
        <v>18521</v>
      </c>
      <c r="E20" s="126">
        <v>39804</v>
      </c>
      <c r="F20" s="126">
        <v>3706</v>
      </c>
      <c r="G20" s="126">
        <f>SUM(C20:F20)</f>
        <v>81600</v>
      </c>
    </row>
    <row r="21" spans="1:7" ht="12.75">
      <c r="A21" s="127"/>
      <c r="B21" s="124" t="s">
        <v>226</v>
      </c>
      <c r="C21" s="126">
        <v>70787</v>
      </c>
      <c r="D21" s="126">
        <v>34484</v>
      </c>
      <c r="E21" s="126">
        <v>66322</v>
      </c>
      <c r="F21" s="126">
        <v>11166</v>
      </c>
      <c r="G21" s="126">
        <f>SUM(C21:F21)</f>
        <v>182759</v>
      </c>
    </row>
    <row r="22" spans="1:7" ht="12.75">
      <c r="A22" s="116"/>
      <c r="B22" s="116"/>
      <c r="C22" s="116"/>
      <c r="D22" s="116"/>
      <c r="E22" s="116"/>
      <c r="F22" s="116"/>
      <c r="G22" s="116"/>
    </row>
    <row r="23" spans="1:7" ht="12.75">
      <c r="A23" s="116" t="s">
        <v>121</v>
      </c>
      <c r="B23" s="113" t="s">
        <v>231</v>
      </c>
      <c r="C23" s="116"/>
      <c r="D23" s="116"/>
      <c r="E23" s="116"/>
      <c r="F23" s="116"/>
      <c r="G23" s="116"/>
    </row>
    <row r="24" spans="1:3" ht="12.75">
      <c r="A24" s="116"/>
      <c r="B24" s="113" t="s">
        <v>242</v>
      </c>
      <c r="C24" s="116"/>
    </row>
    <row r="25" spans="1:7" ht="12.75">
      <c r="A25" s="116"/>
      <c r="B25" s="113" t="s">
        <v>243</v>
      </c>
      <c r="C25" s="116"/>
      <c r="D25" s="116"/>
      <c r="E25" s="116"/>
      <c r="F25" s="116"/>
      <c r="G25" s="116"/>
    </row>
  </sheetData>
  <mergeCells count="2">
    <mergeCell ref="A6:A8"/>
    <mergeCell ref="A9:A10"/>
  </mergeCells>
  <printOptions/>
  <pageMargins left="1.15" right="0.75" top="1" bottom="1" header="0.512" footer="0.512"/>
  <pageSetup horizontalDpi="200" verticalDpi="200" orientation="landscape" paperSize="9" r:id="rId1"/>
  <headerFooter alignWithMargins="0">
    <oddFooter>&amp;L&amp;D&amp;C&amp;Z&amp;F&amp;A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jitiken</dc:creator>
  <cp:keywords/>
  <dc:description/>
  <cp:lastModifiedBy>YM</cp:lastModifiedBy>
  <dcterms:created xsi:type="dcterms:W3CDTF">2013-10-28T05:13:06Z</dcterms:created>
  <dcterms:modified xsi:type="dcterms:W3CDTF">2014-12-20T05:46:58Z</dcterms:modified>
  <cp:category/>
  <cp:version/>
  <cp:contentType/>
  <cp:contentStatus/>
</cp:coreProperties>
</file>