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yazaki\Dropbox\統計　経済\自治体財政分析\"/>
    </mc:Choice>
  </mc:AlternateContent>
  <bookViews>
    <workbookView xWindow="0" yWindow="0" windowWidth="23040" windowHeight="12135"/>
  </bookViews>
  <sheets>
    <sheet name="MENU" sheetId="7" r:id="rId1"/>
    <sheet name="歳入の体系" sheetId="8" r:id="rId2"/>
    <sheet name="歳入の体系 (2)" sheetId="11" r:id="rId3"/>
    <sheet name="歳入の体系 (3)" sheetId="10" r:id="rId4"/>
    <sheet name="決算カード" sheetId="12" r:id="rId5"/>
    <sheet name="決算カード様式" sheetId="19" r:id="rId6"/>
    <sheet name="決算カード(2)収支" sheetId="14" r:id="rId7"/>
    <sheet name="決算カード（3）歳入" sheetId="15" r:id="rId8"/>
    <sheet name="決算カード（4）歳出" sheetId="18" r:id="rId9"/>
    <sheet name="決算カード(5)　借金" sheetId="16" r:id="rId10"/>
    <sheet name="決算カード(6)　指標" sheetId="20" r:id="rId11"/>
    <sheet name="諸会計状況" sheetId="21" r:id="rId12"/>
    <sheet name="決算分析推移" sheetId="4" r:id="rId13"/>
    <sheet name="財政健全化法" sheetId="5" r:id="rId14"/>
    <sheet name="地方交付税算定台帳" sheetId="6" r:id="rId15"/>
    <sheet name="経常収支比率の比較" sheetId="9" r:id="rId16"/>
  </sheets>
  <definedNames>
    <definedName name="_xlnm.Print_Area" localSheetId="6">'決算カード(2)収支'!$A$1:$I$22</definedName>
    <definedName name="_xlnm.Print_Area" localSheetId="5">決算カード様式!$A$1:$AA$72</definedName>
  </definedNames>
  <calcPr calcId="152511"/>
</workbook>
</file>

<file path=xl/calcChain.xml><?xml version="1.0" encoding="utf-8"?>
<calcChain xmlns="http://schemas.openxmlformats.org/spreadsheetml/2006/main">
  <c r="H60" i="20" l="1"/>
  <c r="I60" i="18"/>
  <c r="J62" i="18" s="1"/>
  <c r="T58" i="18"/>
  <c r="S58" i="18"/>
  <c r="R58" i="18"/>
  <c r="Q58" i="18"/>
  <c r="M58" i="18"/>
  <c r="L58" i="18"/>
  <c r="G49" i="18"/>
  <c r="F49" i="18"/>
  <c r="E49" i="18"/>
  <c r="E65" i="18" s="1"/>
  <c r="C49" i="18"/>
  <c r="C65" i="18" s="1"/>
  <c r="W47" i="18"/>
  <c r="Y45" i="18"/>
  <c r="W45" i="18"/>
  <c r="N39" i="18"/>
  <c r="M39" i="18"/>
  <c r="J39" i="18"/>
  <c r="L18" i="18" s="1"/>
  <c r="L31" i="18"/>
  <c r="Y30" i="18"/>
  <c r="W29" i="18"/>
  <c r="V29" i="18"/>
  <c r="Y29" i="18" s="1"/>
  <c r="Y27" i="18"/>
  <c r="Y26" i="18"/>
  <c r="Y25" i="18"/>
  <c r="L25" i="18"/>
  <c r="Y24" i="18"/>
  <c r="F23" i="18"/>
  <c r="E23" i="18"/>
  <c r="E39" i="18" s="1"/>
  <c r="G31" i="18" s="1"/>
  <c r="Y19" i="18"/>
  <c r="C19" i="18"/>
  <c r="C23" i="18" s="1"/>
  <c r="C39" i="18" s="1"/>
  <c r="Y14" i="18"/>
  <c r="Y46" i="18"/>
  <c r="O9" i="18"/>
  <c r="L4" i="18"/>
  <c r="J4" i="18"/>
  <c r="F3" i="18"/>
  <c r="T58" i="16"/>
  <c r="S58" i="16"/>
  <c r="R58" i="16"/>
  <c r="Q58" i="16"/>
  <c r="M58" i="16"/>
  <c r="L58" i="16"/>
  <c r="O56" i="16"/>
  <c r="O53" i="16"/>
  <c r="O52" i="16"/>
  <c r="O49" i="16"/>
  <c r="G49" i="16"/>
  <c r="I60" i="16" s="1"/>
  <c r="F49" i="16"/>
  <c r="E49" i="16"/>
  <c r="E65" i="16"/>
  <c r="C49" i="16"/>
  <c r="W47" i="16"/>
  <c r="O47" i="16"/>
  <c r="Y45" i="16"/>
  <c r="W45" i="16"/>
  <c r="O44" i="16"/>
  <c r="O42" i="16"/>
  <c r="N39" i="16"/>
  <c r="M39" i="16"/>
  <c r="J39" i="16"/>
  <c r="E39" i="16"/>
  <c r="Y30" i="16"/>
  <c r="W29" i="16"/>
  <c r="Y29" i="16" s="1"/>
  <c r="V29" i="16"/>
  <c r="Y27" i="16"/>
  <c r="G27" i="16"/>
  <c r="Y26" i="16"/>
  <c r="Y25" i="16"/>
  <c r="Y24" i="16"/>
  <c r="F23" i="16"/>
  <c r="E23" i="16"/>
  <c r="C23" i="16"/>
  <c r="Y19" i="16"/>
  <c r="C19" i="16"/>
  <c r="Y14" i="16"/>
  <c r="Y46" i="16" s="1"/>
  <c r="O9" i="16"/>
  <c r="O6" i="16"/>
  <c r="L4" i="16"/>
  <c r="J4" i="16"/>
  <c r="F3" i="16"/>
  <c r="I60" i="19"/>
  <c r="T58" i="19"/>
  <c r="S58" i="19"/>
  <c r="R58" i="19"/>
  <c r="Q58" i="19"/>
  <c r="M58" i="19"/>
  <c r="O47" i="19" s="1"/>
  <c r="L58" i="19"/>
  <c r="O55" i="19"/>
  <c r="O52" i="19"/>
  <c r="G49" i="19"/>
  <c r="F49" i="19"/>
  <c r="E49" i="19"/>
  <c r="E65" i="19" s="1"/>
  <c r="C49" i="19"/>
  <c r="X47" i="19"/>
  <c r="Z46" i="19"/>
  <c r="Z45" i="19"/>
  <c r="X45" i="19"/>
  <c r="O43" i="19"/>
  <c r="N39" i="19"/>
  <c r="M39" i="19"/>
  <c r="J39" i="19"/>
  <c r="L38" i="19" s="1"/>
  <c r="L35" i="19"/>
  <c r="L34" i="19"/>
  <c r="L31" i="19"/>
  <c r="Z30" i="19"/>
  <c r="L30" i="19"/>
  <c r="X29" i="19"/>
  <c r="Z29" i="19" s="1"/>
  <c r="W29" i="19"/>
  <c r="Z27" i="19"/>
  <c r="Z26" i="19"/>
  <c r="L26" i="19"/>
  <c r="Z25" i="19"/>
  <c r="L25" i="19"/>
  <c r="Z24" i="19"/>
  <c r="L24" i="19"/>
  <c r="L23" i="19"/>
  <c r="F23" i="19"/>
  <c r="E23" i="19"/>
  <c r="E39" i="19" s="1"/>
  <c r="C39" i="19"/>
  <c r="L21" i="19"/>
  <c r="Z19" i="19"/>
  <c r="L19" i="19"/>
  <c r="C19" i="19"/>
  <c r="C23" i="19" s="1"/>
  <c r="L18" i="19"/>
  <c r="G18" i="19"/>
  <c r="Z14" i="19"/>
  <c r="O9" i="19"/>
  <c r="D9" i="19"/>
  <c r="O8" i="19"/>
  <c r="O6" i="19"/>
  <c r="O4" i="19"/>
  <c r="L4" i="19"/>
  <c r="J4" i="19"/>
  <c r="F3" i="19"/>
  <c r="D64" i="18"/>
  <c r="D62" i="18"/>
  <c r="D52" i="18"/>
  <c r="D48" i="18"/>
  <c r="D63" i="18"/>
  <c r="D61" i="18"/>
  <c r="D46" i="18"/>
  <c r="D44" i="18"/>
  <c r="D50" i="18"/>
  <c r="D45" i="18"/>
  <c r="D60" i="18"/>
  <c r="G9" i="18"/>
  <c r="J54" i="18"/>
  <c r="D42" i="18"/>
  <c r="D58" i="18"/>
  <c r="L37" i="18"/>
  <c r="L23" i="18"/>
  <c r="G28" i="16"/>
  <c r="G37" i="16"/>
  <c r="J55" i="16"/>
  <c r="G34" i="16"/>
  <c r="L34" i="16"/>
  <c r="L23" i="16"/>
  <c r="L16" i="16"/>
  <c r="G35" i="16"/>
  <c r="O45" i="16"/>
  <c r="O50" i="16"/>
  <c r="J52" i="19"/>
  <c r="J44" i="19"/>
  <c r="J50" i="19"/>
  <c r="O53" i="19"/>
  <c r="O49" i="19"/>
  <c r="O46" i="19"/>
  <c r="O44" i="19"/>
  <c r="O57" i="19"/>
  <c r="O54" i="19"/>
  <c r="O50" i="19"/>
  <c r="O45" i="19"/>
  <c r="D38" i="19"/>
  <c r="D11" i="19"/>
  <c r="D35" i="19"/>
  <c r="D27" i="19"/>
  <c r="D26" i="19"/>
  <c r="D21" i="19"/>
  <c r="D12" i="19"/>
  <c r="G23" i="19"/>
  <c r="O56" i="19"/>
  <c r="D13" i="19"/>
  <c r="D15" i="19"/>
  <c r="D23" i="19"/>
  <c r="D28" i="19"/>
  <c r="D37" i="19"/>
  <c r="L36" i="19"/>
  <c r="L32" i="19"/>
  <c r="L28" i="19"/>
  <c r="L22" i="19"/>
  <c r="L16" i="19"/>
  <c r="L15" i="19"/>
  <c r="L13" i="19"/>
  <c r="L37" i="19"/>
  <c r="L33" i="19"/>
  <c r="L29" i="19"/>
  <c r="L17" i="19"/>
  <c r="L14" i="19"/>
  <c r="O42" i="19"/>
  <c r="O48" i="19"/>
  <c r="O51" i="19"/>
  <c r="D35" i="18"/>
  <c r="D31" i="18"/>
  <c r="D30" i="18"/>
  <c r="D27" i="18"/>
  <c r="D26" i="18"/>
  <c r="D25" i="18"/>
  <c r="D24" i="18"/>
  <c r="D21" i="18"/>
  <c r="D12" i="18"/>
  <c r="W10" i="18"/>
  <c r="D8" i="18"/>
  <c r="D36" i="18"/>
  <c r="D32" i="18"/>
  <c r="D28" i="18"/>
  <c r="D22" i="18"/>
  <c r="D16" i="18"/>
  <c r="D15" i="18"/>
  <c r="D13" i="18"/>
  <c r="D9" i="18"/>
  <c r="D37" i="18"/>
  <c r="D14" i="18"/>
  <c r="D34" i="18"/>
  <c r="D18" i="18"/>
  <c r="D11" i="18"/>
  <c r="D33" i="18"/>
  <c r="D19" i="18"/>
  <c r="D17" i="18"/>
  <c r="D10" i="18"/>
  <c r="D38" i="18"/>
  <c r="D29" i="18"/>
  <c r="D20" i="18"/>
  <c r="D23" i="18"/>
  <c r="P33" i="8"/>
  <c r="AO21" i="11"/>
  <c r="AO15" i="11"/>
  <c r="AO10" i="11"/>
  <c r="AO4" i="11"/>
  <c r="AH18" i="11"/>
  <c r="Z21" i="11"/>
  <c r="R26" i="11"/>
  <c r="P33" i="11"/>
  <c r="L14" i="11"/>
  <c r="E25" i="11"/>
  <c r="C8" i="11"/>
  <c r="E37" i="8"/>
  <c r="E37" i="11" s="1"/>
  <c r="AF23" i="8"/>
  <c r="AF23" i="11" s="1"/>
  <c r="AH18" i="8"/>
  <c r="AH7" i="8"/>
  <c r="J16" i="9"/>
  <c r="J15" i="9"/>
  <c r="J14" i="9"/>
  <c r="J13" i="9"/>
  <c r="J12" i="9"/>
  <c r="J11" i="9"/>
  <c r="J10" i="9"/>
  <c r="J9" i="9"/>
  <c r="J17" i="9"/>
  <c r="BQ128" i="4"/>
  <c r="BO128" i="4"/>
  <c r="BP127" i="4"/>
  <c r="BM128" i="4"/>
  <c r="BK128" i="4"/>
  <c r="BI128" i="4"/>
  <c r="BG128" i="4"/>
  <c r="BH127" i="4" s="1"/>
  <c r="BE128" i="4"/>
  <c r="BC128" i="4"/>
  <c r="BA128" i="4"/>
  <c r="AY128" i="4"/>
  <c r="AZ127" i="4"/>
  <c r="AW128" i="4"/>
  <c r="AX117" i="4" s="1"/>
  <c r="AU128" i="4"/>
  <c r="AS128" i="4"/>
  <c r="AQ128" i="4"/>
  <c r="AR127" i="4" s="1"/>
  <c r="AO128" i="4"/>
  <c r="AP117" i="4" s="1"/>
  <c r="AM128" i="4"/>
  <c r="AK128" i="4"/>
  <c r="AI128" i="4"/>
  <c r="AJ127" i="4" s="1"/>
  <c r="AG128" i="4"/>
  <c r="AH113" i="4" s="1"/>
  <c r="AE128" i="4"/>
  <c r="AF123" i="4" s="1"/>
  <c r="AC128" i="4"/>
  <c r="AA128" i="4"/>
  <c r="AB127" i="4"/>
  <c r="Y128" i="4"/>
  <c r="W128" i="4"/>
  <c r="U128" i="4"/>
  <c r="S128" i="4"/>
  <c r="Q128" i="4"/>
  <c r="R117" i="4"/>
  <c r="O128" i="4"/>
  <c r="M128" i="4"/>
  <c r="K128" i="4"/>
  <c r="I128" i="4"/>
  <c r="J117" i="4"/>
  <c r="G128" i="4"/>
  <c r="BR125" i="4"/>
  <c r="AR125" i="4"/>
  <c r="AJ125" i="4"/>
  <c r="AB125" i="4"/>
  <c r="BR123" i="4"/>
  <c r="BP123" i="4"/>
  <c r="AZ123" i="4"/>
  <c r="AT123" i="4"/>
  <c r="AJ123" i="4"/>
  <c r="AD123" i="4"/>
  <c r="AB123" i="4"/>
  <c r="V123" i="4"/>
  <c r="N123" i="4"/>
  <c r="BR121" i="4"/>
  <c r="BN121" i="4"/>
  <c r="BJ121" i="4"/>
  <c r="BH121" i="4"/>
  <c r="AZ121" i="4"/>
  <c r="AT121" i="4"/>
  <c r="AP121" i="4"/>
  <c r="AJ121" i="4"/>
  <c r="AD121" i="4"/>
  <c r="AB121" i="4"/>
  <c r="V121" i="4"/>
  <c r="N121" i="4"/>
  <c r="BR119" i="4"/>
  <c r="BJ119" i="4"/>
  <c r="BH119" i="4"/>
  <c r="AZ119" i="4"/>
  <c r="AT119" i="4"/>
  <c r="AR119" i="4"/>
  <c r="AD119" i="4"/>
  <c r="AB119" i="4"/>
  <c r="V119" i="4"/>
  <c r="R119" i="4"/>
  <c r="N119" i="4"/>
  <c r="BR117" i="4"/>
  <c r="BL117" i="4"/>
  <c r="BJ117" i="4"/>
  <c r="BB117" i="4"/>
  <c r="AV117" i="4"/>
  <c r="AT117" i="4"/>
  <c r="AL117" i="4"/>
  <c r="AD117" i="4"/>
  <c r="P117" i="4"/>
  <c r="N117" i="4"/>
  <c r="BR115" i="4"/>
  <c r="BL115" i="4"/>
  <c r="BJ115" i="4"/>
  <c r="BB115" i="4"/>
  <c r="AT115" i="4"/>
  <c r="AP115" i="4"/>
  <c r="AL115" i="4"/>
  <c r="AH115" i="4"/>
  <c r="AD115" i="4"/>
  <c r="V115" i="4"/>
  <c r="N115" i="4"/>
  <c r="J115" i="4"/>
  <c r="BR113" i="4"/>
  <c r="BN113" i="4"/>
  <c r="BL113" i="4"/>
  <c r="AT113" i="4"/>
  <c r="AP113" i="4"/>
  <c r="AD113" i="4"/>
  <c r="N113" i="4"/>
  <c r="J113" i="4"/>
  <c r="BR111" i="4"/>
  <c r="BN111" i="4"/>
  <c r="BL111" i="4"/>
  <c r="BJ111" i="4"/>
  <c r="BB111" i="4"/>
  <c r="AT111" i="4"/>
  <c r="AP111" i="4"/>
  <c r="AL111" i="4"/>
  <c r="AD111" i="4"/>
  <c r="V111" i="4"/>
  <c r="N111" i="4"/>
  <c r="J111" i="4"/>
  <c r="BQ105" i="4"/>
  <c r="BR100" i="4" s="1"/>
  <c r="BO105" i="4"/>
  <c r="BP100" i="4" s="1"/>
  <c r="BM105" i="4"/>
  <c r="BK105" i="4"/>
  <c r="BL105" i="4"/>
  <c r="BI105" i="4"/>
  <c r="BG105" i="4"/>
  <c r="BH105" i="4"/>
  <c r="BE105" i="4"/>
  <c r="BF104" i="4" s="1"/>
  <c r="BC105" i="4"/>
  <c r="BD105" i="4"/>
  <c r="BA105" i="4"/>
  <c r="AY105" i="4"/>
  <c r="AZ105" i="4" s="1"/>
  <c r="AW105" i="4"/>
  <c r="AU105" i="4"/>
  <c r="AS105" i="4"/>
  <c r="AQ105" i="4"/>
  <c r="AR105" i="4"/>
  <c r="AO105" i="4"/>
  <c r="AM105" i="4"/>
  <c r="AN105" i="4"/>
  <c r="AK105" i="4"/>
  <c r="AI105" i="4"/>
  <c r="AJ105" i="4" s="1"/>
  <c r="AG105" i="4"/>
  <c r="AE105" i="4"/>
  <c r="AC105" i="4"/>
  <c r="AA105" i="4"/>
  <c r="AB105" i="4"/>
  <c r="Y105" i="4"/>
  <c r="Z88" i="4" s="1"/>
  <c r="W105" i="4"/>
  <c r="X105" i="4"/>
  <c r="U105" i="4"/>
  <c r="S105" i="4"/>
  <c r="T105" i="4" s="1"/>
  <c r="Q105" i="4"/>
  <c r="O105" i="4"/>
  <c r="P105" i="4"/>
  <c r="M105" i="4"/>
  <c r="N88" i="4"/>
  <c r="K105" i="4"/>
  <c r="L105" i="4"/>
  <c r="I105" i="4"/>
  <c r="G105" i="4"/>
  <c r="H105" i="4"/>
  <c r="BL104" i="4"/>
  <c r="BD104" i="4"/>
  <c r="AN104" i="4"/>
  <c r="X104" i="4"/>
  <c r="H104" i="4"/>
  <c r="BL102" i="4"/>
  <c r="BD102" i="4"/>
  <c r="AN102" i="4"/>
  <c r="X102" i="4"/>
  <c r="H102" i="4"/>
  <c r="BL100" i="4"/>
  <c r="BD100" i="4"/>
  <c r="AN100" i="4"/>
  <c r="X100" i="4"/>
  <c r="H100" i="4"/>
  <c r="BL98" i="4"/>
  <c r="BD98" i="4"/>
  <c r="AN98" i="4"/>
  <c r="X98" i="4"/>
  <c r="H98" i="4"/>
  <c r="BL96" i="4"/>
  <c r="BD96" i="4"/>
  <c r="AN96" i="4"/>
  <c r="X96" i="4"/>
  <c r="H96" i="4"/>
  <c r="BL94" i="4"/>
  <c r="BD94" i="4"/>
  <c r="AN94" i="4"/>
  <c r="X94" i="4"/>
  <c r="H94" i="4"/>
  <c r="BL92" i="4"/>
  <c r="BD92" i="4"/>
  <c r="AN92" i="4"/>
  <c r="X92" i="4"/>
  <c r="H92" i="4"/>
  <c r="BL90" i="4"/>
  <c r="BD90" i="4"/>
  <c r="AN90" i="4"/>
  <c r="X90" i="4"/>
  <c r="H90" i="4"/>
  <c r="BL88" i="4"/>
  <c r="BD88" i="4"/>
  <c r="AN88" i="4"/>
  <c r="AD88" i="4"/>
  <c r="X88" i="4"/>
  <c r="R88" i="4"/>
  <c r="J88" i="4"/>
  <c r="H88" i="4"/>
  <c r="BQ82" i="4"/>
  <c r="BR82" i="4" s="1"/>
  <c r="BO82" i="4"/>
  <c r="BP81" i="4" s="1"/>
  <c r="BM82" i="4"/>
  <c r="BK82" i="4"/>
  <c r="BI82" i="4"/>
  <c r="BJ67" i="4" s="1"/>
  <c r="BJ82" i="4"/>
  <c r="BG82" i="4"/>
  <c r="BH82" i="4" s="1"/>
  <c r="BE82" i="4"/>
  <c r="BC82" i="4"/>
  <c r="BA82" i="4"/>
  <c r="BB82" i="4" s="1"/>
  <c r="AY82" i="4"/>
  <c r="AZ77" i="4" s="1"/>
  <c r="AW82" i="4"/>
  <c r="AX82" i="4" s="1"/>
  <c r="AU82" i="4"/>
  <c r="AV82" i="4"/>
  <c r="AS82" i="4"/>
  <c r="AQ82" i="4"/>
  <c r="AO82" i="4"/>
  <c r="AP81" i="4" s="1"/>
  <c r="AM82" i="4"/>
  <c r="AK82" i="4"/>
  <c r="AL82" i="4"/>
  <c r="AI82" i="4"/>
  <c r="AJ65" i="4" s="1"/>
  <c r="AG82" i="4"/>
  <c r="AH82" i="4" s="1"/>
  <c r="AE82" i="4"/>
  <c r="AC82" i="4"/>
  <c r="AA82" i="4"/>
  <c r="Y82" i="4"/>
  <c r="Z65" i="4" s="1"/>
  <c r="W82" i="4"/>
  <c r="U82" i="4"/>
  <c r="S82" i="4"/>
  <c r="T81" i="4" s="1"/>
  <c r="Q82" i="4"/>
  <c r="R82" i="4" s="1"/>
  <c r="O82" i="4"/>
  <c r="M82" i="4"/>
  <c r="K82" i="4"/>
  <c r="L82" i="4"/>
  <c r="I82" i="4"/>
  <c r="G82" i="4"/>
  <c r="AR81" i="4"/>
  <c r="AF81" i="4"/>
  <c r="V81" i="4"/>
  <c r="L81" i="4"/>
  <c r="BB79" i="4"/>
  <c r="AF79" i="4"/>
  <c r="AB79" i="4"/>
  <c r="V79" i="4"/>
  <c r="AR77" i="4"/>
  <c r="AF77" i="4"/>
  <c r="BB75" i="4"/>
  <c r="AD75" i="4"/>
  <c r="V75" i="4"/>
  <c r="H75" i="4"/>
  <c r="AR73" i="4"/>
  <c r="V73" i="4"/>
  <c r="BB71" i="4"/>
  <c r="AD71" i="4"/>
  <c r="AB71" i="4"/>
  <c r="L71" i="4"/>
  <c r="H71" i="4"/>
  <c r="AF69" i="4"/>
  <c r="X69" i="4"/>
  <c r="V69" i="4"/>
  <c r="AJ67" i="4"/>
  <c r="AF67" i="4"/>
  <c r="X67" i="4"/>
  <c r="V67" i="4"/>
  <c r="BB65" i="4"/>
  <c r="AT65" i="4"/>
  <c r="X65" i="4"/>
  <c r="R65" i="4"/>
  <c r="L65" i="4"/>
  <c r="E82" i="4"/>
  <c r="F69" i="4" s="1"/>
  <c r="BQ39" i="4"/>
  <c r="BR38" i="4" s="1"/>
  <c r="BO39" i="4"/>
  <c r="BM39" i="4"/>
  <c r="BN36" i="4" s="1"/>
  <c r="BK39" i="4"/>
  <c r="BL36" i="4" s="1"/>
  <c r="BI39" i="4"/>
  <c r="BJ38" i="4" s="1"/>
  <c r="BG39" i="4"/>
  <c r="BH39" i="4" s="1"/>
  <c r="BE39" i="4"/>
  <c r="BF39" i="4" s="1"/>
  <c r="BC39" i="4"/>
  <c r="BA39" i="4"/>
  <c r="AY39" i="4"/>
  <c r="AZ32" i="4" s="1"/>
  <c r="AW39" i="4"/>
  <c r="AU39" i="4"/>
  <c r="AS39" i="4"/>
  <c r="AT34" i="4" s="1"/>
  <c r="AQ39" i="4"/>
  <c r="AO39" i="4"/>
  <c r="AP38" i="4" s="1"/>
  <c r="AM39" i="4"/>
  <c r="AN22" i="4" s="1"/>
  <c r="AN36" i="4"/>
  <c r="AK39" i="4"/>
  <c r="AI39" i="4"/>
  <c r="AG39" i="4"/>
  <c r="AH26" i="4" s="1"/>
  <c r="AE39" i="4"/>
  <c r="AC39" i="4"/>
  <c r="AA39" i="4"/>
  <c r="AB34" i="4" s="1"/>
  <c r="AB32" i="4"/>
  <c r="Y39" i="4"/>
  <c r="W39" i="4"/>
  <c r="U39" i="4"/>
  <c r="V30" i="4" s="1"/>
  <c r="S39" i="4"/>
  <c r="Q39" i="4"/>
  <c r="O39" i="4"/>
  <c r="P22" i="4" s="1"/>
  <c r="M39" i="4"/>
  <c r="K39" i="4"/>
  <c r="L38" i="4" s="1"/>
  <c r="I39" i="4"/>
  <c r="J24" i="4" s="1"/>
  <c r="J32" i="4"/>
  <c r="G39" i="4"/>
  <c r="H32" i="4" s="1"/>
  <c r="BH38" i="4"/>
  <c r="R38" i="4"/>
  <c r="BH36" i="4"/>
  <c r="AZ36" i="4"/>
  <c r="BH34" i="4"/>
  <c r="L34" i="4"/>
  <c r="BH32" i="4"/>
  <c r="L32" i="4"/>
  <c r="BH30" i="4"/>
  <c r="AB30" i="4"/>
  <c r="BN28" i="4"/>
  <c r="BH28" i="4"/>
  <c r="AZ28" i="4"/>
  <c r="AR28" i="4"/>
  <c r="L28" i="4"/>
  <c r="BH26" i="4"/>
  <c r="BL24" i="4"/>
  <c r="BH24" i="4"/>
  <c r="L24" i="4"/>
  <c r="BH22" i="4"/>
  <c r="AD22" i="4"/>
  <c r="X22" i="4"/>
  <c r="E128" i="4"/>
  <c r="F121" i="4" s="1"/>
  <c r="E105" i="4"/>
  <c r="F88" i="4" s="1"/>
  <c r="F102" i="4"/>
  <c r="E39" i="4"/>
  <c r="F39" i="4" s="1"/>
  <c r="R36" i="4"/>
  <c r="R22" i="4"/>
  <c r="BL82" i="4"/>
  <c r="BL79" i="4"/>
  <c r="BL73" i="4"/>
  <c r="AV128" i="4"/>
  <c r="AV121" i="4"/>
  <c r="BD128" i="4"/>
  <c r="BD121" i="4"/>
  <c r="BL128" i="4"/>
  <c r="BL121" i="4"/>
  <c r="BL125" i="4"/>
  <c r="R30" i="4"/>
  <c r="BL65" i="4"/>
  <c r="BL67" i="4"/>
  <c r="BL71" i="4"/>
  <c r="BL75" i="4"/>
  <c r="X111" i="4"/>
  <c r="BD111" i="4"/>
  <c r="X113" i="4"/>
  <c r="BD113" i="4"/>
  <c r="X115" i="4"/>
  <c r="BD115" i="4"/>
  <c r="AH119" i="4"/>
  <c r="AH117" i="4"/>
  <c r="BF119" i="4"/>
  <c r="BF117" i="4"/>
  <c r="BN125" i="4"/>
  <c r="BN119" i="4"/>
  <c r="BN117" i="4"/>
  <c r="BN115" i="4"/>
  <c r="AH24" i="4"/>
  <c r="AH36" i="4"/>
  <c r="L67" i="4"/>
  <c r="L69" i="4"/>
  <c r="BL69" i="4"/>
  <c r="L73" i="4"/>
  <c r="L77" i="4"/>
  <c r="BL77" i="4"/>
  <c r="BL81" i="4"/>
  <c r="N82" i="4"/>
  <c r="N69" i="4"/>
  <c r="AB82" i="4"/>
  <c r="AB75" i="4"/>
  <c r="AB67" i="4"/>
  <c r="AR82" i="4"/>
  <c r="AR71" i="4"/>
  <c r="AR69" i="4"/>
  <c r="AR65" i="4"/>
  <c r="P111" i="4"/>
  <c r="AV111" i="4"/>
  <c r="BF111" i="4"/>
  <c r="P113" i="4"/>
  <c r="AV113" i="4"/>
  <c r="BF113" i="4"/>
  <c r="P115" i="4"/>
  <c r="AV115" i="4"/>
  <c r="BF115" i="4"/>
  <c r="X117" i="4"/>
  <c r="BD117" i="4"/>
  <c r="AX119" i="4"/>
  <c r="BF121" i="4"/>
  <c r="F127" i="4"/>
  <c r="F113" i="4"/>
  <c r="AH34" i="4"/>
  <c r="BL32" i="4"/>
  <c r="F82" i="4"/>
  <c r="F77" i="4"/>
  <c r="AR67" i="4"/>
  <c r="L75" i="4"/>
  <c r="AR75" i="4"/>
  <c r="T77" i="4"/>
  <c r="L79" i="4"/>
  <c r="AR79" i="4"/>
  <c r="H82" i="4"/>
  <c r="H79" i="4"/>
  <c r="H67" i="4"/>
  <c r="V82" i="4"/>
  <c r="V77" i="4"/>
  <c r="V71" i="4"/>
  <c r="V65" i="4"/>
  <c r="AD81" i="4"/>
  <c r="AD79" i="4"/>
  <c r="AT82" i="4"/>
  <c r="AT67" i="4"/>
  <c r="R111" i="4"/>
  <c r="AX111" i="4"/>
  <c r="R113" i="4"/>
  <c r="AX113" i="4"/>
  <c r="R115" i="4"/>
  <c r="AX115" i="4"/>
  <c r="AP119" i="4"/>
  <c r="AX121" i="4"/>
  <c r="T111" i="4"/>
  <c r="AB111" i="4"/>
  <c r="AJ111" i="4"/>
  <c r="AR111" i="4"/>
  <c r="AZ111" i="4"/>
  <c r="BP111" i="4"/>
  <c r="T113" i="4"/>
  <c r="AB113" i="4"/>
  <c r="AJ113" i="4"/>
  <c r="AR113" i="4"/>
  <c r="AZ113" i="4"/>
  <c r="BP113" i="4"/>
  <c r="T115" i="4"/>
  <c r="AB115" i="4"/>
  <c r="AJ115" i="4"/>
  <c r="AR115" i="4"/>
  <c r="AZ115" i="4"/>
  <c r="BP115" i="4"/>
  <c r="T117" i="4"/>
  <c r="AB117" i="4"/>
  <c r="AJ117" i="4"/>
  <c r="AR117" i="4"/>
  <c r="AZ117" i="4"/>
  <c r="BP117" i="4"/>
  <c r="AJ119" i="4"/>
  <c r="BP119" i="4"/>
  <c r="AR123" i="4"/>
  <c r="BH123" i="4"/>
  <c r="T125" i="4"/>
  <c r="AZ125" i="4"/>
  <c r="F104" i="4"/>
  <c r="AF22" i="4"/>
  <c r="R24" i="4"/>
  <c r="R26" i="4"/>
  <c r="F71" i="4"/>
  <c r="N65" i="4"/>
  <c r="BH71" i="4"/>
  <c r="BH79" i="4"/>
  <c r="F90" i="4"/>
  <c r="F115" i="4"/>
  <c r="X121" i="4"/>
  <c r="P127" i="4"/>
  <c r="AV127" i="4"/>
  <c r="R128" i="4"/>
  <c r="AX128" i="4"/>
  <c r="BN128" i="4"/>
  <c r="AH22" i="4"/>
  <c r="AB26" i="4"/>
  <c r="R28" i="4"/>
  <c r="L36" i="4"/>
  <c r="BL38" i="4"/>
  <c r="F65" i="4"/>
  <c r="F73" i="4"/>
  <c r="F81" i="4"/>
  <c r="BJ65" i="4"/>
  <c r="N67" i="4"/>
  <c r="BB67" i="4"/>
  <c r="H69" i="4"/>
  <c r="BB69" i="4"/>
  <c r="BJ71" i="4"/>
  <c r="BB73" i="4"/>
  <c r="BJ75" i="4"/>
  <c r="BB77" i="4"/>
  <c r="BJ79" i="4"/>
  <c r="BB81" i="4"/>
  <c r="F92" i="4"/>
  <c r="F128" i="4"/>
  <c r="F117" i="4"/>
  <c r="F125" i="4"/>
  <c r="P121" i="4"/>
  <c r="X123" i="4"/>
  <c r="AV123" i="4"/>
  <c r="BD123" i="4"/>
  <c r="BL123" i="4"/>
  <c r="X127" i="4"/>
  <c r="BD127" i="4"/>
  <c r="R32" i="4"/>
  <c r="R34" i="4"/>
  <c r="J36" i="4"/>
  <c r="F79" i="4"/>
  <c r="BH65" i="4"/>
  <c r="BH75" i="4"/>
  <c r="F123" i="4"/>
  <c r="X125" i="4"/>
  <c r="BD125" i="4"/>
  <c r="J128" i="4"/>
  <c r="AP128" i="4"/>
  <c r="BF128" i="4"/>
  <c r="L22" i="4"/>
  <c r="AB22" i="4"/>
  <c r="AP22" i="4"/>
  <c r="AB24" i="4"/>
  <c r="L30" i="4"/>
  <c r="AP30" i="4"/>
  <c r="F67" i="4"/>
  <c r="F75" i="4"/>
  <c r="AB65" i="4"/>
  <c r="BH67" i="4"/>
  <c r="AB69" i="4"/>
  <c r="BH69" i="4"/>
  <c r="AB73" i="4"/>
  <c r="BH73" i="4"/>
  <c r="AB77" i="4"/>
  <c r="BH77" i="4"/>
  <c r="AB81" i="4"/>
  <c r="BH81" i="4"/>
  <c r="L88" i="4"/>
  <c r="T88" i="4"/>
  <c r="AB88" i="4"/>
  <c r="F111" i="4"/>
  <c r="F119" i="4"/>
  <c r="P119" i="4"/>
  <c r="X119" i="4"/>
  <c r="AV119" i="4"/>
  <c r="BD119" i="4"/>
  <c r="BL119" i="4"/>
  <c r="P123" i="4"/>
  <c r="AX123" i="4"/>
  <c r="BF123" i="4"/>
  <c r="BN123" i="4"/>
  <c r="P125" i="4"/>
  <c r="AV125" i="4"/>
  <c r="BL127" i="4"/>
  <c r="N128" i="4"/>
  <c r="V128" i="4"/>
  <c r="AD128" i="4"/>
  <c r="AL128" i="4"/>
  <c r="AT128" i="4"/>
  <c r="BB128" i="4"/>
  <c r="BJ128" i="4"/>
  <c r="BR128" i="4"/>
  <c r="J119" i="4"/>
  <c r="J121" i="4"/>
  <c r="R121" i="4"/>
  <c r="J123" i="4"/>
  <c r="R123" i="4"/>
  <c r="Z123" i="4"/>
  <c r="AP123" i="4"/>
  <c r="J125" i="4"/>
  <c r="R125" i="4"/>
  <c r="AP125" i="4"/>
  <c r="AX125" i="4"/>
  <c r="BF125" i="4"/>
  <c r="J127" i="4"/>
  <c r="R127" i="4"/>
  <c r="AP127" i="4"/>
  <c r="AX127" i="4"/>
  <c r="BF127" i="4"/>
  <c r="BN127" i="4"/>
  <c r="T128" i="4"/>
  <c r="AB128" i="4"/>
  <c r="AJ128" i="4"/>
  <c r="AR128" i="4"/>
  <c r="AZ128" i="4"/>
  <c r="BH128" i="4"/>
  <c r="BP128" i="4"/>
  <c r="AL123" i="4"/>
  <c r="N125" i="4"/>
  <c r="V125" i="4"/>
  <c r="AD125" i="4"/>
  <c r="AL125" i="4"/>
  <c r="AT125" i="4"/>
  <c r="BB125" i="4"/>
  <c r="N127" i="4"/>
  <c r="V127" i="4"/>
  <c r="AD127" i="4"/>
  <c r="AL127" i="4"/>
  <c r="AT127" i="4"/>
  <c r="BB127" i="4"/>
  <c r="BJ127" i="4"/>
  <c r="BR127" i="4"/>
  <c r="AR88" i="4"/>
  <c r="BH88" i="4"/>
  <c r="L90" i="4"/>
  <c r="AB90" i="4"/>
  <c r="AR90" i="4"/>
  <c r="BH90" i="4"/>
  <c r="L92" i="4"/>
  <c r="AB92" i="4"/>
  <c r="AR92" i="4"/>
  <c r="BH92" i="4"/>
  <c r="L94" i="4"/>
  <c r="AB94" i="4"/>
  <c r="AR94" i="4"/>
  <c r="BH94" i="4"/>
  <c r="L96" i="4"/>
  <c r="AB96" i="4"/>
  <c r="AR96" i="4"/>
  <c r="BH96" i="4"/>
  <c r="L98" i="4"/>
  <c r="AB98" i="4"/>
  <c r="AR98" i="4"/>
  <c r="BH98" i="4"/>
  <c r="L100" i="4"/>
  <c r="AB100" i="4"/>
  <c r="AR100" i="4"/>
  <c r="BH100" i="4"/>
  <c r="L102" i="4"/>
  <c r="AB102" i="4"/>
  <c r="AR102" i="4"/>
  <c r="BH102" i="4"/>
  <c r="L104" i="4"/>
  <c r="AB104" i="4"/>
  <c r="AR104" i="4"/>
  <c r="BH104" i="4"/>
  <c r="J105" i="4"/>
  <c r="J104" i="4"/>
  <c r="J102" i="4"/>
  <c r="J100" i="4"/>
  <c r="J98" i="4"/>
  <c r="J96" i="4"/>
  <c r="J94" i="4"/>
  <c r="J92" i="4"/>
  <c r="J90" i="4"/>
  <c r="R105" i="4"/>
  <c r="R104" i="4"/>
  <c r="R102" i="4"/>
  <c r="R100" i="4"/>
  <c r="R98" i="4"/>
  <c r="R96" i="4"/>
  <c r="R94" i="4"/>
  <c r="R92" i="4"/>
  <c r="R90" i="4"/>
  <c r="Z105" i="4"/>
  <c r="Z104" i="4"/>
  <c r="Z102" i="4"/>
  <c r="Z100" i="4"/>
  <c r="Z98" i="4"/>
  <c r="Z96" i="4"/>
  <c r="Z94" i="4"/>
  <c r="Z92" i="4"/>
  <c r="Z90" i="4"/>
  <c r="AH105" i="4"/>
  <c r="AH104" i="4"/>
  <c r="AH102" i="4"/>
  <c r="AH100" i="4"/>
  <c r="AH98" i="4"/>
  <c r="AH96" i="4"/>
  <c r="AH94" i="4"/>
  <c r="AH92" i="4"/>
  <c r="AH90" i="4"/>
  <c r="AH88" i="4"/>
  <c r="AP105" i="4"/>
  <c r="AP104" i="4"/>
  <c r="AP102" i="4"/>
  <c r="AP100" i="4"/>
  <c r="AP98" i="4"/>
  <c r="AP96" i="4"/>
  <c r="AP94" i="4"/>
  <c r="AP92" i="4"/>
  <c r="AP90" i="4"/>
  <c r="AP88" i="4"/>
  <c r="AX105" i="4"/>
  <c r="AX104" i="4"/>
  <c r="AX102" i="4"/>
  <c r="AX100" i="4"/>
  <c r="AX98" i="4"/>
  <c r="AX96" i="4"/>
  <c r="AX94" i="4"/>
  <c r="AX92" i="4"/>
  <c r="AX90" i="4"/>
  <c r="AX88" i="4"/>
  <c r="BF102" i="4"/>
  <c r="BF100" i="4"/>
  <c r="BF94" i="4"/>
  <c r="BF92" i="4"/>
  <c r="BN105" i="4"/>
  <c r="BN104" i="4"/>
  <c r="BN102" i="4"/>
  <c r="BN100" i="4"/>
  <c r="BN98" i="4"/>
  <c r="BN96" i="4"/>
  <c r="BN94" i="4"/>
  <c r="BN92" i="4"/>
  <c r="BN90" i="4"/>
  <c r="BN88" i="4"/>
  <c r="AJ88" i="4"/>
  <c r="T90" i="4"/>
  <c r="AJ90" i="4"/>
  <c r="T92" i="4"/>
  <c r="AJ92" i="4"/>
  <c r="T94" i="4"/>
  <c r="AJ94" i="4"/>
  <c r="BP94" i="4"/>
  <c r="T96" i="4"/>
  <c r="AJ96" i="4"/>
  <c r="BP96" i="4"/>
  <c r="T98" i="4"/>
  <c r="AJ98" i="4"/>
  <c r="T100" i="4"/>
  <c r="AJ100" i="4"/>
  <c r="T102" i="4"/>
  <c r="AJ102" i="4"/>
  <c r="BP102" i="4"/>
  <c r="T104" i="4"/>
  <c r="AJ104" i="4"/>
  <c r="BP104" i="4"/>
  <c r="N105" i="4"/>
  <c r="N104" i="4"/>
  <c r="N102" i="4"/>
  <c r="N100" i="4"/>
  <c r="N98" i="4"/>
  <c r="N96" i="4"/>
  <c r="N94" i="4"/>
  <c r="N92" i="4"/>
  <c r="N90" i="4"/>
  <c r="V102" i="4"/>
  <c r="V100" i="4"/>
  <c r="V94" i="4"/>
  <c r="V92" i="4"/>
  <c r="AD105" i="4"/>
  <c r="AD104" i="4"/>
  <c r="AD102" i="4"/>
  <c r="AD100" i="4"/>
  <c r="AD98" i="4"/>
  <c r="AD96" i="4"/>
  <c r="AD94" i="4"/>
  <c r="AD92" i="4"/>
  <c r="AD90" i="4"/>
  <c r="AL105" i="4"/>
  <c r="AL104" i="4"/>
  <c r="AL102" i="4"/>
  <c r="AL100" i="4"/>
  <c r="AL98" i="4"/>
  <c r="AL96" i="4"/>
  <c r="AL94" i="4"/>
  <c r="AL92" i="4"/>
  <c r="AL90" i="4"/>
  <c r="AL88" i="4"/>
  <c r="AT105" i="4"/>
  <c r="AT104" i="4"/>
  <c r="AT102" i="4"/>
  <c r="AT100" i="4"/>
  <c r="AT98" i="4"/>
  <c r="AT96" i="4"/>
  <c r="AT94" i="4"/>
  <c r="AT92" i="4"/>
  <c r="AT90" i="4"/>
  <c r="AT88" i="4"/>
  <c r="BB105" i="4"/>
  <c r="BB104" i="4"/>
  <c r="BB102" i="4"/>
  <c r="BB100" i="4"/>
  <c r="BB98" i="4"/>
  <c r="BB96" i="4"/>
  <c r="BB94" i="4"/>
  <c r="BB92" i="4"/>
  <c r="BB90" i="4"/>
  <c r="BB88" i="4"/>
  <c r="BJ105" i="4"/>
  <c r="BJ104" i="4"/>
  <c r="BJ102" i="4"/>
  <c r="BJ100" i="4"/>
  <c r="BJ98" i="4"/>
  <c r="BJ96" i="4"/>
  <c r="BJ94" i="4"/>
  <c r="BJ92" i="4"/>
  <c r="BJ90" i="4"/>
  <c r="BJ88" i="4"/>
  <c r="BR105" i="4"/>
  <c r="BR104" i="4"/>
  <c r="BR98" i="4"/>
  <c r="BR96" i="4"/>
  <c r="BR90" i="4"/>
  <c r="BR88" i="4"/>
  <c r="T82" i="4"/>
  <c r="T65" i="4"/>
  <c r="H65" i="4"/>
  <c r="AZ65" i="4"/>
  <c r="AZ71" i="4"/>
  <c r="AN73" i="4"/>
  <c r="AN81" i="4"/>
  <c r="J81" i="4"/>
  <c r="J79" i="4"/>
  <c r="J77" i="4"/>
  <c r="J75" i="4"/>
  <c r="J73" i="4"/>
  <c r="J71" i="4"/>
  <c r="J69" i="4"/>
  <c r="J67" i="4"/>
  <c r="J82" i="4"/>
  <c r="AP79" i="4"/>
  <c r="AP77" i="4"/>
  <c r="AP71" i="4"/>
  <c r="AP69" i="4"/>
  <c r="AP82" i="4"/>
  <c r="J65" i="4"/>
  <c r="BJ69" i="4"/>
  <c r="T71" i="4"/>
  <c r="H73" i="4"/>
  <c r="BJ73" i="4"/>
  <c r="T75" i="4"/>
  <c r="H77" i="4"/>
  <c r="BJ77" i="4"/>
  <c r="T79" i="4"/>
  <c r="H81" i="4"/>
  <c r="BJ81" i="4"/>
  <c r="X82" i="4"/>
  <c r="X81" i="4"/>
  <c r="X79" i="4"/>
  <c r="X77" i="4"/>
  <c r="X75" i="4"/>
  <c r="X73" i="4"/>
  <c r="X71" i="4"/>
  <c r="AD82" i="4"/>
  <c r="AJ79" i="4"/>
  <c r="AJ77" i="4"/>
  <c r="AJ71" i="4"/>
  <c r="AJ69" i="4"/>
  <c r="BD82" i="4"/>
  <c r="BD81" i="4"/>
  <c r="BD79" i="4"/>
  <c r="BD77" i="4"/>
  <c r="BD75" i="4"/>
  <c r="BD73" i="4"/>
  <c r="BD71" i="4"/>
  <c r="BD69" i="4"/>
  <c r="BP79" i="4"/>
  <c r="BP77" i="4"/>
  <c r="BP71" i="4"/>
  <c r="BP69" i="4"/>
  <c r="AD65" i="4"/>
  <c r="BD65" i="4"/>
  <c r="BP65" i="4"/>
  <c r="T67" i="4"/>
  <c r="AD67" i="4"/>
  <c r="BD67" i="4"/>
  <c r="BP67" i="4"/>
  <c r="T69" i="4"/>
  <c r="AD69" i="4"/>
  <c r="AN71" i="4"/>
  <c r="AD73" i="4"/>
  <c r="AD77" i="4"/>
  <c r="N81" i="4"/>
  <c r="N79" i="4"/>
  <c r="N77" i="4"/>
  <c r="N75" i="4"/>
  <c r="N73" i="4"/>
  <c r="N71" i="4"/>
  <c r="Z81" i="4"/>
  <c r="Z79" i="4"/>
  <c r="Z77" i="4"/>
  <c r="Z75" i="4"/>
  <c r="Z73" i="4"/>
  <c r="Z71" i="4"/>
  <c r="Z69" i="4"/>
  <c r="Z67" i="4"/>
  <c r="Z82" i="4"/>
  <c r="AT81" i="4"/>
  <c r="AT79" i="4"/>
  <c r="AT77" i="4"/>
  <c r="AT75" i="4"/>
  <c r="AT73" i="4"/>
  <c r="AT71" i="4"/>
  <c r="AT69" i="4"/>
  <c r="BF81" i="4"/>
  <c r="BF79" i="4"/>
  <c r="BF77" i="4"/>
  <c r="BF75" i="4"/>
  <c r="BF73" i="4"/>
  <c r="BF71" i="4"/>
  <c r="BF69" i="4"/>
  <c r="BF67" i="4"/>
  <c r="BF65" i="4"/>
  <c r="BF82" i="4"/>
  <c r="AL65" i="4"/>
  <c r="AV65" i="4"/>
  <c r="BR65" i="4"/>
  <c r="AL67" i="4"/>
  <c r="AV67" i="4"/>
  <c r="BR67" i="4"/>
  <c r="AL69" i="4"/>
  <c r="AV69" i="4"/>
  <c r="BR69" i="4"/>
  <c r="AL71" i="4"/>
  <c r="AV71" i="4"/>
  <c r="BR71" i="4"/>
  <c r="AL73" i="4"/>
  <c r="AV73" i="4"/>
  <c r="BR73" i="4"/>
  <c r="AL75" i="4"/>
  <c r="AV75" i="4"/>
  <c r="BR75" i="4"/>
  <c r="AL77" i="4"/>
  <c r="AV77" i="4"/>
  <c r="BR77" i="4"/>
  <c r="AL79" i="4"/>
  <c r="AV79" i="4"/>
  <c r="BR79" i="4"/>
  <c r="AL81" i="4"/>
  <c r="AV81" i="4"/>
  <c r="BR81" i="4"/>
  <c r="R81" i="4"/>
  <c r="R79" i="4"/>
  <c r="R77" i="4"/>
  <c r="R75" i="4"/>
  <c r="R73" i="4"/>
  <c r="R71" i="4"/>
  <c r="R69" i="4"/>
  <c r="R67" i="4"/>
  <c r="AH81" i="4"/>
  <c r="AH79" i="4"/>
  <c r="AH77" i="4"/>
  <c r="AH75" i="4"/>
  <c r="AH73" i="4"/>
  <c r="AH71" i="4"/>
  <c r="AH69" i="4"/>
  <c r="AH67" i="4"/>
  <c r="AH65" i="4"/>
  <c r="AX81" i="4"/>
  <c r="AX79" i="4"/>
  <c r="AX77" i="4"/>
  <c r="AX75" i="4"/>
  <c r="AX73" i="4"/>
  <c r="AX71" i="4"/>
  <c r="AX69" i="4"/>
  <c r="AX67" i="4"/>
  <c r="AX65" i="4"/>
  <c r="BN81" i="4"/>
  <c r="BN75" i="4"/>
  <c r="BN65" i="4"/>
  <c r="H24" i="4"/>
  <c r="X39" i="4"/>
  <c r="X34" i="4"/>
  <c r="X24" i="4"/>
  <c r="X28" i="4"/>
  <c r="F34" i="4"/>
  <c r="X26" i="4"/>
  <c r="X32" i="4"/>
  <c r="X38" i="4"/>
  <c r="AN28" i="4"/>
  <c r="AN32" i="4"/>
  <c r="X30" i="4"/>
  <c r="AN24" i="4"/>
  <c r="X36" i="4"/>
  <c r="AJ39" i="4"/>
  <c r="L39" i="4"/>
  <c r="L26" i="4"/>
  <c r="AB38" i="4"/>
  <c r="AH30" i="4"/>
  <c r="AX36" i="4"/>
  <c r="H38" i="4"/>
  <c r="H34" i="4"/>
  <c r="H30" i="4"/>
  <c r="H26" i="4"/>
  <c r="H22" i="4"/>
  <c r="T22" i="4"/>
  <c r="T30" i="4"/>
  <c r="T26" i="4"/>
  <c r="AD39" i="4"/>
  <c r="AD38" i="4"/>
  <c r="AD36" i="4"/>
  <c r="AD34" i="4"/>
  <c r="AD32" i="4"/>
  <c r="AD30" i="4"/>
  <c r="AD28" i="4"/>
  <c r="AD26" i="4"/>
  <c r="AD24" i="4"/>
  <c r="AX38" i="4"/>
  <c r="AX34" i="4"/>
  <c r="AX22" i="4"/>
  <c r="BD22" i="4"/>
  <c r="AP26" i="4"/>
  <c r="AP34" i="4"/>
  <c r="BD38" i="4"/>
  <c r="H39" i="4"/>
  <c r="N38" i="4"/>
  <c r="N36" i="4"/>
  <c r="N30" i="4"/>
  <c r="N28" i="4"/>
  <c r="T39" i="4"/>
  <c r="Z39" i="4"/>
  <c r="Z38" i="4"/>
  <c r="Z36" i="4"/>
  <c r="Z34" i="4"/>
  <c r="Z32" i="4"/>
  <c r="Z30" i="4"/>
  <c r="Z28" i="4"/>
  <c r="Z26" i="4"/>
  <c r="Z24" i="4"/>
  <c r="Z22" i="4"/>
  <c r="AF36" i="4"/>
  <c r="BN39" i="4"/>
  <c r="BN38" i="4"/>
  <c r="BN34" i="4"/>
  <c r="BN30" i="4"/>
  <c r="BN26" i="4"/>
  <c r="BN22" i="4"/>
  <c r="BN24" i="4"/>
  <c r="H28" i="4"/>
  <c r="BN32" i="4"/>
  <c r="H36" i="4"/>
  <c r="BP36" i="4"/>
  <c r="BP39" i="4"/>
  <c r="AP39" i="4"/>
  <c r="AP36" i="4"/>
  <c r="AP32" i="4"/>
  <c r="AP28" i="4"/>
  <c r="AP24" i="4"/>
  <c r="AV39" i="4"/>
  <c r="AV38" i="4"/>
  <c r="AV36" i="4"/>
  <c r="AV34" i="4"/>
  <c r="AV32" i="4"/>
  <c r="AV30" i="4"/>
  <c r="AV28" i="4"/>
  <c r="AV26" i="4"/>
  <c r="AV24" i="4"/>
  <c r="AV22" i="4"/>
  <c r="BD39" i="4"/>
  <c r="BD36" i="4"/>
  <c r="BD24" i="4"/>
  <c r="J39" i="4"/>
  <c r="P36" i="4"/>
  <c r="P34" i="4"/>
  <c r="P28" i="4"/>
  <c r="P26" i="4"/>
  <c r="BJ39" i="4"/>
  <c r="BJ30" i="4"/>
  <c r="BJ24" i="4"/>
  <c r="AZ22" i="4"/>
  <c r="J26" i="4"/>
  <c r="J30" i="4"/>
  <c r="AN30" i="4"/>
  <c r="AN34" i="4"/>
  <c r="AZ34" i="4"/>
  <c r="AZ38" i="4"/>
  <c r="R39" i="4"/>
  <c r="AJ38" i="4"/>
  <c r="AJ36" i="4"/>
  <c r="AJ34" i="4"/>
  <c r="AJ32" i="4"/>
  <c r="AJ30" i="4"/>
  <c r="AJ28" i="4"/>
  <c r="AJ26" i="4"/>
  <c r="AJ24" i="4"/>
  <c r="AJ22" i="4"/>
  <c r="AT39" i="4"/>
  <c r="AT38" i="4"/>
  <c r="AT32" i="4"/>
  <c r="AT30" i="4"/>
  <c r="AT24" i="4"/>
  <c r="AT22" i="4"/>
  <c r="BF38" i="4"/>
  <c r="BF36" i="4"/>
  <c r="BF30" i="4"/>
  <c r="BF28" i="4"/>
  <c r="BF22" i="4"/>
  <c r="BL39" i="4"/>
  <c r="V36" i="4"/>
  <c r="V34" i="4"/>
  <c r="V26" i="4"/>
  <c r="V24" i="4"/>
  <c r="AL39" i="4"/>
  <c r="AL38" i="4"/>
  <c r="AL36" i="4"/>
  <c r="AL34" i="4"/>
  <c r="AL32" i="4"/>
  <c r="AL30" i="4"/>
  <c r="AL28" i="4"/>
  <c r="AL26" i="4"/>
  <c r="AL24" i="4"/>
  <c r="AL22" i="4"/>
  <c r="BB39" i="4"/>
  <c r="BB38" i="4"/>
  <c r="BB36" i="4"/>
  <c r="BB34" i="4"/>
  <c r="BB32" i="4"/>
  <c r="BB30" i="4"/>
  <c r="BB28" i="4"/>
  <c r="BB26" i="4"/>
  <c r="BB24" i="4"/>
  <c r="BB22" i="4"/>
  <c r="BR36" i="4"/>
  <c r="BR34" i="4"/>
  <c r="BR28" i="4"/>
  <c r="BR26" i="4"/>
  <c r="F28" i="4"/>
  <c r="F36" i="4"/>
  <c r="F24" i="4"/>
  <c r="F30" i="4"/>
  <c r="F38" i="4"/>
  <c r="F22" i="4"/>
  <c r="F32" i="4"/>
  <c r="F26" i="4"/>
  <c r="AR30" i="4" l="1"/>
  <c r="AR22" i="4"/>
  <c r="AR39" i="4"/>
  <c r="AR32" i="4"/>
  <c r="AR24" i="4"/>
  <c r="AR36" i="4"/>
  <c r="AR34" i="4"/>
  <c r="AR26" i="4"/>
  <c r="BP38" i="4"/>
  <c r="BP30" i="4"/>
  <c r="BP22" i="4"/>
  <c r="BP32" i="4"/>
  <c r="BP24" i="4"/>
  <c r="Z117" i="4"/>
  <c r="Z111" i="4"/>
  <c r="Z113" i="4"/>
  <c r="Z115" i="4"/>
  <c r="Z119" i="4"/>
  <c r="Z121" i="4"/>
  <c r="Z125" i="4"/>
  <c r="AN128" i="4"/>
  <c r="AN113" i="4"/>
  <c r="AN121" i="4"/>
  <c r="AN125" i="4"/>
  <c r="AN123" i="4"/>
  <c r="AN117" i="4"/>
  <c r="AN111" i="4"/>
  <c r="AN115" i="4"/>
  <c r="AN119" i="4"/>
  <c r="O57" i="18"/>
  <c r="O55" i="18"/>
  <c r="O49" i="18"/>
  <c r="O42" i="18"/>
  <c r="O53" i="18"/>
  <c r="O47" i="18"/>
  <c r="O44" i="18"/>
  <c r="O45" i="18"/>
  <c r="O56" i="18"/>
  <c r="O51" i="18"/>
  <c r="O46" i="18"/>
  <c r="O50" i="18"/>
  <c r="O52" i="18"/>
  <c r="O54" i="18"/>
  <c r="AR38" i="4"/>
  <c r="AF39" i="4"/>
  <c r="AF24" i="4"/>
  <c r="AF38" i="4"/>
  <c r="AF34" i="4"/>
  <c r="AF30" i="4"/>
  <c r="AF28" i="4"/>
  <c r="P65" i="4"/>
  <c r="P67" i="4"/>
  <c r="P69" i="4"/>
  <c r="P71" i="4"/>
  <c r="P73" i="4"/>
  <c r="P75" i="4"/>
  <c r="P77" i="4"/>
  <c r="P79" i="4"/>
  <c r="P81" i="4"/>
  <c r="P82" i="4"/>
  <c r="BN82" i="4"/>
  <c r="BN77" i="4"/>
  <c r="BN69" i="4"/>
  <c r="BN79" i="4"/>
  <c r="BN71" i="4"/>
  <c r="H128" i="4"/>
  <c r="H125" i="4"/>
  <c r="H121" i="4"/>
  <c r="H117" i="4"/>
  <c r="H119" i="4"/>
  <c r="H111" i="4"/>
  <c r="H113" i="4"/>
  <c r="H115" i="4"/>
  <c r="H123" i="4"/>
  <c r="BJ32" i="4"/>
  <c r="BJ22" i="4"/>
  <c r="BP34" i="4"/>
  <c r="AF32" i="4"/>
  <c r="BN73" i="4"/>
  <c r="Z127" i="4"/>
  <c r="AF127" i="4"/>
  <c r="N39" i="4"/>
  <c r="N32" i="4"/>
  <c r="N24" i="4"/>
  <c r="N34" i="4"/>
  <c r="N26" i="4"/>
  <c r="N22" i="4"/>
  <c r="AX39" i="4"/>
  <c r="AX26" i="4"/>
  <c r="AX24" i="4"/>
  <c r="AX32" i="4"/>
  <c r="AX28" i="4"/>
  <c r="AX30" i="4"/>
  <c r="V88" i="4"/>
  <c r="V104" i="4"/>
  <c r="V96" i="4"/>
  <c r="V105" i="4"/>
  <c r="V98" i="4"/>
  <c r="V90" i="4"/>
  <c r="L121" i="4"/>
  <c r="L128" i="4"/>
  <c r="L125" i="4"/>
  <c r="L123" i="4"/>
  <c r="L111" i="4"/>
  <c r="L113" i="4"/>
  <c r="L127" i="4"/>
  <c r="L119" i="4"/>
  <c r="L115" i="4"/>
  <c r="L117" i="4"/>
  <c r="AF115" i="4"/>
  <c r="AF111" i="4"/>
  <c r="AF113" i="4"/>
  <c r="AF121" i="4"/>
  <c r="AF119" i="4"/>
  <c r="AF125" i="4"/>
  <c r="AF117" i="4"/>
  <c r="AF128" i="4"/>
  <c r="W12" i="18"/>
  <c r="W14" i="18" s="1"/>
  <c r="BP26" i="4"/>
  <c r="Z128" i="4"/>
  <c r="AN127" i="4"/>
  <c r="BJ34" i="4"/>
  <c r="BJ26" i="4"/>
  <c r="BJ36" i="4"/>
  <c r="BJ28" i="4"/>
  <c r="AZ69" i="4"/>
  <c r="AZ81" i="4"/>
  <c r="AZ82" i="4"/>
  <c r="AZ67" i="4"/>
  <c r="AZ75" i="4"/>
  <c r="AZ73" i="4"/>
  <c r="BP105" i="4"/>
  <c r="BP90" i="4"/>
  <c r="BP88" i="4"/>
  <c r="BP92" i="4"/>
  <c r="BP28" i="4"/>
  <c r="BN67" i="4"/>
  <c r="AZ79" i="4"/>
  <c r="BP98" i="4"/>
  <c r="AF26" i="4"/>
  <c r="H127" i="4"/>
  <c r="T24" i="4"/>
  <c r="T34" i="4"/>
  <c r="T32" i="4"/>
  <c r="T38" i="4"/>
  <c r="T28" i="4"/>
  <c r="T36" i="4"/>
  <c r="BD30" i="4"/>
  <c r="BD28" i="4"/>
  <c r="BD34" i="4"/>
  <c r="BD26" i="4"/>
  <c r="BD32" i="4"/>
  <c r="AN82" i="4"/>
  <c r="AN69" i="4"/>
  <c r="AN77" i="4"/>
  <c r="AN67" i="4"/>
  <c r="AN75" i="4"/>
  <c r="AN65" i="4"/>
  <c r="AN79" i="4"/>
  <c r="AF104" i="4"/>
  <c r="AF96" i="4"/>
  <c r="AF92" i="4"/>
  <c r="AF105" i="4"/>
  <c r="AF102" i="4"/>
  <c r="AF98" i="4"/>
  <c r="AF94" i="4"/>
  <c r="AF90" i="4"/>
  <c r="AF100" i="4"/>
  <c r="AF88" i="4"/>
  <c r="G11" i="19"/>
  <c r="J47" i="19"/>
  <c r="G30" i="19"/>
  <c r="G24" i="19"/>
  <c r="J53" i="19"/>
  <c r="G32" i="19"/>
  <c r="G15" i="19"/>
  <c r="G29" i="19"/>
  <c r="J56" i="19"/>
  <c r="J43" i="19"/>
  <c r="G27" i="19"/>
  <c r="G21" i="19"/>
  <c r="J46" i="19"/>
  <c r="G28" i="19"/>
  <c r="G13" i="19"/>
  <c r="G38" i="19"/>
  <c r="J42" i="19"/>
  <c r="G10" i="19"/>
  <c r="G19" i="19"/>
  <c r="G34" i="19"/>
  <c r="G31" i="19"/>
  <c r="G8" i="19"/>
  <c r="G16" i="19"/>
  <c r="G14" i="19"/>
  <c r="G17" i="19"/>
  <c r="J49" i="19"/>
  <c r="G35" i="19"/>
  <c r="G12" i="19"/>
  <c r="G22" i="19"/>
  <c r="J55" i="19"/>
  <c r="J51" i="19"/>
  <c r="J62" i="19"/>
  <c r="G26" i="19"/>
  <c r="G9" i="19"/>
  <c r="G20" i="19"/>
  <c r="J54" i="19"/>
  <c r="G25" i="19"/>
  <c r="J45" i="19"/>
  <c r="J48" i="19"/>
  <c r="G36" i="19"/>
  <c r="G33" i="19"/>
  <c r="G37" i="19"/>
  <c r="I62" i="19"/>
  <c r="O43" i="18"/>
  <c r="O48" i="18"/>
  <c r="T127" i="4"/>
  <c r="T123" i="4"/>
  <c r="T119" i="4"/>
  <c r="AH7" i="11"/>
  <c r="Z9" i="8"/>
  <c r="G38" i="16"/>
  <c r="G31" i="16"/>
  <c r="G19" i="16"/>
  <c r="G36" i="16"/>
  <c r="G16" i="16"/>
  <c r="J54" i="16"/>
  <c r="G33" i="16"/>
  <c r="G14" i="16"/>
  <c r="J48" i="16"/>
  <c r="J52" i="16"/>
  <c r="J43" i="16"/>
  <c r="G26" i="16"/>
  <c r="G8" i="16"/>
  <c r="J53" i="16"/>
  <c r="G32" i="16"/>
  <c r="G15" i="16"/>
  <c r="J50" i="16"/>
  <c r="G29" i="16"/>
  <c r="G10" i="16"/>
  <c r="G25" i="16"/>
  <c r="J42" i="16"/>
  <c r="G21" i="16"/>
  <c r="J44" i="16"/>
  <c r="G9" i="16"/>
  <c r="G17" i="16"/>
  <c r="G18" i="16"/>
  <c r="J49" i="16"/>
  <c r="J46" i="16"/>
  <c r="G13" i="16"/>
  <c r="G20" i="16"/>
  <c r="G11" i="16"/>
  <c r="J47" i="16"/>
  <c r="G24" i="16"/>
  <c r="BR24" i="4"/>
  <c r="BR32" i="4"/>
  <c r="BR39" i="4"/>
  <c r="V32" i="4"/>
  <c r="V39" i="4"/>
  <c r="BF26" i="4"/>
  <c r="BF34" i="4"/>
  <c r="AZ39" i="4"/>
  <c r="AT28" i="4"/>
  <c r="AT36" i="4"/>
  <c r="J38" i="4"/>
  <c r="AZ30" i="4"/>
  <c r="AN26" i="4"/>
  <c r="J22" i="4"/>
  <c r="P24" i="4"/>
  <c r="P32" i="4"/>
  <c r="P39" i="4"/>
  <c r="BL30" i="4"/>
  <c r="AB36" i="4"/>
  <c r="BP75" i="4"/>
  <c r="BP82" i="4"/>
  <c r="AJ75" i="4"/>
  <c r="AJ82" i="4"/>
  <c r="AP67" i="4"/>
  <c r="AP75" i="4"/>
  <c r="BR94" i="4"/>
  <c r="BR102" i="4"/>
  <c r="BF90" i="4"/>
  <c r="BF98" i="4"/>
  <c r="BF105" i="4"/>
  <c r="AH127" i="4"/>
  <c r="AH123" i="4"/>
  <c r="F105" i="4"/>
  <c r="BL26" i="4"/>
  <c r="F96" i="4"/>
  <c r="F100" i="4"/>
  <c r="AB39" i="4"/>
  <c r="BL22" i="4"/>
  <c r="AH128" i="4"/>
  <c r="F98" i="4"/>
  <c r="T121" i="4"/>
  <c r="BH117" i="4"/>
  <c r="BH115" i="4"/>
  <c r="BH113" i="4"/>
  <c r="BH111" i="4"/>
  <c r="BL34" i="4"/>
  <c r="J28" i="4"/>
  <c r="AH38" i="4"/>
  <c r="V22" i="4"/>
  <c r="BL28" i="4"/>
  <c r="AF75" i="4"/>
  <c r="AF71" i="4"/>
  <c r="AF65" i="4"/>
  <c r="AV104" i="4"/>
  <c r="AV102" i="4"/>
  <c r="AV100" i="4"/>
  <c r="AV98" i="4"/>
  <c r="AV96" i="4"/>
  <c r="AV94" i="4"/>
  <c r="AV92" i="4"/>
  <c r="AV90" i="4"/>
  <c r="AV88" i="4"/>
  <c r="AH121" i="4"/>
  <c r="X128" i="4"/>
  <c r="AL121" i="4"/>
  <c r="AL119" i="4"/>
  <c r="AL113" i="4"/>
  <c r="J56" i="16"/>
  <c r="J51" i="16"/>
  <c r="G22" i="16"/>
  <c r="G17" i="18"/>
  <c r="J44" i="18"/>
  <c r="G23" i="16"/>
  <c r="O4" i="18"/>
  <c r="O8" i="18"/>
  <c r="O6" i="18"/>
  <c r="G19" i="18"/>
  <c r="P104" i="4"/>
  <c r="P102" i="4"/>
  <c r="P100" i="4"/>
  <c r="P98" i="4"/>
  <c r="P96" i="4"/>
  <c r="P94" i="4"/>
  <c r="P92" i="4"/>
  <c r="P90" i="4"/>
  <c r="P88" i="4"/>
  <c r="G35" i="18"/>
  <c r="G21" i="18"/>
  <c r="G8" i="18"/>
  <c r="J53" i="18"/>
  <c r="G32" i="18"/>
  <c r="G15" i="18"/>
  <c r="J50" i="18"/>
  <c r="G29" i="18"/>
  <c r="G10" i="18"/>
  <c r="J48" i="18"/>
  <c r="G25" i="18"/>
  <c r="J42" i="18"/>
  <c r="G38" i="18"/>
  <c r="G26" i="18"/>
  <c r="G12" i="18"/>
  <c r="J46" i="18"/>
  <c r="G28" i="18"/>
  <c r="G13" i="18"/>
  <c r="J45" i="18"/>
  <c r="G20" i="18"/>
  <c r="J55" i="18"/>
  <c r="G11" i="18"/>
  <c r="G30" i="18"/>
  <c r="J47" i="18"/>
  <c r="G24" i="18"/>
  <c r="G16" i="18"/>
  <c r="G33" i="18"/>
  <c r="G23" i="18"/>
  <c r="J52" i="18"/>
  <c r="J43" i="18"/>
  <c r="G27" i="18"/>
  <c r="G22" i="18"/>
  <c r="G37" i="18"/>
  <c r="J51" i="18"/>
  <c r="G18" i="18"/>
  <c r="J49" i="18"/>
  <c r="L28" i="18"/>
  <c r="L26" i="18"/>
  <c r="L16" i="18"/>
  <c r="L13" i="18"/>
  <c r="L33" i="18"/>
  <c r="L38" i="18"/>
  <c r="L32" i="18"/>
  <c r="L30" i="18"/>
  <c r="L24" i="18"/>
  <c r="L15" i="18"/>
  <c r="L29" i="18"/>
  <c r="L34" i="18"/>
  <c r="L35" i="18"/>
  <c r="L21" i="18"/>
  <c r="L14" i="18"/>
  <c r="L36" i="18"/>
  <c r="L22" i="18"/>
  <c r="L17" i="18"/>
  <c r="I62" i="18"/>
  <c r="BR22" i="4"/>
  <c r="BR30" i="4"/>
  <c r="V28" i="4"/>
  <c r="V38" i="4"/>
  <c r="BF24" i="4"/>
  <c r="BF32" i="4"/>
  <c r="AT26" i="4"/>
  <c r="AN39" i="4"/>
  <c r="AN38" i="4"/>
  <c r="J34" i="4"/>
  <c r="AZ26" i="4"/>
  <c r="AH39" i="4"/>
  <c r="P30" i="4"/>
  <c r="P38" i="4"/>
  <c r="AH32" i="4"/>
  <c r="BP73" i="4"/>
  <c r="AJ73" i="4"/>
  <c r="AJ81" i="4"/>
  <c r="AP65" i="4"/>
  <c r="AP73" i="4"/>
  <c r="BR92" i="4"/>
  <c r="AZ104" i="4"/>
  <c r="AZ102" i="4"/>
  <c r="AZ100" i="4"/>
  <c r="AZ98" i="4"/>
  <c r="AZ96" i="4"/>
  <c r="AZ94" i="4"/>
  <c r="AZ92" i="4"/>
  <c r="AZ90" i="4"/>
  <c r="AZ88" i="4"/>
  <c r="BF88" i="4"/>
  <c r="BF96" i="4"/>
  <c r="AH125" i="4"/>
  <c r="F94" i="4"/>
  <c r="AB28" i="4"/>
  <c r="AH28" i="4"/>
  <c r="AZ24" i="4"/>
  <c r="AF73" i="4"/>
  <c r="T73" i="4"/>
  <c r="AF82" i="4"/>
  <c r="AV105" i="4"/>
  <c r="AH111" i="4"/>
  <c r="AR121" i="4"/>
  <c r="BH125" i="4"/>
  <c r="P128" i="4"/>
  <c r="V117" i="4"/>
  <c r="V113" i="4"/>
  <c r="BB123" i="4"/>
  <c r="BB113" i="4"/>
  <c r="BB121" i="4"/>
  <c r="BB119" i="4"/>
  <c r="BJ125" i="4"/>
  <c r="BJ123" i="4"/>
  <c r="BJ113" i="4"/>
  <c r="BP125" i="4"/>
  <c r="BP121" i="4"/>
  <c r="G12" i="16"/>
  <c r="G30" i="16"/>
  <c r="J45" i="16"/>
  <c r="G34" i="18"/>
  <c r="G14" i="18"/>
  <c r="G36" i="18"/>
  <c r="O8" i="16"/>
  <c r="O4" i="16"/>
  <c r="L28" i="16"/>
  <c r="L26" i="16"/>
  <c r="L24" i="16"/>
  <c r="L22" i="16"/>
  <c r="L37" i="16"/>
  <c r="L14" i="16"/>
  <c r="L18" i="16"/>
  <c r="L30" i="16"/>
  <c r="L36" i="16"/>
  <c r="L21" i="16"/>
  <c r="L13" i="16"/>
  <c r="L33" i="16"/>
  <c r="L38" i="16"/>
  <c r="L32" i="16"/>
  <c r="L31" i="16"/>
  <c r="L17" i="16"/>
  <c r="L25" i="16"/>
  <c r="L35" i="16"/>
  <c r="L15" i="16"/>
  <c r="L29" i="16"/>
  <c r="J56" i="18"/>
  <c r="D33" i="19"/>
  <c r="D29" i="19"/>
  <c r="D17" i="19"/>
  <c r="D10" i="19"/>
  <c r="D34" i="19"/>
  <c r="D31" i="19"/>
  <c r="D25" i="19"/>
  <c r="X10" i="19"/>
  <c r="D36" i="19"/>
  <c r="D32" i="19"/>
  <c r="D20" i="19"/>
  <c r="D16" i="19"/>
  <c r="D18" i="19"/>
  <c r="D30" i="19"/>
  <c r="D24" i="19"/>
  <c r="D8" i="19"/>
  <c r="C39" i="16"/>
  <c r="C65" i="16"/>
  <c r="D49" i="16"/>
  <c r="J62" i="16"/>
  <c r="I62" i="16"/>
  <c r="D59" i="18"/>
  <c r="D47" i="18"/>
  <c r="D57" i="18"/>
  <c r="W11" i="18"/>
  <c r="D56" i="18"/>
  <c r="D43" i="18"/>
  <c r="D53" i="18"/>
  <c r="D54" i="18"/>
  <c r="D51" i="18"/>
  <c r="D55" i="18"/>
  <c r="D14" i="19"/>
  <c r="D22" i="19"/>
  <c r="C65" i="19"/>
  <c r="D49" i="19"/>
  <c r="O57" i="16"/>
  <c r="O55" i="16"/>
  <c r="O51" i="16"/>
  <c r="O46" i="16"/>
  <c r="O43" i="16"/>
  <c r="O54" i="16"/>
  <c r="O48" i="16"/>
  <c r="D49" i="18"/>
  <c r="D19" i="19"/>
  <c r="D30" i="16" l="1"/>
  <c r="D24" i="16"/>
  <c r="D32" i="16"/>
  <c r="D15" i="16"/>
  <c r="D29" i="16"/>
  <c r="D34" i="16"/>
  <c r="D19" i="16"/>
  <c r="D31" i="16"/>
  <c r="D25" i="16"/>
  <c r="W10" i="16"/>
  <c r="D36" i="16"/>
  <c r="D16" i="16"/>
  <c r="D38" i="16"/>
  <c r="D14" i="16"/>
  <c r="D33" i="16"/>
  <c r="D26" i="16"/>
  <c r="D8" i="16"/>
  <c r="D9" i="16"/>
  <c r="D11" i="16"/>
  <c r="D21" i="16"/>
  <c r="D20" i="16"/>
  <c r="D27" i="16"/>
  <c r="D13" i="16"/>
  <c r="D18" i="16"/>
  <c r="D28" i="16"/>
  <c r="D17" i="16"/>
  <c r="D37" i="16"/>
  <c r="D35" i="16"/>
  <c r="D22" i="16"/>
  <c r="D10" i="16"/>
  <c r="D12" i="16"/>
  <c r="D23" i="16"/>
  <c r="R11" i="8"/>
  <c r="Z9" i="11"/>
  <c r="X12" i="19"/>
  <c r="X14" i="19" s="1"/>
  <c r="W46" i="18"/>
  <c r="W15" i="18"/>
  <c r="W19" i="18" s="1"/>
  <c r="D51" i="19"/>
  <c r="D59" i="19"/>
  <c r="D47" i="19"/>
  <c r="D57" i="19"/>
  <c r="D53" i="19"/>
  <c r="D55" i="19"/>
  <c r="D62" i="19"/>
  <c r="D48" i="19"/>
  <c r="D61" i="19"/>
  <c r="D45" i="19"/>
  <c r="D50" i="19"/>
  <c r="D58" i="19"/>
  <c r="D52" i="19"/>
  <c r="D46" i="19"/>
  <c r="D42" i="19"/>
  <c r="D44" i="19"/>
  <c r="D60" i="19"/>
  <c r="D56" i="19"/>
  <c r="D54" i="19"/>
  <c r="D43" i="19"/>
  <c r="X11" i="19"/>
  <c r="D64" i="19"/>
  <c r="D63" i="19"/>
  <c r="D64" i="16"/>
  <c r="D52" i="16"/>
  <c r="D63" i="16"/>
  <c r="D46" i="16"/>
  <c r="D50" i="16"/>
  <c r="D55" i="16"/>
  <c r="D51" i="16"/>
  <c r="D62" i="16"/>
  <c r="D48" i="16"/>
  <c r="D61" i="16"/>
  <c r="D44" i="16"/>
  <c r="D45" i="16"/>
  <c r="D56" i="16"/>
  <c r="D53" i="16"/>
  <c r="D60" i="16"/>
  <c r="D59" i="16"/>
  <c r="D57" i="16"/>
  <c r="D47" i="16"/>
  <c r="D58" i="16"/>
  <c r="D42" i="16"/>
  <c r="D54" i="16"/>
  <c r="D43" i="16"/>
  <c r="W11" i="16"/>
  <c r="W12" i="16" l="1"/>
  <c r="W14" i="16" s="1"/>
  <c r="X15" i="19"/>
  <c r="X19" i="19" s="1"/>
  <c r="X46" i="19"/>
  <c r="R29" i="8"/>
  <c r="R29" i="11" s="1"/>
  <c r="R11" i="11"/>
  <c r="W15" i="16" l="1"/>
  <c r="W19" i="16" s="1"/>
  <c r="W46" i="16"/>
</calcChain>
</file>

<file path=xl/comments1.xml><?xml version="1.0" encoding="utf-8"?>
<comments xmlns="http://schemas.openxmlformats.org/spreadsheetml/2006/main">
  <authors>
    <author>NEC</author>
  </authors>
  <commentList>
    <comment ref="AQ56" authorId="0" shapeId="0">
      <text>
        <r>
          <rPr>
            <b/>
            <sz val="9"/>
            <color indexed="81"/>
            <rFont val="ＭＳ Ｐゴシック"/>
            <family val="3"/>
            <charset val="128"/>
          </rPr>
          <t>NEC:</t>
        </r>
        <r>
          <rPr>
            <sz val="9"/>
            <color indexed="81"/>
            <rFont val="ＭＳ Ｐゴシック"/>
            <family val="3"/>
            <charset val="128"/>
          </rPr>
          <t xml:space="preserve">
</t>
        </r>
      </text>
    </comment>
  </commentList>
</comments>
</file>

<file path=xl/sharedStrings.xml><?xml version="1.0" encoding="utf-8"?>
<sst xmlns="http://schemas.openxmlformats.org/spreadsheetml/2006/main" count="3134" uniqueCount="869">
  <si>
    <r>
      <rPr>
        <b/>
        <sz val="14"/>
        <rFont val="ＭＳ Ｐゴシック"/>
        <family val="3"/>
        <charset val="128"/>
      </rPr>
      <t>6物件費</t>
    </r>
    <r>
      <rPr>
        <sz val="14"/>
        <rFont val="ＭＳ Ｐゴシック"/>
        <family val="3"/>
        <charset val="128"/>
      </rPr>
      <t xml:space="preserve">
性質別歳出の一分類で、人件費、維持補修費、扶助費、補助費等以外の地方公共団体が 支出する消費的性質の経費の総称。
具体的には、職員旅費や備品購入費、委託料等が含まれる。
</t>
    </r>
    <r>
      <rPr>
        <b/>
        <sz val="14"/>
        <rFont val="ＭＳ Ｐゴシック"/>
        <family val="3"/>
        <charset val="128"/>
      </rPr>
      <t>7 扶助費</t>
    </r>
    <r>
      <rPr>
        <sz val="14"/>
        <rFont val="ＭＳ Ｐゴシック"/>
        <family val="3"/>
        <charset val="128"/>
      </rPr>
      <t xml:space="preserve">
性質別歳出の一分類で、社会保障制度の一環として地方公共団体が各種法令に基づ いて実施する給付や、地方公共団体が単独で行っている各種扶助に係る経費。なお、扶助費には、現金のみならず、物品の提供に要する経費も含まれる。                                                                                                                  </t>
    </r>
    <r>
      <rPr>
        <b/>
        <sz val="14"/>
        <rFont val="ＭＳ Ｐゴシック"/>
        <family val="3"/>
        <charset val="128"/>
      </rPr>
      <t>8補助費等</t>
    </r>
    <r>
      <rPr>
        <sz val="14"/>
        <rFont val="ＭＳ Ｐゴシック"/>
        <family val="3"/>
        <charset val="128"/>
      </rPr>
      <t xml:space="preserve">
性質別歳出の一分類で、他の地方公共団体や国、法人等に対する支出のほか、地方公 営企業法（昭和27年法律第292号）第17条の2の規定に基づく繰出金も含まれる。
</t>
    </r>
    <r>
      <rPr>
        <b/>
        <sz val="14"/>
        <rFont val="ＭＳ Ｐゴシック"/>
        <family val="3"/>
        <charset val="128"/>
      </rPr>
      <t>9 繰出金</t>
    </r>
    <r>
      <rPr>
        <sz val="14"/>
        <rFont val="ＭＳ Ｐゴシック"/>
        <family val="3"/>
        <charset val="128"/>
      </rPr>
      <t xml:space="preserve">
</t>
    </r>
    <r>
      <rPr>
        <sz val="12"/>
        <rFont val="ＭＳ Ｐゴシック"/>
        <family val="3"/>
        <charset val="128"/>
      </rPr>
      <t>性質別歳出の一分類で、普通会計と公営事業会計との間又は特別会計相互間におい て支出される経費。また、基金に対する支出のうち、定額の資金を運用するためのもの も繰出金に含まれる。なお、法非適用の公営企業に対する繰出も含まれる。</t>
    </r>
    <r>
      <rPr>
        <sz val="14"/>
        <rFont val="ＭＳ Ｐゴシック"/>
        <family val="3"/>
        <charset val="128"/>
      </rPr>
      <t xml:space="preserve">
</t>
    </r>
    <r>
      <rPr>
        <b/>
        <sz val="14"/>
        <rFont val="ＭＳ Ｐゴシック"/>
        <family val="3"/>
        <charset val="128"/>
      </rPr>
      <t>10公債費</t>
    </r>
    <r>
      <rPr>
        <sz val="14"/>
        <rFont val="ＭＳ Ｐゴシック"/>
        <family val="3"/>
        <charset val="128"/>
      </rPr>
      <t xml:space="preserve">
</t>
    </r>
    <r>
      <rPr>
        <sz val="12"/>
        <rFont val="ＭＳ Ｐゴシック"/>
        <family val="3"/>
        <charset val="128"/>
      </rPr>
      <t xml:space="preserve">地方公共団体が発行した地方債の元利償還等に要する経費。
なお、性質別歳出における公債費が地方債の元利償還金及び一時借入金利子に限定 されるのに対し、目的別歳出における公債費については、元利償還等に要する経費のほ か、地方債の発行手数料や割引料等の事務経費も含まれる。
</t>
    </r>
    <phoneticPr fontId="3"/>
  </si>
  <si>
    <r>
      <rPr>
        <b/>
        <sz val="14"/>
        <rFont val="ＭＳ Ｐゴシック"/>
        <family val="3"/>
        <charset val="128"/>
      </rPr>
      <t>11民生費</t>
    </r>
    <r>
      <rPr>
        <sz val="14"/>
        <rFont val="ＭＳ Ｐゴシック"/>
        <family val="3"/>
        <charset val="128"/>
      </rPr>
      <t xml:space="preserve">
目的別歳出の一分類。地方公共団体は、社会福祉の充実を図るため、児童、高齢者、障 害者等のための福祉施設の整備、運営、生活保護の実施等の施策を行っており、これら の諸施策に要する経費。
</t>
    </r>
    <r>
      <rPr>
        <b/>
        <sz val="14"/>
        <rFont val="ＭＳ Ｐゴシック"/>
        <family val="3"/>
        <charset val="128"/>
      </rPr>
      <t>12衛生費</t>
    </r>
    <r>
      <rPr>
        <sz val="14"/>
        <rFont val="ＭＳ Ｐゴシック"/>
        <family val="3"/>
        <charset val="128"/>
      </rPr>
      <t xml:space="preserve">
目的別歳出の一分類。地方公共団体は、住民の健康を保持増進し、生活環境の改善を 図るため、医療、公衆衛生、精神衛生等に係る対策を推進するとともに、ごみなど一般廃 棄物の収集・処理等、住民の日常生活に密着した諸施策を行っており、これらの諸施策 に要する経費。
</t>
    </r>
    <phoneticPr fontId="3"/>
  </si>
  <si>
    <t xml:space="preserve">《決算カードについて》
決算力一ドは、以下の2種類により構成されています。
・都道府県決算カード
・市町村 決算カード
決算カードは、各年度に実施した地方財政状況調査（以下「決算統計」という。）の集 計結果に基づき、各都道府県・市町村ごとの普通会計歳入・歳出決算額、各種財政指標等 の状況について、各団体ごとに1枚のカードに取りまとめたものです。
</t>
    <phoneticPr fontId="3"/>
  </si>
  <si>
    <t>(</t>
    <phoneticPr fontId="3"/>
  </si>
  <si>
    <r>
      <rPr>
        <b/>
        <sz val="14"/>
        <rFont val="ＭＳ Ｐゴシック"/>
        <family val="3"/>
        <charset val="128"/>
      </rPr>
      <t>7 実質収支比率</t>
    </r>
    <r>
      <rPr>
        <sz val="14"/>
        <rFont val="ＭＳ Ｐゴシック"/>
        <family val="3"/>
        <charset val="128"/>
      </rPr>
      <t xml:space="preserve">
</t>
    </r>
    <r>
      <rPr>
        <b/>
        <sz val="14"/>
        <rFont val="ＭＳ Ｐゴシック"/>
        <family val="3"/>
        <charset val="128"/>
      </rPr>
      <t>実質収支</t>
    </r>
    <r>
      <rPr>
        <sz val="14"/>
        <rFont val="ＭＳ Ｐゴシック"/>
        <family val="3"/>
        <charset val="128"/>
      </rPr>
      <t>の</t>
    </r>
    <r>
      <rPr>
        <b/>
        <sz val="14"/>
        <rFont val="ＭＳ Ｐゴシック"/>
        <family val="3"/>
        <charset val="128"/>
      </rPr>
      <t>標準財政規模（臨時財政対策債発行可能額を含む。）</t>
    </r>
    <r>
      <rPr>
        <sz val="14"/>
        <rFont val="ＭＳ Ｐゴシック"/>
        <family val="3"/>
        <charset val="128"/>
      </rPr>
      <t xml:space="preserve">に対する割合。実質 収支比率が正数の場合は実質収支の黒字、負数の場合は赤字を示す。
</t>
    </r>
    <r>
      <rPr>
        <b/>
        <sz val="14"/>
        <rFont val="ＭＳ Ｐゴシック"/>
        <family val="3"/>
        <charset val="128"/>
      </rPr>
      <t>8 財政力指数</t>
    </r>
    <r>
      <rPr>
        <sz val="14"/>
        <rFont val="ＭＳ Ｐゴシック"/>
        <family val="3"/>
        <charset val="128"/>
      </rPr>
      <t xml:space="preserve">
地方公共団体の財政力を示す指数で、</t>
    </r>
    <r>
      <rPr>
        <b/>
        <sz val="14"/>
        <rFont val="ＭＳ Ｐゴシック"/>
        <family val="3"/>
        <charset val="128"/>
      </rPr>
      <t>基準財政収入額</t>
    </r>
    <r>
      <rPr>
        <sz val="14"/>
        <rFont val="ＭＳ Ｐゴシック"/>
        <family val="3"/>
        <charset val="128"/>
      </rPr>
      <t>を</t>
    </r>
    <r>
      <rPr>
        <b/>
        <sz val="14"/>
        <rFont val="ＭＳ Ｐゴシック"/>
        <family val="3"/>
        <charset val="128"/>
      </rPr>
      <t>基準財政需要額</t>
    </r>
    <r>
      <rPr>
        <sz val="14"/>
        <rFont val="ＭＳ Ｐゴシック"/>
        <family val="3"/>
        <charset val="128"/>
      </rPr>
      <t>で除して得 た数値の</t>
    </r>
    <r>
      <rPr>
        <b/>
        <sz val="14"/>
        <rFont val="ＭＳ Ｐゴシック"/>
        <family val="3"/>
        <charset val="128"/>
      </rPr>
      <t>過去3年間の平均値</t>
    </r>
    <r>
      <rPr>
        <sz val="14"/>
        <rFont val="ＭＳ Ｐゴシック"/>
        <family val="3"/>
        <charset val="128"/>
      </rPr>
      <t xml:space="preserve">。
財政力指数が高いほど、普通交付税算定上の留保財源が大きいことになり、財源に余 裕があるといえる。                                                                               </t>
    </r>
    <r>
      <rPr>
        <b/>
        <sz val="14"/>
        <rFont val="ＭＳ Ｐゴシック"/>
        <family val="3"/>
        <charset val="128"/>
      </rPr>
      <t>9 標準財政規模</t>
    </r>
    <r>
      <rPr>
        <sz val="14"/>
        <rFont val="ＭＳ Ｐゴシック"/>
        <family val="3"/>
        <charset val="128"/>
      </rPr>
      <t xml:space="preserve">
地方公共団体の標準的な状態で通常収入されるであろう経常的一般財源の規模を示 すもので、</t>
    </r>
    <r>
      <rPr>
        <b/>
        <sz val="14"/>
        <rFont val="ＭＳ Ｐゴシック"/>
        <family val="3"/>
        <charset val="128"/>
      </rPr>
      <t>標準税収入額等に普通交付税を加算した額</t>
    </r>
    <r>
      <rPr>
        <sz val="14"/>
        <rFont val="ＭＳ Ｐゴシック"/>
        <family val="3"/>
        <charset val="128"/>
      </rPr>
      <t>。なお、地方財政法施行令附則第 11条第3項の規定により、</t>
    </r>
    <r>
      <rPr>
        <b/>
        <sz val="14"/>
        <rFont val="ＭＳ Ｐゴシック"/>
        <family val="3"/>
        <charset val="128"/>
      </rPr>
      <t>臨時財政対策債の発行可能額</t>
    </r>
    <r>
      <rPr>
        <sz val="14"/>
        <rFont val="ＭＳ Ｐゴシック"/>
        <family val="3"/>
        <charset val="128"/>
      </rPr>
      <t xml:space="preserve">についても含まれる。
</t>
    </r>
    <r>
      <rPr>
        <b/>
        <sz val="14"/>
        <rFont val="ＭＳ Ｐゴシック"/>
        <family val="3"/>
        <charset val="128"/>
      </rPr>
      <t>10標準税収入</t>
    </r>
    <r>
      <rPr>
        <sz val="14"/>
        <rFont val="ＭＳ Ｐゴシック"/>
        <family val="3"/>
        <charset val="128"/>
      </rPr>
      <t xml:space="preserve">
地方税法に定める法定普通税を、標準税率をもって、地方交付税法で定める方法によ り算定した収入見込額。
</t>
    </r>
    <r>
      <rPr>
        <b/>
        <sz val="14"/>
        <rFont val="ＭＳ Ｐゴシック"/>
        <family val="3"/>
        <charset val="128"/>
      </rPr>
      <t/>
    </r>
    <phoneticPr fontId="3"/>
  </si>
  <si>
    <t>Copyright© 2001-2005 Masaru Sawai All Rights Reserved..</t>
  </si>
  <si>
    <t>　地方自治体の一般財源の標準的大きさを示す指標で、実質収支比率、実質公債費比率、連結実質赤字比率、</t>
    <phoneticPr fontId="3"/>
  </si>
  <si>
    <t>将来負担比率、経常収支比率などの基本的な財政指標や財政健全化指標の分母となる重要な数値である。</t>
    <phoneticPr fontId="3"/>
  </si>
  <si>
    <t>サラリーマンの収入で言えば、「所定内給与」にあたる。</t>
    <phoneticPr fontId="3"/>
  </si>
  <si>
    <t>なお、2004（平成16）年度以降は、臨時財政対策債発行可能額もこの標準財政規模に加えられている</t>
    <phoneticPr fontId="3"/>
  </si>
  <si>
    <t>（地方財政法施行令附則第12条の規定による。）</t>
  </si>
  <si>
    <t>　もともとは、実質収支比率の考え方と同じく、1950年代後半の地方財政危機のときに、自治体の赤字を定義し、</t>
    <phoneticPr fontId="3"/>
  </si>
  <si>
    <t>規定されたものである。</t>
    <phoneticPr fontId="3"/>
  </si>
  <si>
    <t>その大きさを捉えるために開発された指標であり、地方財政再建促進特別措置法施行令第一一の二に</t>
    <phoneticPr fontId="3"/>
  </si>
  <si>
    <t xml:space="preserve"> 2006年以降は、実質公債費比率の導入や起債の協議制への移行にともない、地方財政法施行令の第13条の第1号</t>
    <phoneticPr fontId="3"/>
  </si>
  <si>
    <t>から第5号までに規定されることななった。</t>
  </si>
  <si>
    <t>　標準財政規模が大きい（人口一人当りにして）自治体は、経常一般財源が大きいように見えるが、かえって</t>
    <phoneticPr fontId="3"/>
  </si>
  <si>
    <t>財政状況が厳しいことがある。つまり投資的事業に積極的であった自治体の場合であって、過去の建設事業債の</t>
    <phoneticPr fontId="3"/>
  </si>
  <si>
    <t>元利償還金によって見かけの普通地方交付税額が大きいことがその原因となっているためである。</t>
    <phoneticPr fontId="3"/>
  </si>
  <si>
    <t>地方税の収入が大きいことが標準財政規模の大きさを規定するようにするためには、一層の税源移譲が</t>
    <phoneticPr fontId="3"/>
  </si>
  <si>
    <t>必要だと考えられる。</t>
  </si>
  <si>
    <r>
      <t>その大きさは、</t>
    </r>
    <r>
      <rPr>
        <b/>
        <sz val="14"/>
        <color indexed="8"/>
        <rFont val="ＭＳ Ｐゴシック"/>
        <family val="3"/>
        <charset val="128"/>
      </rPr>
      <t>「標準税収入額＋普通地方交付税額＋地方譲与税額＋交通安全対策特別交付金額＋臨時財政</t>
    </r>
    <phoneticPr fontId="3"/>
  </si>
  <si>
    <t>経常経費充当一般財源等</t>
    <rPh sb="0" eb="2">
      <t>ケイジョウ</t>
    </rPh>
    <rPh sb="2" eb="4">
      <t>ケイヒ</t>
    </rPh>
    <rPh sb="4" eb="6">
      <t>ジュウトウ</t>
    </rPh>
    <rPh sb="6" eb="8">
      <t>イッパン</t>
    </rPh>
    <rPh sb="8" eb="10">
      <t>ザイゲン</t>
    </rPh>
    <rPh sb="10" eb="11">
      <t>トウ</t>
    </rPh>
    <phoneticPr fontId="3"/>
  </si>
  <si>
    <t>経常一般財源等</t>
    <rPh sb="0" eb="2">
      <t>ケイジョウ</t>
    </rPh>
    <rPh sb="2" eb="4">
      <t>イッパン</t>
    </rPh>
    <rPh sb="4" eb="7">
      <t>ザイゲントウ</t>
    </rPh>
    <phoneticPr fontId="3"/>
  </si>
  <si>
    <t>実質赤字額</t>
    <rPh sb="0" eb="2">
      <t>ジッシツ</t>
    </rPh>
    <rPh sb="2" eb="5">
      <t>アカジガク</t>
    </rPh>
    <phoneticPr fontId="3"/>
  </si>
  <si>
    <t>標準財政規模</t>
    <rPh sb="0" eb="2">
      <t>ヒョウジュン</t>
    </rPh>
    <rPh sb="2" eb="4">
      <t>ザイセイ</t>
    </rPh>
    <rPh sb="4" eb="6">
      <t>キボ</t>
    </rPh>
    <phoneticPr fontId="3"/>
  </si>
  <si>
    <t>全会計の実質赤字額</t>
    <rPh sb="0" eb="1">
      <t>ゼン</t>
    </rPh>
    <rPh sb="1" eb="3">
      <t>カイケイ</t>
    </rPh>
    <rPh sb="4" eb="6">
      <t>ジッシツ</t>
    </rPh>
    <rPh sb="6" eb="9">
      <t>アカジガク</t>
    </rPh>
    <phoneticPr fontId="3"/>
  </si>
  <si>
    <t>一般会計等負担の元利償還金及び準元利償還金</t>
    <rPh sb="0" eb="2">
      <t>イッパン</t>
    </rPh>
    <rPh sb="2" eb="5">
      <t>カイケイトウ</t>
    </rPh>
    <rPh sb="5" eb="7">
      <t>フタン</t>
    </rPh>
    <rPh sb="8" eb="10">
      <t>ガンリ</t>
    </rPh>
    <rPh sb="10" eb="12">
      <t>ショウカン</t>
    </rPh>
    <rPh sb="12" eb="13">
      <t>キン</t>
    </rPh>
    <rPh sb="13" eb="14">
      <t>オヨ</t>
    </rPh>
    <rPh sb="15" eb="16">
      <t>ジュン</t>
    </rPh>
    <rPh sb="16" eb="18">
      <t>ガンリ</t>
    </rPh>
    <rPh sb="18" eb="21">
      <t>ショウカンキン</t>
    </rPh>
    <phoneticPr fontId="3"/>
  </si>
  <si>
    <t>一般会計等が将来負担すべき実質的な負債</t>
  </si>
  <si>
    <t>公債費充当一般財源</t>
    <rPh sb="0" eb="3">
      <t>コウサイヒ</t>
    </rPh>
    <rPh sb="3" eb="5">
      <t>ジュウトウ</t>
    </rPh>
    <rPh sb="5" eb="7">
      <t>イッパン</t>
    </rPh>
    <rPh sb="7" eb="9">
      <t>ザイゲン</t>
    </rPh>
    <phoneticPr fontId="3"/>
  </si>
  <si>
    <t>一般財源等</t>
    <rPh sb="0" eb="2">
      <t>イッパン</t>
    </rPh>
    <rPh sb="2" eb="5">
      <t>ザイゲントウ</t>
    </rPh>
    <phoneticPr fontId="3"/>
  </si>
  <si>
    <t>標準的な地方税収入×75％＋地方譲与税等（100％）</t>
    <rPh sb="0" eb="3">
      <t>ヒョウジュンテキ</t>
    </rPh>
    <rPh sb="4" eb="7">
      <t>チホウゼイ</t>
    </rPh>
    <rPh sb="7" eb="9">
      <t>シュウニュウ</t>
    </rPh>
    <rPh sb="14" eb="16">
      <t>チホウ</t>
    </rPh>
    <rPh sb="16" eb="18">
      <t>ジョウヨ</t>
    </rPh>
    <rPh sb="18" eb="20">
      <t>ゼイトウ</t>
    </rPh>
    <phoneticPr fontId="3"/>
  </si>
  <si>
    <t>地方税＋税交付税（地方消費税交付金など）＋市町村交付金＋</t>
    <rPh sb="0" eb="3">
      <t>チホウゼイ</t>
    </rPh>
    <rPh sb="4" eb="5">
      <t>ゼイ</t>
    </rPh>
    <rPh sb="5" eb="8">
      <t>コウフゼイ</t>
    </rPh>
    <rPh sb="9" eb="11">
      <t>チホウ</t>
    </rPh>
    <rPh sb="11" eb="14">
      <t>ショウヒゼイ</t>
    </rPh>
    <rPh sb="14" eb="17">
      <t>コウフキン</t>
    </rPh>
    <rPh sb="21" eb="22">
      <t>シ</t>
    </rPh>
    <rPh sb="22" eb="24">
      <t>チョウソン</t>
    </rPh>
    <rPh sb="24" eb="27">
      <t>コウフキン</t>
    </rPh>
    <phoneticPr fontId="3"/>
  </si>
  <si>
    <t>地方特例交付金（減税補てん特例交付金）</t>
    <rPh sb="0" eb="2">
      <t>チホウ</t>
    </rPh>
    <rPh sb="2" eb="4">
      <t>トクレイ</t>
    </rPh>
    <rPh sb="4" eb="7">
      <t>コウフキン</t>
    </rPh>
    <rPh sb="8" eb="10">
      <t>ゲンゼイ</t>
    </rPh>
    <rPh sb="10" eb="11">
      <t>ホ</t>
    </rPh>
    <rPh sb="13" eb="15">
      <t>トクレイ</t>
    </rPh>
    <rPh sb="15" eb="18">
      <t>コウフキン</t>
    </rPh>
    <phoneticPr fontId="3"/>
  </si>
  <si>
    <t>税源移譲相当額（個人住民税）＋地方譲与税（地方道路譲与税など）＋</t>
    <rPh sb="0" eb="2">
      <t>ゼイゲン</t>
    </rPh>
    <rPh sb="2" eb="4">
      <t>イジョウ</t>
    </rPh>
    <rPh sb="4" eb="6">
      <t>ソウトウ</t>
    </rPh>
    <rPh sb="6" eb="7">
      <t>ガク</t>
    </rPh>
    <rPh sb="8" eb="10">
      <t>コジン</t>
    </rPh>
    <rPh sb="10" eb="13">
      <t>ジュウミンゼイ</t>
    </rPh>
    <rPh sb="15" eb="17">
      <t>チホウ</t>
    </rPh>
    <rPh sb="17" eb="19">
      <t>ジョウヨ</t>
    </rPh>
    <rPh sb="19" eb="20">
      <t>ゼイ</t>
    </rPh>
    <rPh sb="21" eb="23">
      <t>チホウ</t>
    </rPh>
    <rPh sb="23" eb="25">
      <t>ドウロ</t>
    </rPh>
    <rPh sb="25" eb="27">
      <t>ジョウヨ</t>
    </rPh>
    <rPh sb="27" eb="28">
      <t>ゼイ</t>
    </rPh>
    <phoneticPr fontId="3"/>
  </si>
  <si>
    <t>交通安全対策特別交付金＋地方特例交付金（児童手当特例交付金及び</t>
    <rPh sb="0" eb="2">
      <t>コウツウ</t>
    </rPh>
    <rPh sb="2" eb="4">
      <t>アンゼン</t>
    </rPh>
    <rPh sb="4" eb="6">
      <t>タイサク</t>
    </rPh>
    <rPh sb="6" eb="8">
      <t>トクベツ</t>
    </rPh>
    <rPh sb="8" eb="11">
      <t>コウフキン</t>
    </rPh>
    <rPh sb="12" eb="14">
      <t>チホウ</t>
    </rPh>
    <rPh sb="14" eb="16">
      <t>トクレイ</t>
    </rPh>
    <rPh sb="16" eb="19">
      <t>コウフキン</t>
    </rPh>
    <rPh sb="20" eb="22">
      <t>ジドウ</t>
    </rPh>
    <rPh sb="22" eb="24">
      <t>テアテ</t>
    </rPh>
    <rPh sb="24" eb="26">
      <t>トクレイ</t>
    </rPh>
    <rPh sb="26" eb="29">
      <t>コウフキン</t>
    </rPh>
    <rPh sb="29" eb="30">
      <t>オヨ</t>
    </rPh>
    <phoneticPr fontId="3"/>
  </si>
  <si>
    <t>子ども手当て特例交付金）</t>
    <rPh sb="0" eb="1">
      <t>コ</t>
    </rPh>
    <rPh sb="3" eb="5">
      <t>テア</t>
    </rPh>
    <rPh sb="6" eb="8">
      <t>トクレイ</t>
    </rPh>
    <rPh sb="8" eb="11">
      <t>コウフキン</t>
    </rPh>
    <phoneticPr fontId="3"/>
  </si>
  <si>
    <t>標準的な地方税収入＝</t>
    <phoneticPr fontId="3"/>
  </si>
  <si>
    <t>地方譲与税等＝</t>
    <rPh sb="0" eb="2">
      <t>チホウ</t>
    </rPh>
    <rPh sb="2" eb="4">
      <t>ジョウヨ</t>
    </rPh>
    <rPh sb="4" eb="6">
      <t>ゼイトウ</t>
    </rPh>
    <phoneticPr fontId="3"/>
  </si>
  <si>
    <t>標準財政規模　補足</t>
    <rPh sb="7" eb="9">
      <t>ホソク</t>
    </rPh>
    <phoneticPr fontId="3"/>
  </si>
  <si>
    <r>
      <t xml:space="preserve">○収支
</t>
    </r>
    <r>
      <rPr>
        <b/>
        <sz val="12"/>
        <rFont val="ＭＳ Ｐゴシック"/>
        <family val="3"/>
        <charset val="128"/>
      </rPr>
      <t>1形式収支</t>
    </r>
    <r>
      <rPr>
        <sz val="12"/>
        <rFont val="ＭＳ Ｐゴシック"/>
        <family val="3"/>
        <charset val="128"/>
      </rPr>
      <t xml:space="preserve">
歳入決算総額から歳出決算総額を差し引いた歳入歳出差引額。
</t>
    </r>
    <r>
      <rPr>
        <b/>
        <sz val="12"/>
        <rFont val="ＭＳ Ｐゴシック"/>
        <family val="3"/>
        <charset val="128"/>
      </rPr>
      <t>2 実質収支</t>
    </r>
    <r>
      <rPr>
        <sz val="12"/>
        <rFont val="ＭＳ Ｐゴシック"/>
        <family val="3"/>
        <charset val="128"/>
      </rPr>
      <t xml:space="preserve">
当該年度に属すべき収入と支出との実質的な差額をみるもので、形式収支から、翌年 度に繰り越すべき継続費遲次繰越(継続費の毎年度の執行残額を継続最終年度まで遲 次繰り越すこと。）、繰越明許費繰越(歳出予算の経費のうち、その性質上又は予算成立 後の事由等により年度内に支出を終わらない見込みのものを、予算の定めるところにより翌年度に繰り越すこと。）等の財源を控除した額。通常、「黒字団体」、「赤字団体」という場合は、実質収支の黒字、赤字により判断する。
</t>
    </r>
    <r>
      <rPr>
        <b/>
        <sz val="12"/>
        <rFont val="ＭＳ Ｐゴシック"/>
        <family val="3"/>
        <charset val="128"/>
      </rPr>
      <t>3 単年度収支</t>
    </r>
    <r>
      <rPr>
        <sz val="12"/>
        <rFont val="ＭＳ Ｐゴシック"/>
        <family val="3"/>
        <charset val="128"/>
      </rPr>
      <t xml:space="preserve">
実質収支は前年度以前からの収支の累積であるので、その影響を控除した単年度の 収支のこと。具体的には、当該年度における実質収支から前年度の実質収支を差し引 いた額。
</t>
    </r>
    <r>
      <rPr>
        <b/>
        <sz val="12"/>
        <rFont val="ＭＳ Ｐゴシック"/>
        <family val="3"/>
        <charset val="128"/>
      </rPr>
      <t>4実質単年度収支</t>
    </r>
    <r>
      <rPr>
        <sz val="12"/>
        <rFont val="ＭＳ Ｐゴシック"/>
        <family val="3"/>
        <charset val="128"/>
      </rPr>
      <t xml:space="preserve">
単年度収支から、実質的な黒字要素(財政調整基金への積立額及び地方債の繰上償還 額）を加え、赤字要素(財政調整基金の取崩し額）を差し引いた額。
</t>
    </r>
    <phoneticPr fontId="3"/>
  </si>
  <si>
    <t>基準財政収入額　　＝</t>
    <rPh sb="0" eb="2">
      <t>キジュン</t>
    </rPh>
    <rPh sb="2" eb="4">
      <t>ザイセイ</t>
    </rPh>
    <rPh sb="4" eb="6">
      <t>シュウニュウ</t>
    </rPh>
    <rPh sb="6" eb="7">
      <t>ガク</t>
    </rPh>
    <phoneticPr fontId="3"/>
  </si>
  <si>
    <r>
      <rPr>
        <b/>
        <sz val="14"/>
        <rFont val="ＭＳ Ｐゴシック"/>
        <family val="3"/>
        <charset val="128"/>
      </rPr>
      <t xml:space="preserve">○歳入科目等 </t>
    </r>
    <r>
      <rPr>
        <sz val="14"/>
        <rFont val="ＭＳ Ｐゴシック"/>
        <family val="3"/>
        <charset val="128"/>
      </rPr>
      <t xml:space="preserve">
</t>
    </r>
    <r>
      <rPr>
        <b/>
        <sz val="14"/>
        <rFont val="ＭＳ Ｐゴシック"/>
        <family val="3"/>
        <charset val="128"/>
      </rPr>
      <t>1地方譲与税</t>
    </r>
    <r>
      <rPr>
        <sz val="14"/>
        <rFont val="ＭＳ Ｐゴシック"/>
        <family val="3"/>
        <charset val="128"/>
      </rPr>
      <t xml:space="preserve">
</t>
    </r>
    <r>
      <rPr>
        <sz val="12"/>
        <rFont val="ＭＳ Ｐゴシック"/>
        <family val="3"/>
        <charset val="128"/>
      </rPr>
      <t>国税として徴収し、そのまま地方公共団体に対して譲与する税。地方公共団体の財 源とされているものについて、課税の便宜その他の事情から、徴収事務を国が代行し ている。
現在、地方揮発油税の収入額の全額を都道府県及び市町村に対して譲与する地方揮 発油譲与税、石油ガス税の収入額の2分の1の額を都道府県及び政令指定都市に対して 譲与する石油ガス譲与税、特別とん税の収入額の全額を開港所在市町村に対して譲与 する特別とん譲与税、自動車重量税の収入額の3分の1(当分の間、1,000分の407)の 額を市町村に対して譲与する自動車重量譲与税、航空機燃料税の収入額の13分の2(平 成23年度から平成25年度の間、9分の2)の額を空港関係都道府県及び空港関係市町 村に対して譲与する航空機燃料譲与税、税制の抜本的な改革において偏在性の小さい 地方税体系の構築が行われるまでの間の措置として、法人事業税の一部を地方法人特 別税（国税）として徴収し、その全額を都道府県に譲与する地方法人特別譲与税があ る。</t>
    </r>
    <r>
      <rPr>
        <sz val="14"/>
        <rFont val="ＭＳ Ｐゴシック"/>
        <family val="3"/>
        <charset val="128"/>
      </rPr>
      <t xml:space="preserve">
</t>
    </r>
    <r>
      <rPr>
        <b/>
        <sz val="14"/>
        <rFont val="ＭＳ Ｐゴシック"/>
        <family val="3"/>
        <charset val="128"/>
      </rPr>
      <t>2 地方特例交付金</t>
    </r>
    <r>
      <rPr>
        <sz val="14"/>
        <rFont val="ＭＳ Ｐゴシック"/>
        <family val="3"/>
        <charset val="128"/>
      </rPr>
      <t xml:space="preserve">
</t>
    </r>
    <r>
      <rPr>
        <sz val="12"/>
        <rFont val="ＭＳ Ｐゴシック"/>
        <family val="3"/>
        <charset val="128"/>
      </rPr>
      <t>個人住民税における住宅借入金等特別税額控除の実施に伴う地方公共団体の減収を 補てんするために交付される減収補てん特例交付金。</t>
    </r>
    <r>
      <rPr>
        <sz val="14"/>
        <rFont val="ＭＳ Ｐゴシック"/>
        <family val="3"/>
        <charset val="128"/>
      </rPr>
      <t xml:space="preserve">
</t>
    </r>
    <r>
      <rPr>
        <b/>
        <sz val="14"/>
        <rFont val="ＭＳ Ｐゴシック"/>
        <family val="3"/>
        <charset val="128"/>
      </rPr>
      <t>3 地方交付税</t>
    </r>
    <r>
      <rPr>
        <sz val="14"/>
        <rFont val="ＭＳ Ｐゴシック"/>
        <family val="3"/>
        <charset val="128"/>
      </rPr>
      <t xml:space="preserve">
</t>
    </r>
    <r>
      <rPr>
        <sz val="12"/>
        <rFont val="ＭＳ Ｐゴシック"/>
        <family val="3"/>
        <charset val="128"/>
      </rPr>
      <t xml:space="preserve">地方公共団体の自主性を損なわずに、地方財源の均衡化を図り、かつ地方行政の計 画的な運営を保障するために、国税のうち、所得税、法人税、酒税、消費税及びたばこ税のそれぞれ一定割合の額を、国が地方公共団体に対して交付する税。
地方交付税には、普通交付税と災害等特別の事情に応じて交付する特別交付税があ る。普通交付税は、基準財政需要額が基準財政収入額を超える地方公共団体に対して、 その差額（財源不足額）を基本として交付される。
</t>
    </r>
    <phoneticPr fontId="3"/>
  </si>
  <si>
    <r>
      <rPr>
        <b/>
        <sz val="14"/>
        <rFont val="ＭＳ Ｐゴシック"/>
        <family val="3"/>
        <charset val="128"/>
      </rPr>
      <t>4震災復興特別交付税</t>
    </r>
    <r>
      <rPr>
        <sz val="14"/>
        <rFont val="ＭＳ Ｐゴシック"/>
        <family val="3"/>
        <charset val="128"/>
      </rPr>
      <t xml:space="preserve">
</t>
    </r>
    <r>
      <rPr>
        <sz val="12"/>
        <rFont val="ＭＳ Ｐゴシック"/>
        <family val="3"/>
        <charset val="128"/>
      </rPr>
      <t>東日本大震災に係る災害復旧事業、復興事業その他の事業の実施のため特別の財政 需要があること及び東日本大震災のため財政収入の減少があることを考慮して地方公 共団体に対して交付する特別交付税。</t>
    </r>
    <r>
      <rPr>
        <sz val="14"/>
        <rFont val="ＭＳ Ｐゴシック"/>
        <family val="3"/>
        <charset val="128"/>
      </rPr>
      <t xml:space="preserve">
</t>
    </r>
    <r>
      <rPr>
        <b/>
        <sz val="14"/>
        <rFont val="ＭＳ Ｐゴシック"/>
        <family val="3"/>
        <charset val="128"/>
      </rPr>
      <t>5 —般財源</t>
    </r>
    <r>
      <rPr>
        <sz val="14"/>
        <rFont val="ＭＳ Ｐゴシック"/>
        <family val="3"/>
        <charset val="128"/>
      </rPr>
      <t xml:space="preserve">
</t>
    </r>
    <r>
      <rPr>
        <sz val="12"/>
        <rFont val="ＭＳ Ｐゴシック"/>
        <family val="3"/>
        <charset val="128"/>
      </rPr>
      <t>地方税、地方譲与税、地方特例交付金及び地方交付税の合計額。なお、これらに加 え、都道府県においては、市町村から交付を受ける市町村たばこ税都道府県交付金、 市町村においては、都道府県から交付を受ける利子割交付金、配当割交付金、株式等 譲渡所得割交付金、地方消費税交付金、ゴルフ場利用税交付金、特別地方消費税交付 金、自動車取得税交付金及び軽油引取税交付金（政令指定都市のみ）を加算した額を いうが、これらの交付金は、地方財政の純計額においては、都道府県と市町村との間 の重複額として控除される。</t>
    </r>
    <r>
      <rPr>
        <sz val="14"/>
        <rFont val="ＭＳ Ｐゴシック"/>
        <family val="3"/>
        <charset val="128"/>
      </rPr>
      <t xml:space="preserve">
</t>
    </r>
    <r>
      <rPr>
        <b/>
        <sz val="14"/>
        <rFont val="ＭＳ Ｐゴシック"/>
        <family val="3"/>
        <charset val="128"/>
      </rPr>
      <t>6 一般財源等</t>
    </r>
    <r>
      <rPr>
        <sz val="14"/>
        <rFont val="ＭＳ Ｐゴシック"/>
        <family val="3"/>
        <charset val="128"/>
      </rPr>
      <t xml:space="preserve">
</t>
    </r>
    <r>
      <rPr>
        <sz val="12"/>
        <rFont val="ＭＳ Ｐゴシック"/>
        <family val="3"/>
        <charset val="128"/>
      </rPr>
      <t xml:space="preserve">—般財源のほか、一般財源と同様に財源の使途が特定されず、どのような経費にも 使用できる財源を合わせたもの。目的が特定されていない寄附金や売却目的が具体的 事業に特定されない財産収入等のほか、臨時財政対策債等が含まれる。                                                        </t>
    </r>
    <r>
      <rPr>
        <b/>
        <sz val="14"/>
        <rFont val="ＭＳ Ｐゴシック"/>
        <family val="3"/>
        <charset val="128"/>
      </rPr>
      <t>7 地方消費税</t>
    </r>
    <r>
      <rPr>
        <sz val="12"/>
        <rFont val="ＭＳ Ｐゴシック"/>
        <family val="3"/>
        <charset val="128"/>
      </rPr>
      <t xml:space="preserve">
平成9年4月に導入された道府県税であり、その賦課徴収は、当分の間、国が消費税と 併せて行い、各都道府県に払い込むこととされている。また、各都道府県は、国から払い 込まれた額を消費に相当する額に応じて、相互間で清算することとされている。
特に断りのない限り、都道府県間における清算を行った後の額を地方消費税として 歳入に計上し、地方消費税清算金は歳入・歳出いずれにも計上していない。
</t>
    </r>
    <phoneticPr fontId="3"/>
  </si>
  <si>
    <r>
      <rPr>
        <b/>
        <sz val="14"/>
        <rFont val="ＭＳ Ｐゴシック"/>
        <family val="3"/>
        <charset val="128"/>
      </rPr>
      <t>8 国庫支出金</t>
    </r>
    <r>
      <rPr>
        <sz val="14"/>
        <rFont val="ＭＳ Ｐゴシック"/>
        <family val="3"/>
        <charset val="128"/>
      </rPr>
      <t xml:space="preserve">
</t>
    </r>
    <r>
      <rPr>
        <sz val="12"/>
        <rFont val="ＭＳ Ｐゴシック"/>
        <family val="3"/>
        <charset val="128"/>
      </rPr>
      <t xml:space="preserve">国と地方公共団体の経費負担区分に基づき、国が地方公共団体に対して支出する負 担金、委託費、特定の施策の奨励又は財政援助のための補助金等。
</t>
    </r>
    <r>
      <rPr>
        <b/>
        <sz val="14"/>
        <rFont val="ＭＳ Ｐゴシック"/>
        <family val="3"/>
        <charset val="128"/>
      </rPr>
      <t>9都道府県支出金</t>
    </r>
    <r>
      <rPr>
        <sz val="14"/>
        <rFont val="ＭＳ Ｐゴシック"/>
        <family val="3"/>
        <charset val="128"/>
      </rPr>
      <t xml:space="preserve">
</t>
    </r>
    <r>
      <rPr>
        <sz val="12"/>
        <rFont val="ＭＳ Ｐゴシック"/>
        <family val="3"/>
        <charset val="128"/>
      </rPr>
      <t>都道府県の市町村に対する支出金。都道府県が自らの施策として単独で市町村に交 付する支出金と、都道府県が国庫支出金を経費の全部又は一部として市町村に交付す る支出金（間接補助金）とがある。</t>
    </r>
    <r>
      <rPr>
        <sz val="14"/>
        <rFont val="ＭＳ Ｐゴシック"/>
        <family val="3"/>
        <charset val="128"/>
      </rPr>
      <t xml:space="preserve">
</t>
    </r>
    <r>
      <rPr>
        <b/>
        <sz val="14"/>
        <rFont val="ＭＳ Ｐゴシック"/>
        <family val="3"/>
        <charset val="128"/>
      </rPr>
      <t>10減収補てん債</t>
    </r>
    <r>
      <rPr>
        <sz val="14"/>
        <rFont val="ＭＳ Ｐゴシック"/>
        <family val="3"/>
        <charset val="128"/>
      </rPr>
      <t xml:space="preserve">
</t>
    </r>
    <r>
      <rPr>
        <sz val="12"/>
        <rFont val="ＭＳ Ｐゴシック"/>
        <family val="3"/>
        <charset val="128"/>
      </rPr>
      <t>地方税の収入額が標準税収入額を下回る場合、その減収を補うために発行される地 方債。地方財政法（昭和23年法律第109号）第5条に規定する建設地方債として発行さ れるものと、建設地方債を発行してもなお適正な財政運営を行うにつき必要とされる 
財源に不足を生ずると認められる場合に、地方財政法第5条の特例として発行される特 例分がある。</t>
    </r>
    <r>
      <rPr>
        <sz val="14"/>
        <rFont val="ＭＳ Ｐゴシック"/>
        <family val="3"/>
        <charset val="128"/>
      </rPr>
      <t xml:space="preserve">
</t>
    </r>
    <r>
      <rPr>
        <b/>
        <sz val="14"/>
        <rFont val="ＭＳ Ｐゴシック"/>
        <family val="3"/>
        <charset val="128"/>
      </rPr>
      <t>11臨時財政対策債</t>
    </r>
    <r>
      <rPr>
        <sz val="14"/>
        <rFont val="ＭＳ Ｐゴシック"/>
        <family val="3"/>
        <charset val="128"/>
      </rPr>
      <t xml:space="preserve">
</t>
    </r>
    <r>
      <rPr>
        <sz val="12"/>
        <rFont val="ＭＳ Ｐゴシック"/>
        <family val="3"/>
        <charset val="128"/>
      </rPr>
      <t>地方一般財源の不足に対処するため、投資的経費以外の経費にも充てられる地方財 政法第5条の特例として発行される地方債。
平成13〜25年度の間において、通常収支の財源不足額のうち、財源対策債等を除い た額を国と地方で折半し、国負担分は一般会計から交付税特別会計への繰入による加算（臨時財政対策加算）、地方負担分は臨時財政対策債により補てんすることとされ ている。</t>
    </r>
    <r>
      <rPr>
        <sz val="14"/>
        <rFont val="ＭＳ Ｐゴシック"/>
        <family val="3"/>
        <charset val="128"/>
      </rPr>
      <t xml:space="preserve">
</t>
    </r>
    <phoneticPr fontId="3"/>
  </si>
  <si>
    <t>16.25～20.0</t>
    <phoneticPr fontId="3"/>
  </si>
  <si>
    <t>11.25～15.0</t>
    <phoneticPr fontId="3"/>
  </si>
  <si>
    <r>
      <rPr>
        <b/>
        <sz val="14"/>
        <rFont val="ＭＳ Ｐゴシック"/>
        <family val="3"/>
        <charset val="128"/>
      </rPr>
      <t xml:space="preserve">4  </t>
    </r>
    <r>
      <rPr>
        <b/>
        <sz val="14"/>
        <color indexed="49"/>
        <rFont val="ＭＳ Ｐゴシック"/>
        <family val="3"/>
        <charset val="128"/>
      </rPr>
      <t>実質公債費比率</t>
    </r>
    <r>
      <rPr>
        <sz val="14"/>
        <rFont val="ＭＳ Ｐゴシック"/>
        <family val="3"/>
        <charset val="128"/>
      </rPr>
      <t xml:space="preserve">
当該地方公共団体の</t>
    </r>
    <r>
      <rPr>
        <b/>
        <sz val="14"/>
        <rFont val="ＭＳ Ｐゴシック"/>
        <family val="3"/>
        <charset val="128"/>
      </rPr>
      <t>一般会計等が負担する元利償還金及び準元利償還金</t>
    </r>
    <r>
      <rPr>
        <sz val="14"/>
        <rFont val="ＭＳ Ｐゴシック"/>
        <family val="3"/>
        <charset val="128"/>
      </rPr>
      <t>の</t>
    </r>
    <r>
      <rPr>
        <b/>
        <sz val="14"/>
        <rFont val="ＭＳ Ｐゴシック"/>
        <family val="3"/>
        <charset val="128"/>
      </rPr>
      <t>標準財政規模</t>
    </r>
    <r>
      <rPr>
        <sz val="14"/>
        <rFont val="ＭＳ Ｐゴシック"/>
        <family val="3"/>
        <charset val="128"/>
      </rPr>
      <t xml:space="preserve">を基本とした額（※）に対する比率。借入金（地方債）の返済額及びこれに準じる額の大きさを指標化し、資金繰りの程度を示す指標ともいえる。 地方公共団体財政健全化法の実質公債費比率は、起債に協議を要する団体と許可を 要する団体の判定に用いられる地方財政法の実質公債費比率と同じ。
※標準財政規模から元利償還金等に係る基準財政需要額算入額を控除した額（将来負担比率において同じ）。
</t>
    </r>
    <r>
      <rPr>
        <b/>
        <sz val="14"/>
        <rFont val="ＭＳ Ｐゴシック"/>
        <family val="3"/>
        <charset val="128"/>
      </rPr>
      <t xml:space="preserve">5   </t>
    </r>
    <r>
      <rPr>
        <b/>
        <sz val="14"/>
        <color indexed="49"/>
        <rFont val="ＭＳ Ｐゴシック"/>
        <family val="3"/>
        <charset val="128"/>
      </rPr>
      <t>将来負担比率</t>
    </r>
    <r>
      <rPr>
        <sz val="14"/>
        <rFont val="ＭＳ Ｐゴシック"/>
        <family val="3"/>
        <charset val="128"/>
      </rPr>
      <t xml:space="preserve">
地方公社や損失補償を行っている出資法人等に係るものも含め、当該地方公共団体 の</t>
    </r>
    <r>
      <rPr>
        <b/>
        <sz val="14"/>
        <rFont val="ＭＳ Ｐゴシック"/>
        <family val="3"/>
        <charset val="128"/>
      </rPr>
      <t>一般会計等が将来負担すべき実質的な負債</t>
    </r>
    <r>
      <rPr>
        <sz val="14"/>
        <rFont val="ＭＳ Ｐゴシック"/>
        <family val="3"/>
        <charset val="128"/>
      </rPr>
      <t>の</t>
    </r>
    <r>
      <rPr>
        <b/>
        <sz val="14"/>
        <rFont val="ＭＳ Ｐゴシック"/>
        <family val="3"/>
        <charset val="128"/>
      </rPr>
      <t>標準財政規模</t>
    </r>
    <r>
      <rPr>
        <sz val="14"/>
        <rFont val="ＭＳ Ｐゴシック"/>
        <family val="3"/>
        <charset val="128"/>
      </rPr>
      <t xml:space="preserve">を基本とした額レ※）に 対する比率。
地方公共団体の一般会計等の借入金（地方債）や将来支払っていく可能性のある負 担等の現時点での残高を指標化し、将来財政を圧迫する可能性の度合いを示す指標と もいえる。
</t>
    </r>
    <r>
      <rPr>
        <b/>
        <sz val="14"/>
        <rFont val="ＭＳ Ｐゴシック"/>
        <family val="3"/>
        <charset val="128"/>
      </rPr>
      <t>6   公債費負担比率</t>
    </r>
    <r>
      <rPr>
        <sz val="14"/>
        <rFont val="ＭＳ Ｐゴシック"/>
        <family val="3"/>
        <charset val="128"/>
      </rPr>
      <t xml:space="preserve">
地方公共団体における公債費による財政負担の度合いを判断する指標の一つで、</t>
    </r>
    <r>
      <rPr>
        <b/>
        <sz val="14"/>
        <rFont val="ＭＳ Ｐゴシック"/>
        <family val="3"/>
        <charset val="128"/>
      </rPr>
      <t>公債費に充当された一般財源</t>
    </r>
    <r>
      <rPr>
        <sz val="14"/>
        <rFont val="ＭＳ Ｐゴシック"/>
        <family val="3"/>
        <charset val="128"/>
      </rPr>
      <t>の</t>
    </r>
    <r>
      <rPr>
        <b/>
        <sz val="14"/>
        <rFont val="ＭＳ Ｐゴシック"/>
        <family val="3"/>
        <charset val="128"/>
      </rPr>
      <t>一般財源総額</t>
    </r>
    <r>
      <rPr>
        <sz val="14"/>
        <rFont val="ＭＳ Ｐゴシック"/>
        <family val="3"/>
        <charset val="128"/>
      </rPr>
      <t>に対する割合。
公債費負担比率が高いほど、一般財源に占める公債費の比率が高く、財政構造の硬直 化が進んでいることを表す。</t>
    </r>
    <phoneticPr fontId="3"/>
  </si>
  <si>
    <r>
      <rPr>
        <b/>
        <sz val="16"/>
        <rFont val="ＭＳ Ｐゴシック"/>
        <family val="3"/>
        <charset val="128"/>
      </rPr>
      <t>○財政分析指標　　　　</t>
    </r>
    <r>
      <rPr>
        <sz val="14"/>
        <rFont val="ＭＳ Ｐゴシック"/>
        <family val="3"/>
        <charset val="128"/>
      </rPr>
      <t xml:space="preserve">
</t>
    </r>
    <r>
      <rPr>
        <b/>
        <sz val="14"/>
        <rFont val="ＭＳ Ｐゴシック"/>
        <family val="3"/>
        <charset val="128"/>
      </rPr>
      <t>1  経常収支比率</t>
    </r>
    <r>
      <rPr>
        <sz val="14"/>
        <rFont val="ＭＳ Ｐゴシック"/>
        <family val="3"/>
        <charset val="128"/>
      </rPr>
      <t xml:space="preserve">
地方公共団体の財政構造の弾力性を判断するための指標で、人件費、扶助費、公債費 等のように毎年度経常的に支出される経費(経常的経費）に充当された一般財源の額が、 地方税、普通交付税を中心とする毎年度経常的に収入される一般財源(経常一般財源)、 減収補てん債特例分及び臨時財政対策債の合計額に占める割合。この指標は</t>
    </r>
    <r>
      <rPr>
        <b/>
        <sz val="14"/>
        <rFont val="ＭＳ Ｐゴシック"/>
        <family val="3"/>
        <charset val="128"/>
      </rPr>
      <t>経常的経費</t>
    </r>
    <r>
      <rPr>
        <sz val="14"/>
        <rFont val="ＭＳ Ｐゴシック"/>
        <family val="3"/>
        <charset val="128"/>
      </rPr>
      <t>に</t>
    </r>
    <r>
      <rPr>
        <b/>
        <sz val="14"/>
        <rFont val="ＭＳ Ｐゴシック"/>
        <family val="3"/>
        <charset val="128"/>
      </rPr>
      <t>経常一般財源収入</t>
    </r>
    <r>
      <rPr>
        <sz val="14"/>
        <rFont val="ＭＳ Ｐゴシック"/>
        <family val="3"/>
        <charset val="128"/>
      </rPr>
      <t xml:space="preserve">がどの程度充当されているかを見るもの であり、比率が高いほど財政構造の硬直化が進んでいることを表す。
</t>
    </r>
    <r>
      <rPr>
        <b/>
        <sz val="14"/>
        <rFont val="ＭＳ Ｐゴシック"/>
        <family val="3"/>
        <charset val="128"/>
      </rPr>
      <t xml:space="preserve">2   </t>
    </r>
    <r>
      <rPr>
        <b/>
        <sz val="14"/>
        <color indexed="49"/>
        <rFont val="ＭＳ Ｐゴシック"/>
        <family val="3"/>
        <charset val="128"/>
      </rPr>
      <t>実質赤字比率</t>
    </r>
    <r>
      <rPr>
        <sz val="14"/>
        <rFont val="ＭＳ Ｐゴシック"/>
        <family val="3"/>
        <charset val="128"/>
      </rPr>
      <t xml:space="preserve">
当該地方公共団体の一般会計等を対象とした</t>
    </r>
    <r>
      <rPr>
        <b/>
        <sz val="14"/>
        <rFont val="ＭＳ Ｐゴシック"/>
        <family val="3"/>
        <charset val="128"/>
      </rPr>
      <t>実質赤字額</t>
    </r>
    <r>
      <rPr>
        <sz val="14"/>
        <rFont val="ＭＳ Ｐゴシック"/>
        <family val="3"/>
        <charset val="128"/>
      </rPr>
      <t>の</t>
    </r>
    <r>
      <rPr>
        <b/>
        <sz val="14"/>
        <rFont val="ＭＳ Ｐゴシック"/>
        <family val="3"/>
        <charset val="128"/>
      </rPr>
      <t>標準財政規模</t>
    </r>
    <r>
      <rPr>
        <sz val="14"/>
        <rFont val="ＭＳ Ｐゴシック"/>
        <family val="3"/>
        <charset val="128"/>
      </rPr>
      <t xml:space="preserve">（地方公共 団体の標準的な状態で通常収入されるであろう経常的一般財源の規模を示すもの）に 対する比率。
福祉、教育、まちづくり等を行う地方公共団体の一般会計等の赤字の程度を指標化 し、財政運営の悪化の度合いを示す指標ともいえる。
</t>
    </r>
    <r>
      <rPr>
        <b/>
        <sz val="14"/>
        <rFont val="ＭＳ Ｐゴシック"/>
        <family val="3"/>
        <charset val="128"/>
      </rPr>
      <t xml:space="preserve">3  </t>
    </r>
    <r>
      <rPr>
        <b/>
        <sz val="14"/>
        <color indexed="49"/>
        <rFont val="ＭＳ Ｐゴシック"/>
        <family val="3"/>
        <charset val="128"/>
      </rPr>
      <t xml:space="preserve"> 連結実質赤字比率</t>
    </r>
    <r>
      <rPr>
        <sz val="14"/>
        <rFont val="ＭＳ Ｐゴシック"/>
        <family val="3"/>
        <charset val="128"/>
      </rPr>
      <t xml:space="preserve">
</t>
    </r>
    <r>
      <rPr>
        <b/>
        <sz val="14"/>
        <rFont val="ＭＳ Ｐゴシック"/>
        <family val="3"/>
        <charset val="128"/>
      </rPr>
      <t>公営企業会計を含む当該地方公共団体の全会計を対象とした実質赤字額及び資金の不足額</t>
    </r>
    <r>
      <rPr>
        <sz val="14"/>
        <rFont val="ＭＳ Ｐゴシック"/>
        <family val="3"/>
        <charset val="128"/>
      </rPr>
      <t>の</t>
    </r>
    <r>
      <rPr>
        <b/>
        <sz val="14"/>
        <rFont val="ＭＳ Ｐゴシック"/>
        <family val="3"/>
        <charset val="128"/>
      </rPr>
      <t>標準財政規模</t>
    </r>
    <r>
      <rPr>
        <sz val="14"/>
        <rFont val="ＭＳ Ｐゴシック"/>
        <family val="3"/>
        <charset val="128"/>
      </rPr>
      <t xml:space="preserve">に対する比率。全ての会計の赤字と黒字を合算して、地方公共団体全体としての赤字の程度を指標 化し、地方公共団体全体としての財政運営の悪化の度合いを示す指標ともいえる。
</t>
    </r>
    <phoneticPr fontId="3"/>
  </si>
  <si>
    <t>総務省、決算カード(市町村）、決算カードについて（用語説明）</t>
    <rPh sb="0" eb="3">
      <t>ソウムショウ</t>
    </rPh>
    <rPh sb="4" eb="6">
      <t>ケッサン</t>
    </rPh>
    <rPh sb="10" eb="11">
      <t>シ</t>
    </rPh>
    <rPh sb="11" eb="13">
      <t>チョウソン</t>
    </rPh>
    <rPh sb="15" eb="17">
      <t>ケッサン</t>
    </rPh>
    <rPh sb="25" eb="27">
      <t>ヨウゴ</t>
    </rPh>
    <rPh sb="27" eb="29">
      <t>セツメイ</t>
    </rPh>
    <phoneticPr fontId="3"/>
  </si>
  <si>
    <r>
      <t>←青の指標は、</t>
    </r>
    <r>
      <rPr>
        <b/>
        <sz val="14"/>
        <color indexed="62"/>
        <rFont val="ＭＳ ゴシック"/>
        <family val="3"/>
        <charset val="128"/>
      </rPr>
      <t>地方財政健全化法の4指標</t>
    </r>
    <rPh sb="1" eb="2">
      <t>アオ</t>
    </rPh>
    <rPh sb="3" eb="5">
      <t>シヒョウ</t>
    </rPh>
    <rPh sb="7" eb="9">
      <t>チホウ</t>
    </rPh>
    <rPh sb="9" eb="11">
      <t>ザイセイ</t>
    </rPh>
    <rPh sb="11" eb="14">
      <t>ケンゼンカ</t>
    </rPh>
    <rPh sb="14" eb="15">
      <t>ホウ</t>
    </rPh>
    <rPh sb="17" eb="19">
      <t>シヒョウ</t>
    </rPh>
    <phoneticPr fontId="3"/>
  </si>
  <si>
    <t>(2)各会計、関係団体の財政状況及び健全化判断比率（市町村）</t>
    <rPh sb="26" eb="29">
      <t>シチョウソン</t>
    </rPh>
    <phoneticPr fontId="3"/>
  </si>
  <si>
    <t>平成24年度</t>
  </si>
  <si>
    <t>福岡県福岡市</t>
  </si>
  <si>
    <t>一般会計等の財政状況（単位：百万円）</t>
    <rPh sb="0" eb="2">
      <t>イッパン</t>
    </rPh>
    <rPh sb="2" eb="4">
      <t>カイケイ</t>
    </rPh>
    <rPh sb="4" eb="5">
      <t>トウ</t>
    </rPh>
    <rPh sb="6" eb="8">
      <t>ザイセイ</t>
    </rPh>
    <rPh sb="8" eb="10">
      <t>ジョウキョウ</t>
    </rPh>
    <phoneticPr fontId="4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</si>
  <si>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46"/>
  </si>
  <si>
    <t>会計名</t>
    <rPh sb="0" eb="2">
      <t>カイケイ</t>
    </rPh>
    <rPh sb="2" eb="3">
      <t>メイ</t>
    </rPh>
    <phoneticPr fontId="46"/>
  </si>
  <si>
    <t>歳入</t>
    <rPh sb="0" eb="2">
      <t>サイニュウ</t>
    </rPh>
    <phoneticPr fontId="46"/>
  </si>
  <si>
    <t>歳出</t>
    <phoneticPr fontId="46"/>
  </si>
  <si>
    <t>形式収支</t>
    <phoneticPr fontId="46"/>
  </si>
  <si>
    <t>実質収支</t>
    <phoneticPr fontId="46"/>
  </si>
  <si>
    <t>他会計等
からの
繰入金</t>
    <rPh sb="9" eb="11">
      <t>クリイレ</t>
    </rPh>
    <rPh sb="11" eb="12">
      <t>キン</t>
    </rPh>
    <phoneticPr fontId="46"/>
  </si>
  <si>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</si>
  <si>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</si>
  <si>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</si>
  <si>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</si>
  <si>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</si>
  <si>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</si>
  <si>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</si>
  <si>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</si>
  <si>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</si>
  <si>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</si>
  <si>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</si>
  <si>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</si>
  <si>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（公財）福岡市緑のまちづくり協会</t>
    <phoneticPr fontId="3"/>
  </si>
  <si>
    <t>-</t>
    <phoneticPr fontId="3"/>
  </si>
  <si>
    <t>母子寡婦福祉資金貸付事業特別会計</t>
    <phoneticPr fontId="3"/>
  </si>
  <si>
    <t>-</t>
    <phoneticPr fontId="3"/>
  </si>
  <si>
    <t>（財）福岡市海づり公園管理協会</t>
    <phoneticPr fontId="3"/>
  </si>
  <si>
    <t>-</t>
    <phoneticPr fontId="3"/>
  </si>
  <si>
    <t>筥崎土地区画整理事業特別会計</t>
    <phoneticPr fontId="3"/>
  </si>
  <si>
    <t>（財）福岡コンベンションセンター</t>
    <phoneticPr fontId="3"/>
  </si>
  <si>
    <t>伊都土地区画整理事業特別会計</t>
    <phoneticPr fontId="3"/>
  </si>
  <si>
    <t>（公財）福岡市中小企業従業員福祉協会</t>
    <phoneticPr fontId="3"/>
  </si>
  <si>
    <t>香椎駅周辺土地区画整理事業特別会計</t>
    <phoneticPr fontId="3"/>
  </si>
  <si>
    <t>（公財）福岡観光コンベンションビューロー</t>
    <phoneticPr fontId="3"/>
  </si>
  <si>
    <t>公共用地先行取得事業特別会計</t>
    <phoneticPr fontId="3"/>
  </si>
  <si>
    <t>（財）福岡市健康づくり財団</t>
    <phoneticPr fontId="3"/>
  </si>
  <si>
    <t>市立病院機構病院事業債管理特別会計</t>
    <phoneticPr fontId="3"/>
  </si>
  <si>
    <t>（財）福岡市水道サービス公社</t>
    <phoneticPr fontId="3"/>
  </si>
  <si>
    <t>▲ 0</t>
    <phoneticPr fontId="3"/>
  </si>
  <si>
    <t>市債管理特別会計</t>
    <phoneticPr fontId="3"/>
  </si>
  <si>
    <t>（財）福岡市水産加工公社</t>
    <phoneticPr fontId="3"/>
  </si>
  <si>
    <t>（財）福岡市交通事業振興会</t>
    <phoneticPr fontId="3"/>
  </si>
  <si>
    <t>（財）福岡市教育振興会</t>
    <phoneticPr fontId="3"/>
  </si>
  <si>
    <t>（公財）福岡市スポーツ協会</t>
    <phoneticPr fontId="3"/>
  </si>
  <si>
    <t>市町村決算が分かるツール</t>
    <rPh sb="0" eb="3">
      <t>シチョウソン</t>
    </rPh>
    <rPh sb="3" eb="5">
      <t>ケッサン</t>
    </rPh>
    <rPh sb="6" eb="7">
      <t>ワ</t>
    </rPh>
    <phoneticPr fontId="3"/>
  </si>
  <si>
    <t>（公財）福岡市文化芸術振興財団</t>
    <phoneticPr fontId="3"/>
  </si>
  <si>
    <t>（財）福岡市学校給食公社</t>
    <phoneticPr fontId="3"/>
  </si>
  <si>
    <t>（財）九州先端科学技術研究所</t>
    <phoneticPr fontId="3"/>
  </si>
  <si>
    <t>（公財）福岡国際交流協会</t>
    <phoneticPr fontId="3"/>
  </si>
  <si>
    <t>（公財）福岡アジア都市研究所</t>
    <phoneticPr fontId="3"/>
  </si>
  <si>
    <t>-</t>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</si>
  <si>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</si>
  <si>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</si>
  <si>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</si>
  <si>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（公財）博多駅地区土地区画整理記念会館</t>
    <phoneticPr fontId="3"/>
  </si>
  <si>
    <t>　※一般会計等（純計）は、各会計の相互間の繰入・繰出等の重複を控除したものであり、各会計の合計と一致しない場合がある。</t>
    <phoneticPr fontId="3"/>
  </si>
  <si>
    <t>（財）福岡市施設整備公社</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</si>
  <si>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</si>
  <si>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（財）福岡市防災協会</t>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</si>
  <si>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</si>
  <si>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</si>
  <si>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</si>
  <si>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</si>
  <si>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</si>
  <si>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</si>
  <si>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</si>
  <si>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</si>
  <si>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博多港開発（株）</t>
    <phoneticPr fontId="3"/>
  </si>
  <si>
    <t>-</t>
    <phoneticPr fontId="3"/>
  </si>
  <si>
    <t>福岡タワー（株）</t>
    <phoneticPr fontId="3"/>
  </si>
  <si>
    <t>後期高齢者医療特別会計</t>
    <phoneticPr fontId="3"/>
  </si>
  <si>
    <t>-</t>
    <phoneticPr fontId="3"/>
  </si>
  <si>
    <t>-</t>
  </si>
  <si>
    <t>（株）福岡ソフトリサーチパーク</t>
    <phoneticPr fontId="3"/>
  </si>
  <si>
    <t>国民健康保険事業特別会計</t>
    <phoneticPr fontId="3"/>
  </si>
  <si>
    <t>（株）福岡クリーンエナジー</t>
    <phoneticPr fontId="3"/>
  </si>
  <si>
    <t>介護保険事業特別会計</t>
    <phoneticPr fontId="3"/>
  </si>
  <si>
    <t>博多港ふ頭（株）</t>
    <phoneticPr fontId="3"/>
  </si>
  <si>
    <t>駐車場特別会計</t>
    <phoneticPr fontId="3"/>
  </si>
  <si>
    <t>（株）博多座</t>
    <phoneticPr fontId="3"/>
  </si>
  <si>
    <t>市営競艇事業特別会計</t>
    <phoneticPr fontId="3"/>
  </si>
  <si>
    <t>サンセルコビル管理（株）</t>
    <phoneticPr fontId="3"/>
  </si>
  <si>
    <t>下水道事業会計</t>
    <phoneticPr fontId="3"/>
  </si>
  <si>
    <t>法適用企業</t>
    <phoneticPr fontId="3"/>
  </si>
  <si>
    <t>福岡地下街開発（株）</t>
    <phoneticPr fontId="3"/>
  </si>
  <si>
    <t>水道事業会計</t>
    <phoneticPr fontId="3"/>
  </si>
  <si>
    <t>福岡市住宅供給公社</t>
    <phoneticPr fontId="3"/>
  </si>
  <si>
    <t>工業用水道事業会計</t>
    <phoneticPr fontId="3"/>
  </si>
  <si>
    <t>福岡市土地開発公社</t>
    <phoneticPr fontId="3"/>
  </si>
  <si>
    <t>高速鉄道事業会計</t>
    <phoneticPr fontId="3"/>
  </si>
  <si>
    <t>（財）ふくおか環境財団</t>
    <phoneticPr fontId="3"/>
  </si>
  <si>
    <t>集落排水事業特別会計</t>
    <phoneticPr fontId="3"/>
  </si>
  <si>
    <t>法非適用企業</t>
    <phoneticPr fontId="3"/>
  </si>
  <si>
    <t>（財）博多海員会館</t>
    <phoneticPr fontId="3"/>
  </si>
  <si>
    <t>中央卸売市場特別会計</t>
    <phoneticPr fontId="3"/>
  </si>
  <si>
    <t>福岡市立病院機構</t>
    <phoneticPr fontId="3"/>
  </si>
  <si>
    <t>市営渡船事業特別会計</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</si>
  <si>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</si>
  <si>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</si>
  <si>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</si>
  <si>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</si>
  <si>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46"/>
  </si>
  <si>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</si>
  <si>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</si>
  <si>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</si>
  <si>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</si>
  <si>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</si>
  <si>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</si>
  <si>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</si>
  <si>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1"/>
  </si>
  <si>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1"/>
  </si>
  <si>
    <t>福岡自治振興組合</t>
    <rPh sb="0" eb="2">
      <t>フクオカ</t>
    </rPh>
    <rPh sb="2" eb="4">
      <t>ジチ</t>
    </rPh>
    <rPh sb="4" eb="6">
      <t>シンコウ</t>
    </rPh>
    <rPh sb="6" eb="8">
      <t>クミアイ</t>
    </rPh>
    <phoneticPr fontId="1"/>
  </si>
  <si>
    <t>福岡県市町村災害共済基金組合</t>
    <rPh sb="0" eb="3">
      <t>フクオカケン</t>
    </rPh>
    <rPh sb="3" eb="6">
      <t>シチョウソン</t>
    </rPh>
    <rPh sb="6" eb="8">
      <t>サイガイ</t>
    </rPh>
    <rPh sb="8" eb="10">
      <t>キョウサイ</t>
    </rPh>
    <rPh sb="10" eb="12">
      <t>キキン</t>
    </rPh>
    <rPh sb="12" eb="14">
      <t>クミアイ</t>
    </rPh>
    <phoneticPr fontId="1"/>
  </si>
  <si>
    <t>糟屋郡篠栗町外一市五町財産組合</t>
    <rPh sb="0" eb="2">
      <t>カスヤ</t>
    </rPh>
    <rPh sb="2" eb="3">
      <t>グン</t>
    </rPh>
    <rPh sb="3" eb="5">
      <t>ササグリ</t>
    </rPh>
    <rPh sb="5" eb="6">
      <t>マチ</t>
    </rPh>
    <rPh sb="6" eb="7">
      <t>ソト</t>
    </rPh>
    <rPh sb="7" eb="8">
      <t>イチ</t>
    </rPh>
    <rPh sb="8" eb="9">
      <t>シ</t>
    </rPh>
    <rPh sb="9" eb="10">
      <t>ゴ</t>
    </rPh>
    <rPh sb="10" eb="11">
      <t>マチ</t>
    </rPh>
    <rPh sb="11" eb="13">
      <t>ザイサン</t>
    </rPh>
    <rPh sb="13" eb="15">
      <t>クミアイ</t>
    </rPh>
    <phoneticPr fontId="1"/>
  </si>
  <si>
    <t>北筑昇華苑組合</t>
    <rPh sb="0" eb="1">
      <t>キタ</t>
    </rPh>
    <rPh sb="1" eb="2">
      <t>チク</t>
    </rPh>
    <rPh sb="2" eb="3">
      <t>ノボ</t>
    </rPh>
    <rPh sb="3" eb="4">
      <t>ハナ</t>
    </rPh>
    <rPh sb="4" eb="5">
      <t>ソノ</t>
    </rPh>
    <rPh sb="5" eb="7">
      <t>クミアイ</t>
    </rPh>
    <phoneticPr fontId="1"/>
  </si>
  <si>
    <t>福岡都市圏南部環境事業組合</t>
    <rPh sb="0" eb="2">
      <t>フクオカ</t>
    </rPh>
    <rPh sb="2" eb="5">
      <t>トシケン</t>
    </rPh>
    <rPh sb="5" eb="7">
      <t>ナンブ</t>
    </rPh>
    <rPh sb="7" eb="9">
      <t>カンキョウ</t>
    </rPh>
    <rPh sb="9" eb="11">
      <t>ジギョウ</t>
    </rPh>
    <rPh sb="11" eb="13">
      <t>クミアイ</t>
    </rPh>
    <phoneticPr fontId="1"/>
  </si>
  <si>
    <t>糟屋郡粕屋町外一市水利組合</t>
    <rPh sb="0" eb="2">
      <t>カスヤ</t>
    </rPh>
    <rPh sb="2" eb="3">
      <t>グン</t>
    </rPh>
    <rPh sb="3" eb="5">
      <t>カスヤ</t>
    </rPh>
    <rPh sb="5" eb="6">
      <t>マチ</t>
    </rPh>
    <rPh sb="6" eb="7">
      <t>ソト</t>
    </rPh>
    <rPh sb="7" eb="8">
      <t>イチ</t>
    </rPh>
    <rPh sb="8" eb="9">
      <t>シ</t>
    </rPh>
    <rPh sb="9" eb="11">
      <t>スイリ</t>
    </rPh>
    <rPh sb="11" eb="13">
      <t>クミアイ</t>
    </rPh>
    <phoneticPr fontId="1"/>
  </si>
  <si>
    <t>福岡県後期高齢者医療広域連合</t>
    <rPh sb="0" eb="3">
      <t>フクオカケン</t>
    </rPh>
    <rPh sb="3" eb="5">
      <t>コウキ</t>
    </rPh>
    <rPh sb="5" eb="8">
      <t>コウレイシャ</t>
    </rPh>
    <rPh sb="8" eb="10">
      <t>イリョウ</t>
    </rPh>
    <rPh sb="10" eb="12">
      <t>コウイキ</t>
    </rPh>
    <rPh sb="12" eb="14">
      <t>レンゴウ</t>
    </rPh>
    <phoneticPr fontId="1"/>
  </si>
  <si>
    <t>福岡地区水道企業団</t>
    <rPh sb="0" eb="2">
      <t>フクオカ</t>
    </rPh>
    <rPh sb="2" eb="4">
      <t>チク</t>
    </rPh>
    <rPh sb="4" eb="6">
      <t>スイドウ</t>
    </rPh>
    <rPh sb="6" eb="8">
      <t>キギョウ</t>
    </rPh>
    <rPh sb="8" eb="9">
      <t>ダン</t>
    </rPh>
    <phoneticPr fontId="1"/>
  </si>
  <si>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</si>
  <si>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</si>
  <si>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</si>
  <si>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</si>
  <si>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</si>
  <si>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</si>
  <si>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</si>
  <si>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</si>
  <si>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46"/>
  </si>
  <si>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</si>
  <si>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</si>
  <si>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</si>
  <si>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分母比</t>
    <rPh sb="0" eb="2">
      <t>ブンボ</t>
    </rPh>
    <rPh sb="2" eb="3">
      <t>ヒ</t>
    </rPh>
    <phoneticPr fontId="3"/>
  </si>
  <si>
    <t>内訳</t>
    <rPh sb="0" eb="2">
      <t>ウチワケ</t>
    </rPh>
    <phoneticPr fontId="46"/>
  </si>
  <si>
    <t>元利償還金</t>
    <rPh sb="0" eb="2">
      <t>ガンリ</t>
    </rPh>
    <rPh sb="2" eb="5">
      <t>ショウカンキン</t>
    </rPh>
    <phoneticPr fontId="46"/>
  </si>
  <si>
    <t>将来負担額</t>
    <rPh sb="0" eb="2">
      <t>ショウライ</t>
    </rPh>
    <rPh sb="2" eb="4">
      <t>フタン</t>
    </rPh>
    <rPh sb="4" eb="5">
      <t>ガク</t>
    </rPh>
    <phoneticPr fontId="3"/>
  </si>
  <si>
    <t xml:space="preserve">一般会計等に係る地方債の現在高 </t>
    <rPh sb="0" eb="2">
      <t>イッパン</t>
    </rPh>
    <rPh sb="2" eb="4">
      <t>カイケイ</t>
    </rPh>
    <rPh sb="4" eb="5">
      <t>トウ</t>
    </rPh>
    <rPh sb="6" eb="7">
      <t>カカ</t>
    </rPh>
    <rPh sb="8" eb="11">
      <t>チホウサイ</t>
    </rPh>
    <rPh sb="12" eb="15">
      <t>ゲンザイダカ</t>
    </rPh>
    <phoneticPr fontId="46"/>
  </si>
  <si>
    <t>債務負担行為</t>
    <rPh sb="0" eb="2">
      <t>サイム</t>
    </rPh>
    <rPh sb="2" eb="4">
      <t>フタン</t>
    </rPh>
    <rPh sb="4" eb="6">
      <t>コウイ</t>
    </rPh>
    <phoneticPr fontId="3"/>
  </si>
  <si>
    <t>PFI事業に係るもの</t>
    <rPh sb="3" eb="5">
      <t>ジギョウ</t>
    </rPh>
    <rPh sb="6" eb="7">
      <t>カカ</t>
    </rPh>
    <phoneticPr fontId="46"/>
  </si>
  <si>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</si>
  <si>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</si>
  <si>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46"/>
  </si>
  <si>
    <t>いわゆる五省協定等に係るもの</t>
    <rPh sb="4" eb="6">
      <t>ゴショウ</t>
    </rPh>
    <rPh sb="6" eb="9">
      <t>キョウテイトウ</t>
    </rPh>
    <rPh sb="10" eb="11">
      <t>カカ</t>
    </rPh>
    <phoneticPr fontId="46"/>
  </si>
  <si>
    <t>準元利償還金</t>
    <rPh sb="0" eb="1">
      <t>ジュン</t>
    </rPh>
    <rPh sb="1" eb="3">
      <t>ガンリ</t>
    </rPh>
    <rPh sb="3" eb="6">
      <t>ショウカンキン</t>
    </rPh>
    <phoneticPr fontId="4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</si>
  <si>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46"/>
  </si>
  <si>
    <t xml:space="preserve">公営企業債等繰入見込額 </t>
    <rPh sb="0" eb="2">
      <t>コウエイ</t>
    </rPh>
    <rPh sb="2" eb="5">
      <t>キギョウサイ</t>
    </rPh>
    <rPh sb="5" eb="6">
      <t>トウ</t>
    </rPh>
    <rPh sb="6" eb="8">
      <t>クリイ</t>
    </rPh>
    <rPh sb="8" eb="11">
      <t>ミコミガク</t>
    </rPh>
    <phoneticPr fontId="46"/>
  </si>
  <si>
    <t>国営土地改良事業に係るもの</t>
    <rPh sb="0" eb="2">
      <t>コクエイ</t>
    </rPh>
    <rPh sb="2" eb="4">
      <t>トチ</t>
    </rPh>
    <rPh sb="4" eb="6">
      <t>カイリョウ</t>
    </rPh>
    <rPh sb="6" eb="8">
      <t>ジギョウ</t>
    </rPh>
    <rPh sb="9" eb="10">
      <t>カカ</t>
    </rPh>
    <phoneticPr fontId="46"/>
  </si>
  <si>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</si>
  <si>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46"/>
  </si>
  <si>
    <t xml:space="preserve">組合等負担等見込額 </t>
    <rPh sb="0" eb="2">
      <t>クミアイ</t>
    </rPh>
    <rPh sb="2" eb="3">
      <t>トウ</t>
    </rPh>
    <rPh sb="3" eb="5">
      <t>フタン</t>
    </rPh>
    <rPh sb="5" eb="6">
      <t>トウ</t>
    </rPh>
    <rPh sb="6" eb="9">
      <t>ミコミガク</t>
    </rPh>
    <phoneticPr fontId="46"/>
  </si>
  <si>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</si>
  <si>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46"/>
  </si>
  <si>
    <t xml:space="preserve">退職手当負担見込額 </t>
    <rPh sb="0" eb="2">
      <t>タイショク</t>
    </rPh>
    <rPh sb="2" eb="4">
      <t>テアテ</t>
    </rPh>
    <rPh sb="4" eb="6">
      <t>フタン</t>
    </rPh>
    <rPh sb="6" eb="9">
      <t>ミコミガク</t>
    </rPh>
    <phoneticPr fontId="46"/>
  </si>
  <si>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</si>
  <si>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4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</si>
  <si>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46"/>
  </si>
  <si>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</si>
  <si>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46"/>
  </si>
  <si>
    <t xml:space="preserve">連結実質赤字額 </t>
    <rPh sb="0" eb="2">
      <t>レンケツ</t>
    </rPh>
    <rPh sb="2" eb="4">
      <t>ジッシツ</t>
    </rPh>
    <rPh sb="4" eb="7">
      <t>アカジガク</t>
    </rPh>
    <phoneticPr fontId="46"/>
  </si>
  <si>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</si>
  <si>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</si>
  <si>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46"/>
  </si>
  <si>
    <t>損失補償・債務保証の履行に係るもの</t>
    <rPh sb="0" eb="2">
      <t>ソンシツ</t>
    </rPh>
    <rPh sb="2" eb="4">
      <t>ホショウ</t>
    </rPh>
    <rPh sb="5" eb="7">
      <t>サイム</t>
    </rPh>
    <rPh sb="7" eb="9">
      <t>ホショウ</t>
    </rPh>
    <rPh sb="10" eb="12">
      <t>リコウ</t>
    </rPh>
    <rPh sb="13" eb="14">
      <t>カカ</t>
    </rPh>
    <phoneticPr fontId="3"/>
  </si>
  <si>
    <t>(Ｅ)</t>
    <phoneticPr fontId="3"/>
  </si>
  <si>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</si>
  <si>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</si>
  <si>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46"/>
  </si>
  <si>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</si>
  <si>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46"/>
  </si>
  <si>
    <t>企業債等
繰入見込額</t>
    <rPh sb="0" eb="2">
      <t>キギョウ</t>
    </rPh>
    <rPh sb="2" eb="3">
      <t>サイ</t>
    </rPh>
    <rPh sb="3" eb="4">
      <t>トウ</t>
    </rPh>
    <rPh sb="5" eb="7">
      <t>クリイレ</t>
    </rPh>
    <rPh sb="7" eb="9">
      <t>ミコ</t>
    </rPh>
    <rPh sb="9" eb="10">
      <t>ガク</t>
    </rPh>
    <phoneticPr fontId="3"/>
  </si>
  <si>
    <t>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</si>
  <si>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46"/>
  </si>
  <si>
    <t xml:space="preserve">基準財政需要額算入見込額 </t>
    <rPh sb="0" eb="2">
      <t>キジュン</t>
    </rPh>
    <rPh sb="2" eb="4">
      <t>ザイセイ</t>
    </rPh>
    <rPh sb="4" eb="7">
      <t>ジュヨウガク</t>
    </rPh>
    <rPh sb="7" eb="9">
      <t>サンニュウ</t>
    </rPh>
    <rPh sb="9" eb="12">
      <t>ミコミガク</t>
    </rPh>
    <phoneticPr fontId="46"/>
  </si>
  <si>
    <t>高速鉄道事業会計</t>
    <phoneticPr fontId="3"/>
  </si>
  <si>
    <t>-</t>
    <phoneticPr fontId="3"/>
  </si>
  <si>
    <t>(Ｆ)</t>
    <phoneticPr fontId="3"/>
  </si>
  <si>
    <t>中央卸売市場特別会計</t>
    <phoneticPr fontId="3"/>
  </si>
  <si>
    <t>将来負担比率（(Ｅ)－(Ｆ)）／（(Ｃ)－(Ｄ)）×１００</t>
    <rPh sb="0" eb="2">
      <t>ショウライ</t>
    </rPh>
    <rPh sb="2" eb="4">
      <t>フタン</t>
    </rPh>
    <rPh sb="4" eb="6">
      <t>ヒリツ</t>
    </rPh>
    <phoneticPr fontId="3"/>
  </si>
  <si>
    <t>水道事業会計</t>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</si>
  <si>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</si>
  <si>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</si>
  <si>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46"/>
  </si>
  <si>
    <t>健全化判断比率</t>
    <rPh sb="0" eb="3">
      <t>ケンゼンカ</t>
    </rPh>
    <rPh sb="3" eb="5">
      <t>ハンダン</t>
    </rPh>
    <rPh sb="5" eb="7">
      <t>ヒリツ</t>
    </rPh>
    <phoneticPr fontId="42"/>
  </si>
  <si>
    <t>平成24年度</t>
    <rPh sb="0" eb="2">
      <t>ヘイセイ</t>
    </rPh>
    <rPh sb="4" eb="6">
      <t>ネンド</t>
    </rPh>
    <phoneticPr fontId="42"/>
  </si>
  <si>
    <t>早期健全化基準</t>
    <phoneticPr fontId="3"/>
  </si>
  <si>
    <t>財政再生基準</t>
    <phoneticPr fontId="3"/>
  </si>
  <si>
    <t>土地開発公社に係る将来負担額</t>
    <rPh sb="0" eb="2">
      <t>トチ</t>
    </rPh>
    <rPh sb="2" eb="4">
      <t>カイハツ</t>
    </rPh>
    <rPh sb="4" eb="6">
      <t>コウシャ</t>
    </rPh>
    <rPh sb="7" eb="8">
      <t>カカ</t>
    </rPh>
    <rPh sb="9" eb="11">
      <t>ショウライ</t>
    </rPh>
    <rPh sb="11" eb="14">
      <t>フタンガク</t>
    </rPh>
    <phoneticPr fontId="46"/>
  </si>
  <si>
    <t>利子補給に係るもの</t>
  </si>
  <si>
    <t>実質赤字比率</t>
    <rPh sb="0" eb="2">
      <t>ジッシツ</t>
    </rPh>
    <rPh sb="2" eb="4">
      <t>アカジ</t>
    </rPh>
    <rPh sb="4" eb="6">
      <t>ヒリツ</t>
    </rPh>
    <phoneticPr fontId="4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</si>
  <si>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46"/>
  </si>
  <si>
    <t>特定財源の額</t>
    <rPh sb="0" eb="2">
      <t>トクテイ</t>
    </rPh>
    <rPh sb="2" eb="4">
      <t>ザイゲン</t>
    </rPh>
    <rPh sb="5" eb="6">
      <t>ガク</t>
    </rPh>
    <phoneticPr fontId="3"/>
  </si>
  <si>
    <t>(Ｂ)</t>
    <phoneticPr fontId="3"/>
  </si>
  <si>
    <t>連結実質赤字比率</t>
    <rPh sb="0" eb="2">
      <t>レンケツ</t>
    </rPh>
    <rPh sb="2" eb="4">
      <t>ジッシツ</t>
    </rPh>
    <rPh sb="4" eb="6">
      <t>アカジ</t>
    </rPh>
    <rPh sb="6" eb="8">
      <t>ヒリツ</t>
    </rPh>
    <phoneticPr fontId="42"/>
  </si>
  <si>
    <t>(Ｃ)</t>
    <phoneticPr fontId="3"/>
  </si>
  <si>
    <t>実質公債費比率</t>
    <rPh sb="0" eb="2">
      <t>ジッシツ</t>
    </rPh>
    <rPh sb="2" eb="5">
      <t>コウサイヒ</t>
    </rPh>
    <rPh sb="5" eb="7">
      <t>ヒリツ</t>
    </rPh>
    <phoneticPr fontId="42"/>
  </si>
  <si>
    <t>算入公債費等の額</t>
    <rPh sb="0" eb="2">
      <t>サンニュウ</t>
    </rPh>
    <rPh sb="2" eb="4">
      <t>コウサイ</t>
    </rPh>
    <rPh sb="4" eb="5">
      <t>ヒ</t>
    </rPh>
    <rPh sb="5" eb="6">
      <t>トウ</t>
    </rPh>
    <rPh sb="7" eb="8">
      <t>ガク</t>
    </rPh>
    <phoneticPr fontId="3"/>
  </si>
  <si>
    <t>(Ｄ)</t>
    <phoneticPr fontId="3"/>
  </si>
  <si>
    <t>将来負担比率</t>
    <rPh sb="0" eb="2">
      <t>ショウライ</t>
    </rPh>
    <rPh sb="2" eb="4">
      <t>フタン</t>
    </rPh>
    <rPh sb="4" eb="6">
      <t>ヒリツ</t>
    </rPh>
    <phoneticPr fontId="42"/>
  </si>
  <si>
    <t>(Ｃ)－(Ｄ)</t>
    <phoneticPr fontId="3"/>
  </si>
  <si>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</si>
  <si>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</si>
  <si>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</si>
  <si>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r>
      <rPr>
        <b/>
        <sz val="14"/>
        <color indexed="8"/>
        <rFont val="ＭＳ Ｐゴシック"/>
        <family val="3"/>
        <charset val="128"/>
      </rPr>
      <t>対策債発行可能額」</t>
    </r>
    <r>
      <rPr>
        <sz val="14"/>
        <rFont val="ＭＳ Ｐゴシック"/>
        <family val="3"/>
        <charset val="128"/>
      </rPr>
      <t>で求められる。言い換えれば、</t>
    </r>
    <r>
      <rPr>
        <b/>
        <sz val="14"/>
        <rFont val="ＭＳ Ｐゴシック"/>
        <family val="3"/>
        <charset val="128"/>
      </rPr>
      <t>標準的に収入しうる「経常一般財源」の大きさ</t>
    </r>
    <r>
      <rPr>
        <sz val="14"/>
        <rFont val="ＭＳ Ｐゴシック"/>
        <family val="3"/>
        <charset val="128"/>
      </rPr>
      <t>である。</t>
    </r>
    <phoneticPr fontId="3"/>
  </si>
  <si>
    <r>
      <rPr>
        <b/>
        <sz val="14"/>
        <rFont val="ＭＳ Ｐゴシック"/>
        <family val="3"/>
        <charset val="128"/>
      </rPr>
      <t>標準税収入額</t>
    </r>
    <r>
      <rPr>
        <sz val="14"/>
        <rFont val="ＭＳ Ｐゴシック"/>
        <family val="3"/>
        <charset val="128"/>
      </rPr>
      <t>とは、基準財政収入額から地方譲与税を除いた額を基準税率（75％）で除した額である。</t>
    </r>
    <phoneticPr fontId="3"/>
  </si>
  <si>
    <t>福岡市</t>
    <rPh sb="0" eb="3">
      <t>フクオカシ</t>
    </rPh>
    <phoneticPr fontId="3"/>
  </si>
  <si>
    <t>総務省、財政状況資料集</t>
    <rPh sb="0" eb="3">
      <t>ソウムショウ</t>
    </rPh>
    <rPh sb="4" eb="6">
      <t>ザイセイ</t>
    </rPh>
    <rPh sb="6" eb="8">
      <t>ジョウキョウ</t>
    </rPh>
    <rPh sb="8" eb="10">
      <t>シリョウ</t>
    </rPh>
    <rPh sb="10" eb="11">
      <t>シュウ</t>
    </rPh>
    <phoneticPr fontId="3"/>
  </si>
  <si>
    <t>財政状況資料集より</t>
    <rPh sb="0" eb="2">
      <t>ザイセイ</t>
    </rPh>
    <rPh sb="2" eb="4">
      <t>ジョウキョウ</t>
    </rPh>
    <rPh sb="4" eb="6">
      <t>シリョウ</t>
    </rPh>
    <rPh sb="6" eb="7">
      <t>シュウ</t>
    </rPh>
    <phoneticPr fontId="3"/>
  </si>
  <si>
    <t>諸会計の状況</t>
    <rPh sb="0" eb="1">
      <t>ショ</t>
    </rPh>
    <rPh sb="1" eb="3">
      <t>カイケイ</t>
    </rPh>
    <rPh sb="4" eb="6">
      <t>ジョウキョウ</t>
    </rPh>
    <phoneticPr fontId="3"/>
  </si>
  <si>
    <t>総務省、財政状況資料集</t>
    <rPh sb="0" eb="3">
      <t>ソウムショウ</t>
    </rPh>
    <rPh sb="4" eb="6">
      <t>ザイセイ</t>
    </rPh>
    <rPh sb="6" eb="8">
      <t>ジョウキョウ</t>
    </rPh>
    <rPh sb="8" eb="10">
      <t>シリョウ</t>
    </rPh>
    <rPh sb="10" eb="11">
      <t>シュウ</t>
    </rPh>
    <phoneticPr fontId="3"/>
  </si>
  <si>
    <t>データは福岡市2012年度</t>
    <rPh sb="4" eb="7">
      <t>フクオカシ</t>
    </rPh>
    <rPh sb="11" eb="13">
      <t>ネンド</t>
    </rPh>
    <phoneticPr fontId="3"/>
  </si>
  <si>
    <t>ＭＥＮＵ</t>
    <phoneticPr fontId="3"/>
  </si>
  <si>
    <t>人口</t>
  </si>
  <si>
    <t>都道府県</t>
  </si>
  <si>
    <t>団体名</t>
  </si>
  <si>
    <t>市町村類型</t>
  </si>
  <si>
    <t>増減率</t>
  </si>
  <si>
    <t>歳　入　の　状　況　（単位：千円　％）</t>
  </si>
  <si>
    <t>地方交付税種地</t>
  </si>
  <si>
    <t>区　　分</t>
  </si>
  <si>
    <t>決　算　額</t>
  </si>
  <si>
    <t>構成比</t>
  </si>
  <si>
    <t>経常一般財源等</t>
  </si>
  <si>
    <t>区分</t>
  </si>
  <si>
    <t>地方税</t>
  </si>
  <si>
    <t>地方譲与税</t>
  </si>
  <si>
    <t>利子割交付金</t>
  </si>
  <si>
    <t>指定団体の状況</t>
  </si>
  <si>
    <t>収支状況</t>
  </si>
  <si>
    <t>歳入総額</t>
  </si>
  <si>
    <t>地方消費税交付金</t>
  </si>
  <si>
    <t>歳出総額</t>
  </si>
  <si>
    <t>ゴルフ場利用税交付金</t>
  </si>
  <si>
    <t>歳入歳出差引</t>
  </si>
  <si>
    <t>特別地方消費税交付金</t>
  </si>
  <si>
    <t>自動車取得税交付金</t>
  </si>
  <si>
    <t>市　町　村　税　の　状　況　（単位：千円　％）</t>
  </si>
  <si>
    <t>実質収支</t>
  </si>
  <si>
    <t>軽油引取税交付金</t>
  </si>
  <si>
    <t>収入済額</t>
  </si>
  <si>
    <t>超過課税分</t>
  </si>
  <si>
    <t>山振</t>
  </si>
  <si>
    <t>地方特例交付金</t>
  </si>
  <si>
    <t>市町村民税</t>
  </si>
  <si>
    <t>積立金</t>
  </si>
  <si>
    <t>地方交付税</t>
  </si>
  <si>
    <t>繰上償還金</t>
  </si>
  <si>
    <t>　普通交付税</t>
  </si>
  <si>
    <t>　特別交付税</t>
  </si>
  <si>
    <t>交通安全交付金</t>
  </si>
  <si>
    <t>一般職員等</t>
  </si>
  <si>
    <t>一般職員</t>
  </si>
  <si>
    <t>分担金・負担金</t>
  </si>
  <si>
    <t>使用料</t>
  </si>
  <si>
    <t>市町村たばこ税</t>
  </si>
  <si>
    <t>教育公務員</t>
  </si>
  <si>
    <t>手数料</t>
  </si>
  <si>
    <t>鉱産税</t>
  </si>
  <si>
    <t>国庫支出金</t>
  </si>
  <si>
    <t>特別土地保有税</t>
  </si>
  <si>
    <t>国有提供交付金</t>
  </si>
  <si>
    <t>合計</t>
  </si>
  <si>
    <t>都道府県支出金</t>
  </si>
  <si>
    <t>財産収入</t>
  </si>
  <si>
    <t>一部事務組合加入状況</t>
  </si>
  <si>
    <t>特別職等</t>
  </si>
  <si>
    <t>定数</t>
  </si>
  <si>
    <t>適用開始年月日</t>
  </si>
  <si>
    <t>寄附金</t>
  </si>
  <si>
    <t>議員公務災害</t>
  </si>
  <si>
    <t>し尿処理</t>
  </si>
  <si>
    <t>繰入金</t>
  </si>
  <si>
    <t>非常勤公務災害</t>
  </si>
  <si>
    <t>ごみ処理</t>
  </si>
  <si>
    <t>繰越金</t>
  </si>
  <si>
    <t>退職手当</t>
  </si>
  <si>
    <t>火葬場</t>
  </si>
  <si>
    <t>諸収入</t>
  </si>
  <si>
    <t>事務機共同</t>
  </si>
  <si>
    <t>常備消防</t>
  </si>
  <si>
    <t>教育長</t>
  </si>
  <si>
    <t>地方債</t>
  </si>
  <si>
    <t>税務事務</t>
  </si>
  <si>
    <t>小学校</t>
  </si>
  <si>
    <t>議会議長</t>
  </si>
  <si>
    <t>　減税補てん債</t>
  </si>
  <si>
    <t>老人福祉</t>
  </si>
  <si>
    <t>中学校</t>
  </si>
  <si>
    <t>議会副議長</t>
  </si>
  <si>
    <t>　臨時財政対策債</t>
  </si>
  <si>
    <t>旧法による税</t>
  </si>
  <si>
    <t>伝染病</t>
  </si>
  <si>
    <t>その他</t>
  </si>
  <si>
    <t>議会議員</t>
  </si>
  <si>
    <t>歳入合計</t>
  </si>
  <si>
    <t>性　質　別　歳　出　の　状　況　（単位：千円　％）</t>
  </si>
  <si>
    <t>充当一般財源</t>
  </si>
  <si>
    <t>経常収支比率</t>
  </si>
  <si>
    <t>(A)のうち普建事業</t>
  </si>
  <si>
    <t>(A)の充当一財等</t>
  </si>
  <si>
    <t>議会費</t>
  </si>
  <si>
    <t>基準財政収入額</t>
  </si>
  <si>
    <t>総務費</t>
  </si>
  <si>
    <t>基準財政需要額</t>
  </si>
  <si>
    <t>民生費</t>
  </si>
  <si>
    <t>標準税収入額</t>
  </si>
  <si>
    <t>衛生費</t>
  </si>
  <si>
    <t>標準財政規模</t>
  </si>
  <si>
    <t>労働費</t>
  </si>
  <si>
    <t>財政力指数</t>
  </si>
  <si>
    <t>農林水産費</t>
  </si>
  <si>
    <t>商工費</t>
  </si>
  <si>
    <t>土木費</t>
  </si>
  <si>
    <t>消防費</t>
  </si>
  <si>
    <t>教育費</t>
  </si>
  <si>
    <t>災害復旧費</t>
  </si>
  <si>
    <t>積立金現在高</t>
  </si>
  <si>
    <t>公債費</t>
  </si>
  <si>
    <t>減債</t>
  </si>
  <si>
    <t>諸支出費</t>
  </si>
  <si>
    <t>特定目的</t>
  </si>
  <si>
    <t>前年度繰上充用金</t>
  </si>
  <si>
    <t>地方債現在高</t>
  </si>
  <si>
    <t>歳出合計</t>
  </si>
  <si>
    <t>収益事業収入</t>
  </si>
  <si>
    <t>土地開発基金現在高</t>
  </si>
  <si>
    <t>人</t>
    <rPh sb="0" eb="1">
      <t>ニン</t>
    </rPh>
    <phoneticPr fontId="3"/>
  </si>
  <si>
    <t>％</t>
    <phoneticPr fontId="3"/>
  </si>
  <si>
    <t>うち日本人</t>
    <rPh sb="2" eb="5">
      <t>ニホンジン</t>
    </rPh>
    <phoneticPr fontId="3"/>
  </si>
  <si>
    <t>面積</t>
    <rPh sb="0" eb="2">
      <t>メンセキ</t>
    </rPh>
    <phoneticPr fontId="3"/>
  </si>
  <si>
    <t>人口密度</t>
    <rPh sb="0" eb="2">
      <t>ジンコウ</t>
    </rPh>
    <rPh sb="2" eb="4">
      <t>ミツド</t>
    </rPh>
    <phoneticPr fontId="3"/>
  </si>
  <si>
    <t>産業構造</t>
    <rPh sb="0" eb="2">
      <t>サンギョウ</t>
    </rPh>
    <rPh sb="2" eb="4">
      <t>コウゾウ</t>
    </rPh>
    <phoneticPr fontId="3"/>
  </si>
  <si>
    <t>区分</t>
    <rPh sb="0" eb="2">
      <t>クブン</t>
    </rPh>
    <phoneticPr fontId="3"/>
  </si>
  <si>
    <t>22年国調</t>
    <rPh sb="2" eb="3">
      <t>ネン</t>
    </rPh>
    <rPh sb="3" eb="4">
      <t>コク</t>
    </rPh>
    <rPh sb="4" eb="5">
      <t>チョウ</t>
    </rPh>
    <phoneticPr fontId="3"/>
  </si>
  <si>
    <t>17年国調</t>
    <rPh sb="2" eb="3">
      <t>ネン</t>
    </rPh>
    <rPh sb="3" eb="4">
      <t>コク</t>
    </rPh>
    <rPh sb="4" eb="5">
      <t>チョウ</t>
    </rPh>
    <phoneticPr fontId="3"/>
  </si>
  <si>
    <t>第1次</t>
    <rPh sb="0" eb="1">
      <t>ダイ</t>
    </rPh>
    <rPh sb="2" eb="3">
      <t>ジ</t>
    </rPh>
    <phoneticPr fontId="3"/>
  </si>
  <si>
    <t>第2次</t>
    <rPh sb="0" eb="1">
      <t>ダイ</t>
    </rPh>
    <rPh sb="2" eb="3">
      <t>ジ</t>
    </rPh>
    <phoneticPr fontId="3"/>
  </si>
  <si>
    <t>第3次</t>
    <rPh sb="0" eb="1">
      <t>ダイ</t>
    </rPh>
    <rPh sb="2" eb="3">
      <t>ジ</t>
    </rPh>
    <phoneticPr fontId="3"/>
  </si>
  <si>
    <t>（一般財源計）</t>
    <phoneticPr fontId="3"/>
  </si>
  <si>
    <t>　震災復興対策特別交付金</t>
    <rPh sb="1" eb="3">
      <t>シンサイ</t>
    </rPh>
    <rPh sb="3" eb="5">
      <t>フッコウ</t>
    </rPh>
    <rPh sb="5" eb="7">
      <t>タイサク</t>
    </rPh>
    <rPh sb="7" eb="9">
      <t>トクベツ</t>
    </rPh>
    <rPh sb="9" eb="12">
      <t>コウフキン</t>
    </rPh>
    <phoneticPr fontId="3"/>
  </si>
  <si>
    <t>配当割交付金</t>
    <rPh sb="0" eb="2">
      <t>ハイトウ</t>
    </rPh>
    <rPh sb="2" eb="3">
      <t>ワ</t>
    </rPh>
    <rPh sb="3" eb="6">
      <t>コウフキン</t>
    </rPh>
    <phoneticPr fontId="3"/>
  </si>
  <si>
    <t>株式等譲渡所得割交付金</t>
    <rPh sb="0" eb="3">
      <t>カブシキトウ</t>
    </rPh>
    <rPh sb="3" eb="5">
      <t>ジョウト</t>
    </rPh>
    <rPh sb="5" eb="7">
      <t>ショトク</t>
    </rPh>
    <rPh sb="7" eb="8">
      <t>ワリ</t>
    </rPh>
    <rPh sb="8" eb="11">
      <t>コウフキン</t>
    </rPh>
    <phoneticPr fontId="3"/>
  </si>
  <si>
    <t>経常経費充当一般財源</t>
  </si>
  <si>
    <t>千円</t>
    <rPh sb="0" eb="2">
      <t>センエン</t>
    </rPh>
    <phoneticPr fontId="3"/>
  </si>
  <si>
    <t>決算額(A)</t>
    <rPh sb="0" eb="2">
      <t>ケッサン</t>
    </rPh>
    <rPh sb="2" eb="3">
      <t>ガク</t>
    </rPh>
    <phoneticPr fontId="3"/>
  </si>
  <si>
    <t>合計</t>
    <rPh sb="0" eb="2">
      <t>ゴウケイ</t>
    </rPh>
    <phoneticPr fontId="3"/>
  </si>
  <si>
    <t>下水道</t>
    <rPh sb="0" eb="3">
      <t>ゲスイドウ</t>
    </rPh>
    <phoneticPr fontId="3"/>
  </si>
  <si>
    <t>交通</t>
    <rPh sb="0" eb="2">
      <t>コウツウ</t>
    </rPh>
    <phoneticPr fontId="3"/>
  </si>
  <si>
    <t>市場</t>
    <rPh sb="0" eb="2">
      <t>イチバ</t>
    </rPh>
    <phoneticPr fontId="3"/>
  </si>
  <si>
    <t>上水道</t>
    <rPh sb="0" eb="3">
      <t>ジョウスイドウ</t>
    </rPh>
    <phoneticPr fontId="3"/>
  </si>
  <si>
    <t>国民健康保険</t>
    <rPh sb="0" eb="2">
      <t>コクミン</t>
    </rPh>
    <rPh sb="2" eb="4">
      <t>ケンコウ</t>
    </rPh>
    <rPh sb="4" eb="6">
      <t>ホケン</t>
    </rPh>
    <phoneticPr fontId="3"/>
  </si>
  <si>
    <t>その他</t>
    <rPh sb="2" eb="3">
      <t>タ</t>
    </rPh>
    <phoneticPr fontId="3"/>
  </si>
  <si>
    <t>平成24年度(千円)</t>
  </si>
  <si>
    <t>平成24年度(千円)</t>
    <rPh sb="0" eb="2">
      <t>ヘイセイ</t>
    </rPh>
    <rPh sb="4" eb="6">
      <t>ネンド</t>
    </rPh>
    <rPh sb="7" eb="9">
      <t>センエン</t>
    </rPh>
    <phoneticPr fontId="3"/>
  </si>
  <si>
    <t>旧新産</t>
    <rPh sb="0" eb="1">
      <t>キュウ</t>
    </rPh>
    <rPh sb="1" eb="2">
      <t>シン</t>
    </rPh>
    <rPh sb="2" eb="3">
      <t>サン</t>
    </rPh>
    <phoneticPr fontId="3"/>
  </si>
  <si>
    <t>旧工特</t>
    <rPh sb="0" eb="1">
      <t>キュウ</t>
    </rPh>
    <rPh sb="1" eb="2">
      <t>コウ</t>
    </rPh>
    <rPh sb="2" eb="3">
      <t>トク</t>
    </rPh>
    <phoneticPr fontId="3"/>
  </si>
  <si>
    <t>旧産炭</t>
    <rPh sb="0" eb="1">
      <t>キュウ</t>
    </rPh>
    <rPh sb="1" eb="2">
      <t>サン</t>
    </rPh>
    <rPh sb="2" eb="3">
      <t>スミ</t>
    </rPh>
    <phoneticPr fontId="3"/>
  </si>
  <si>
    <t>中部</t>
    <rPh sb="0" eb="2">
      <t>チュウブ</t>
    </rPh>
    <phoneticPr fontId="3"/>
  </si>
  <si>
    <t>財政健全化等</t>
    <rPh sb="0" eb="2">
      <t>ザイセイ</t>
    </rPh>
    <rPh sb="2" eb="5">
      <t>ケンゼンカ</t>
    </rPh>
    <rPh sb="5" eb="6">
      <t>トウ</t>
    </rPh>
    <phoneticPr fontId="3"/>
  </si>
  <si>
    <t>普通税</t>
    <rPh sb="0" eb="2">
      <t>フツウ</t>
    </rPh>
    <rPh sb="2" eb="3">
      <t>ゼイ</t>
    </rPh>
    <phoneticPr fontId="3"/>
  </si>
  <si>
    <t>固定資産税</t>
    <rPh sb="0" eb="2">
      <t>コテイ</t>
    </rPh>
    <rPh sb="2" eb="5">
      <t>シサンゼイ</t>
    </rPh>
    <phoneticPr fontId="3"/>
  </si>
  <si>
    <t>軽自動車税</t>
    <rPh sb="0" eb="4">
      <t>ケイジドウシャ</t>
    </rPh>
    <rPh sb="4" eb="5">
      <t>ゼイ</t>
    </rPh>
    <phoneticPr fontId="3"/>
  </si>
  <si>
    <t>法定目的税</t>
  </si>
  <si>
    <t>法定外目的税</t>
  </si>
  <si>
    <t>保険税(料)収入額</t>
    <rPh sb="0" eb="2">
      <t>ホケン</t>
    </rPh>
    <rPh sb="2" eb="3">
      <t>ゼイ</t>
    </rPh>
    <rPh sb="4" eb="5">
      <t>リョウ</t>
    </rPh>
    <rPh sb="6" eb="8">
      <t>シュウニュウ</t>
    </rPh>
    <rPh sb="8" eb="9">
      <t>ガク</t>
    </rPh>
    <phoneticPr fontId="3"/>
  </si>
  <si>
    <t>国庫支出金</t>
    <rPh sb="0" eb="2">
      <t>コッコ</t>
    </rPh>
    <rPh sb="2" eb="5">
      <t>シシュツキン</t>
    </rPh>
    <phoneticPr fontId="3"/>
  </si>
  <si>
    <t>保険給付費</t>
    <rPh sb="0" eb="2">
      <t>ホケン</t>
    </rPh>
    <rPh sb="2" eb="4">
      <t>キュウフ</t>
    </rPh>
    <rPh sb="4" eb="5">
      <t>ヒ</t>
    </rPh>
    <phoneticPr fontId="3"/>
  </si>
  <si>
    <t>健全化判定比率</t>
    <rPh sb="0" eb="3">
      <t>ケンゼンカ</t>
    </rPh>
    <rPh sb="3" eb="5">
      <t>ハンテイ</t>
    </rPh>
    <rPh sb="5" eb="7">
      <t>ヒリツ</t>
    </rPh>
    <phoneticPr fontId="3"/>
  </si>
  <si>
    <t>実質赤字比率(％)</t>
    <rPh sb="0" eb="2">
      <t>ジッシツ</t>
    </rPh>
    <rPh sb="2" eb="3">
      <t>アカ</t>
    </rPh>
    <rPh sb="3" eb="4">
      <t>ジ</t>
    </rPh>
    <rPh sb="4" eb="6">
      <t>ヒリツ</t>
    </rPh>
    <phoneticPr fontId="3"/>
  </si>
  <si>
    <t>連結実質赤字比率(%)</t>
    <rPh sb="0" eb="2">
      <t>レンケツ</t>
    </rPh>
    <rPh sb="2" eb="4">
      <t>ジッシツ</t>
    </rPh>
    <rPh sb="4" eb="5">
      <t>アカ</t>
    </rPh>
    <rPh sb="5" eb="6">
      <t>ジ</t>
    </rPh>
    <rPh sb="6" eb="8">
      <t>ヒリツ</t>
    </rPh>
    <phoneticPr fontId="3"/>
  </si>
  <si>
    <t>実質公債費比率(%)</t>
    <rPh sb="0" eb="2">
      <t>ジッシツ</t>
    </rPh>
    <rPh sb="2" eb="5">
      <t>コウサイヒ</t>
    </rPh>
    <rPh sb="5" eb="7">
      <t>ヒリツ</t>
    </rPh>
    <phoneticPr fontId="3"/>
  </si>
  <si>
    <t>将来負担比率%)</t>
    <rPh sb="0" eb="2">
      <t>ショウライ</t>
    </rPh>
    <rPh sb="2" eb="4">
      <t>フタン</t>
    </rPh>
    <rPh sb="4" eb="6">
      <t>ヒリツ</t>
    </rPh>
    <phoneticPr fontId="3"/>
  </si>
  <si>
    <t>純固定資産税</t>
    <rPh sb="5" eb="6">
      <t>ゼイ</t>
    </rPh>
    <phoneticPr fontId="3"/>
  </si>
  <si>
    <t>職員数(人)</t>
    <rPh sb="4" eb="5">
      <t>ニン</t>
    </rPh>
    <phoneticPr fontId="3"/>
  </si>
  <si>
    <t>給料月額(百円)</t>
    <rPh sb="0" eb="2">
      <t>キュウリョウ</t>
    </rPh>
    <rPh sb="2" eb="4">
      <t>ゲツガク</t>
    </rPh>
    <rPh sb="5" eb="7">
      <t>ヒャクエン</t>
    </rPh>
    <phoneticPr fontId="3"/>
  </si>
  <si>
    <t>一人当たり平均給与月額(百円)</t>
    <rPh sb="0" eb="2">
      <t>ヒトリ</t>
    </rPh>
    <rPh sb="2" eb="3">
      <t>ア</t>
    </rPh>
    <rPh sb="5" eb="7">
      <t>ヘイキン</t>
    </rPh>
    <rPh sb="7" eb="9">
      <t>キュウヨ</t>
    </rPh>
    <rPh sb="9" eb="11">
      <t>ゲツガク</t>
    </rPh>
    <rPh sb="12" eb="14">
      <t>ヒャクエン</t>
    </rPh>
    <phoneticPr fontId="3"/>
  </si>
  <si>
    <t>平成24年度(千円)</t>
    <rPh sb="7" eb="9">
      <t>センエン</t>
    </rPh>
    <phoneticPr fontId="3"/>
  </si>
  <si>
    <t>平成23年度(千円)</t>
    <rPh sb="7" eb="9">
      <t>センエン</t>
    </rPh>
    <phoneticPr fontId="3"/>
  </si>
  <si>
    <t>うち消防職員</t>
    <rPh sb="2" eb="4">
      <t>ショウボウ</t>
    </rPh>
    <rPh sb="4" eb="6">
      <t>ショクイン</t>
    </rPh>
    <phoneticPr fontId="3"/>
  </si>
  <si>
    <t>福岡県</t>
    <rPh sb="0" eb="3">
      <t>フクオカケン</t>
    </rPh>
    <phoneticPr fontId="3"/>
  </si>
  <si>
    <t>福岡市</t>
    <rPh sb="0" eb="2">
      <t>フクオカ</t>
    </rPh>
    <rPh sb="2" eb="3">
      <t>シ</t>
    </rPh>
    <phoneticPr fontId="3"/>
  </si>
  <si>
    <t>翌年度に繰越すべき財源</t>
    <rPh sb="9" eb="11">
      <t>ザイゲン</t>
    </rPh>
    <phoneticPr fontId="3"/>
  </si>
  <si>
    <t>臨時職員</t>
    <rPh sb="0" eb="2">
      <t>リンジ</t>
    </rPh>
    <rPh sb="2" eb="4">
      <t>ショクイン</t>
    </rPh>
    <phoneticPr fontId="3"/>
  </si>
  <si>
    <t>副市区町村長</t>
    <rPh sb="0" eb="1">
      <t>フク</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</si>
  <si>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</si>
  <si>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FJK作成</t>
    <rPh sb="3" eb="5">
      <t>サクセイ</t>
    </rPh>
    <phoneticPr fontId="3"/>
  </si>
  <si>
    <t>内訳</t>
    <rPh sb="0" eb="2">
      <t>ウチワケ</t>
    </rPh>
    <phoneticPr fontId="3"/>
  </si>
  <si>
    <t>元利償還金・元金</t>
    <rPh sb="0" eb="2">
      <t>ガンリ</t>
    </rPh>
    <rPh sb="2" eb="5">
      <t>ショウカンキン</t>
    </rPh>
    <rPh sb="6" eb="8">
      <t>ガンキン</t>
    </rPh>
    <phoneticPr fontId="3"/>
  </si>
  <si>
    <t>元利償還金・利子</t>
    <rPh sb="0" eb="2">
      <t>ガンリ</t>
    </rPh>
    <rPh sb="2" eb="5">
      <t>ショウカンキン</t>
    </rPh>
    <rPh sb="6" eb="8">
      <t>リシ</t>
    </rPh>
    <phoneticPr fontId="3"/>
  </si>
  <si>
    <t>一時借入金利子</t>
    <rPh sb="0" eb="2">
      <t>イチジ</t>
    </rPh>
    <rPh sb="2" eb="4">
      <t>カリイレ</t>
    </rPh>
    <rPh sb="4" eb="5">
      <t>キン</t>
    </rPh>
    <rPh sb="5" eb="7">
      <t>リシ</t>
    </rPh>
    <phoneticPr fontId="3"/>
  </si>
  <si>
    <t>区　　　　分</t>
    <rPh sb="0" eb="1">
      <t>ク</t>
    </rPh>
    <rPh sb="5" eb="6">
      <t>ブン</t>
    </rPh>
    <phoneticPr fontId="3"/>
  </si>
  <si>
    <t>市町村民税</t>
    <rPh sb="0" eb="3">
      <t>シチョウソン</t>
    </rPh>
    <rPh sb="3" eb="4">
      <t>ミン</t>
    </rPh>
    <rPh sb="4" eb="5">
      <t>ゼイ</t>
    </rPh>
    <phoneticPr fontId="3"/>
  </si>
  <si>
    <t>積立金取崩し額</t>
    <rPh sb="6" eb="7">
      <t>ガク</t>
    </rPh>
    <phoneticPr fontId="3"/>
  </si>
  <si>
    <t>（注)</t>
    <rPh sb="1" eb="2">
      <t>チュウ</t>
    </rPh>
    <phoneticPr fontId="3"/>
  </si>
  <si>
    <t>1.普通建設事業費の補助事業費には受託事業費のうちの補助事業費を含み、単独事業費には同級他団体施行事業負担金及び受託事業のうちの単独事業費を含む。</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rPh sb="35" eb="37">
      <t>タンドク</t>
    </rPh>
    <rPh sb="37" eb="40">
      <t>ジギョウヒ</t>
    </rPh>
    <rPh sb="42" eb="44">
      <t>ドウキュウ</t>
    </rPh>
    <rPh sb="44" eb="45">
      <t>タ</t>
    </rPh>
    <rPh sb="45" eb="47">
      <t>ダンタイ</t>
    </rPh>
    <rPh sb="47" eb="49">
      <t>シコウ</t>
    </rPh>
    <rPh sb="49" eb="51">
      <t>ジギョウ</t>
    </rPh>
    <rPh sb="51" eb="54">
      <t>フタンキン</t>
    </rPh>
    <rPh sb="54" eb="55">
      <t>オヨ</t>
    </rPh>
    <rPh sb="56" eb="58">
      <t>ジュタク</t>
    </rPh>
    <rPh sb="58" eb="60">
      <t>ジギョウ</t>
    </rPh>
    <rPh sb="64" eb="66">
      <t>タンドク</t>
    </rPh>
    <rPh sb="66" eb="69">
      <t>ジギョウヒ</t>
    </rPh>
    <rPh sb="70" eb="71">
      <t>フク</t>
    </rPh>
    <phoneticPr fontId="3"/>
  </si>
  <si>
    <t>2.東京都特別区における基準財政収入額および基準財政需要額は、特別区財政調整交付金の算出に要した値であり、財政力指数は、前記の基準財政収入額および基準財政需要額により算出した。</t>
    <rPh sb="2" eb="5">
      <t>トウキョウト</t>
    </rPh>
    <rPh sb="5" eb="8">
      <t>トクベツク</t>
    </rPh>
    <rPh sb="12" eb="14">
      <t>キジュン</t>
    </rPh>
    <rPh sb="14" eb="16">
      <t>ザイセイ</t>
    </rPh>
    <rPh sb="16" eb="18">
      <t>シュウニュウ</t>
    </rPh>
    <rPh sb="18" eb="19">
      <t>ガク</t>
    </rPh>
    <rPh sb="22" eb="24">
      <t>キジュン</t>
    </rPh>
    <rPh sb="24" eb="26">
      <t>ザイセイ</t>
    </rPh>
    <rPh sb="26" eb="28">
      <t>ジュヨウ</t>
    </rPh>
    <rPh sb="28" eb="29">
      <t>ガク</t>
    </rPh>
    <rPh sb="31" eb="33">
      <t>トクベツ</t>
    </rPh>
    <rPh sb="33" eb="34">
      <t>ク</t>
    </rPh>
    <rPh sb="34" eb="36">
      <t>ザイセイ</t>
    </rPh>
    <rPh sb="36" eb="38">
      <t>チョウセイ</t>
    </rPh>
    <rPh sb="38" eb="41">
      <t>コウフキン</t>
    </rPh>
    <rPh sb="42" eb="44">
      <t>サンシュツ</t>
    </rPh>
    <rPh sb="45" eb="46">
      <t>ヨウ</t>
    </rPh>
    <rPh sb="48" eb="49">
      <t>アタイ</t>
    </rPh>
    <rPh sb="53" eb="56">
      <t>ザイセイリョク</t>
    </rPh>
    <rPh sb="56" eb="58">
      <t>シスウ</t>
    </rPh>
    <rPh sb="60" eb="62">
      <t>ゼンキ</t>
    </rPh>
    <rPh sb="83" eb="85">
      <t>サンシュツ</t>
    </rPh>
    <phoneticPr fontId="3"/>
  </si>
  <si>
    <t>3.産業構造の比率は、分母を就業人口総数とし、平成22年国調は分類不能の産業を除き、平成17年国調は分類不能の産業を含んでいる。</t>
    <rPh sb="2" eb="4">
      <t>サンギョウ</t>
    </rPh>
    <rPh sb="4" eb="6">
      <t>コウゾウ</t>
    </rPh>
    <rPh sb="7" eb="9">
      <t>ヒリツ</t>
    </rPh>
    <rPh sb="11" eb="13">
      <t>ブンボ</t>
    </rPh>
    <rPh sb="14" eb="16">
      <t>シュウギョウ</t>
    </rPh>
    <rPh sb="16" eb="18">
      <t>ジンコウ</t>
    </rPh>
    <rPh sb="18" eb="20">
      <t>ソウスウ</t>
    </rPh>
    <rPh sb="23" eb="25">
      <t>ヘイセイ</t>
    </rPh>
    <rPh sb="27" eb="28">
      <t>ネン</t>
    </rPh>
    <rPh sb="28" eb="30">
      <t>コクチョウ</t>
    </rPh>
    <rPh sb="31" eb="33">
      <t>ブンルイ</t>
    </rPh>
    <rPh sb="33" eb="35">
      <t>フノウ</t>
    </rPh>
    <rPh sb="36" eb="38">
      <t>サンギョウ</t>
    </rPh>
    <rPh sb="39" eb="40">
      <t>ノゾ</t>
    </rPh>
    <rPh sb="42" eb="44">
      <t>ヘイセイ</t>
    </rPh>
    <rPh sb="46" eb="47">
      <t>ネン</t>
    </rPh>
    <rPh sb="47" eb="49">
      <t>コクチョウ</t>
    </rPh>
    <rPh sb="50" eb="52">
      <t>ブンルイ</t>
    </rPh>
    <rPh sb="52" eb="54">
      <t>フノウ</t>
    </rPh>
    <rPh sb="55" eb="57">
      <t>サンギョウ</t>
    </rPh>
    <rPh sb="58" eb="59">
      <t>フク</t>
    </rPh>
    <phoneticPr fontId="3"/>
  </si>
  <si>
    <t>4.住民基本台帳法の改正により、平成25年3月31日現在の住民基本台帳人口については、外国人住民を含む。</t>
    <rPh sb="2" eb="4">
      <t>ジュウミン</t>
    </rPh>
    <rPh sb="4" eb="6">
      <t>キホン</t>
    </rPh>
    <rPh sb="6" eb="8">
      <t>ダイチョウ</t>
    </rPh>
    <rPh sb="8" eb="9">
      <t>ホウ</t>
    </rPh>
    <rPh sb="10" eb="12">
      <t>カイセイ</t>
    </rPh>
    <rPh sb="16" eb="18">
      <t>ヘイセイ</t>
    </rPh>
    <rPh sb="20" eb="21">
      <t>ネン</t>
    </rPh>
    <rPh sb="22" eb="23">
      <t>ガツ</t>
    </rPh>
    <rPh sb="25" eb="26">
      <t>ニチ</t>
    </rPh>
    <rPh sb="26" eb="28">
      <t>ゲンザイ</t>
    </rPh>
    <rPh sb="29" eb="31">
      <t>ジュウミン</t>
    </rPh>
    <rPh sb="31" eb="33">
      <t>キホン</t>
    </rPh>
    <rPh sb="33" eb="35">
      <t>ダイチョウ</t>
    </rPh>
    <rPh sb="35" eb="37">
      <t>ジンコウ</t>
    </rPh>
    <rPh sb="43" eb="45">
      <t>ガイコク</t>
    </rPh>
    <rPh sb="45" eb="46">
      <t>ジン</t>
    </rPh>
    <rPh sb="46" eb="48">
      <t>ジュウミン</t>
    </rPh>
    <rPh sb="49" eb="50">
      <t>フク</t>
    </rPh>
    <phoneticPr fontId="3"/>
  </si>
  <si>
    <t>再差引収支</t>
  </si>
  <si>
    <t>加入世帯数</t>
  </si>
  <si>
    <t>被保険者数（人）</t>
  </si>
  <si>
    <t>平成24年度</t>
    <phoneticPr fontId="3"/>
  </si>
  <si>
    <t>22年国調</t>
    <phoneticPr fontId="3"/>
  </si>
  <si>
    <t>区　　分</t>
    <phoneticPr fontId="3"/>
  </si>
  <si>
    <t>住民基本台帳</t>
    <phoneticPr fontId="3"/>
  </si>
  <si>
    <t>17年国調</t>
    <phoneticPr fontId="3"/>
  </si>
  <si>
    <t>政令指定都市</t>
    <phoneticPr fontId="3"/>
  </si>
  <si>
    <t>決算状況</t>
    <phoneticPr fontId="3"/>
  </si>
  <si>
    <t>km2</t>
    <phoneticPr fontId="3"/>
  </si>
  <si>
    <t>1-9</t>
    <phoneticPr fontId="3"/>
  </si>
  <si>
    <t>区　　　　　分</t>
    <phoneticPr fontId="3"/>
  </si>
  <si>
    <t>法定普通税</t>
    <phoneticPr fontId="3"/>
  </si>
  <si>
    <t>○</t>
    <phoneticPr fontId="3"/>
  </si>
  <si>
    <t>単年度収支*</t>
    <phoneticPr fontId="3"/>
  </si>
  <si>
    <t>個人均等割</t>
    <phoneticPr fontId="3"/>
  </si>
  <si>
    <t>所得割</t>
    <phoneticPr fontId="3"/>
  </si>
  <si>
    <t>過疎</t>
    <phoneticPr fontId="3"/>
  </si>
  <si>
    <t>法人均等割</t>
    <phoneticPr fontId="3"/>
  </si>
  <si>
    <t>首都</t>
    <phoneticPr fontId="3"/>
  </si>
  <si>
    <t>法人税割</t>
    <phoneticPr fontId="3"/>
  </si>
  <si>
    <t>近畿</t>
    <phoneticPr fontId="3"/>
  </si>
  <si>
    <t>実質単年度収支**</t>
    <phoneticPr fontId="3"/>
  </si>
  <si>
    <t>うち純固定資産税</t>
    <phoneticPr fontId="3"/>
  </si>
  <si>
    <t>指数表選定</t>
    <phoneticPr fontId="3"/>
  </si>
  <si>
    <t>財源超過</t>
    <phoneticPr fontId="3"/>
  </si>
  <si>
    <t>　</t>
    <phoneticPr fontId="3"/>
  </si>
  <si>
    <t>　うち技能労務職</t>
    <phoneticPr fontId="3"/>
  </si>
  <si>
    <t xml:space="preserve"> 法定外普通税</t>
    <phoneticPr fontId="3"/>
  </si>
  <si>
    <t>目的税</t>
    <phoneticPr fontId="3"/>
  </si>
  <si>
    <t>入湯税</t>
    <phoneticPr fontId="3"/>
  </si>
  <si>
    <t>市区町村長</t>
    <phoneticPr fontId="3"/>
  </si>
  <si>
    <t>25.04.01</t>
    <phoneticPr fontId="3"/>
  </si>
  <si>
    <t>事業所税</t>
    <phoneticPr fontId="3"/>
  </si>
  <si>
    <t>都市計画税</t>
    <phoneticPr fontId="3"/>
  </si>
  <si>
    <t>水利地益税等</t>
    <phoneticPr fontId="3"/>
  </si>
  <si>
    <t>利用上の注意</t>
    <rPh sb="0" eb="3">
      <t>リヨウジョウ</t>
    </rPh>
    <rPh sb="4" eb="6">
      <t>チュウイ</t>
    </rPh>
    <phoneticPr fontId="3"/>
  </si>
  <si>
    <t>網掛けの部分と構成比の部分は、自動計算します。</t>
    <rPh sb="0" eb="2">
      <t>アミカ</t>
    </rPh>
    <rPh sb="4" eb="6">
      <t>ブブン</t>
    </rPh>
    <rPh sb="7" eb="9">
      <t>コウセイ</t>
    </rPh>
    <rPh sb="9" eb="10">
      <t>ヒ</t>
    </rPh>
    <rPh sb="11" eb="13">
      <t>ブブン</t>
    </rPh>
    <rPh sb="15" eb="17">
      <t>ジドウ</t>
    </rPh>
    <rPh sb="17" eb="19">
      <t>ケイサン</t>
    </rPh>
    <phoneticPr fontId="3"/>
  </si>
  <si>
    <t>この様式は、総務省の市町村決算カード（PDF）をＥＸＣＥＬ化したものであり、試作版です。（福岡県自治体問題研究所・宮崎作成）</t>
    <rPh sb="2" eb="4">
      <t>ヨウシキ</t>
    </rPh>
    <rPh sb="6" eb="9">
      <t>ソウムショウ</t>
    </rPh>
    <rPh sb="10" eb="13">
      <t>シチョウソン</t>
    </rPh>
    <rPh sb="13" eb="15">
      <t>ケッサン</t>
    </rPh>
    <rPh sb="29" eb="30">
      <t>カ</t>
    </rPh>
    <rPh sb="38" eb="41">
      <t>シサクバン</t>
    </rPh>
    <rPh sb="45" eb="48">
      <t>フクオカケン</t>
    </rPh>
    <rPh sb="48" eb="51">
      <t>ジチタイ</t>
    </rPh>
    <rPh sb="51" eb="53">
      <t>モンダイ</t>
    </rPh>
    <rPh sb="53" eb="56">
      <t>ケンキュウショ</t>
    </rPh>
    <rPh sb="57" eb="59">
      <t>ミヤザキ</t>
    </rPh>
    <rPh sb="59" eb="61">
      <t>サクセイ</t>
    </rPh>
    <phoneticPr fontId="3"/>
  </si>
  <si>
    <t>歳入総額</t>
    <rPh sb="0" eb="2">
      <t>サイニュウ</t>
    </rPh>
    <rPh sb="2" eb="4">
      <t>ソウガク</t>
    </rPh>
    <phoneticPr fontId="3"/>
  </si>
  <si>
    <t>歳出総額</t>
    <rPh sb="0" eb="2">
      <t>サイシュツ</t>
    </rPh>
    <rPh sb="2" eb="4">
      <t>ソウガク</t>
    </rPh>
    <phoneticPr fontId="3"/>
  </si>
  <si>
    <t>歳入歳出差引　A-B</t>
    <rPh sb="0" eb="2">
      <t>サイニュウ</t>
    </rPh>
    <rPh sb="2" eb="4">
      <t>サイシュツ</t>
    </rPh>
    <rPh sb="4" eb="6">
      <t>サシヒ</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</si>
  <si>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</si>
  <si>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</si>
  <si>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</si>
  <si>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</si>
  <si>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</si>
  <si>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</si>
  <si>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</si>
  <si>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</si>
  <si>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</si>
  <si>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</si>
  <si>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翌年度に繰越すべき財源</t>
    <rPh sb="0" eb="3">
      <t>ヨクネンド</t>
    </rPh>
    <rPh sb="4" eb="6">
      <t>クリコ</t>
    </rPh>
    <rPh sb="9" eb="11">
      <t>ザイゲン</t>
    </rPh>
    <phoneticPr fontId="3"/>
  </si>
  <si>
    <t>実質収支</t>
    <rPh sb="0" eb="2">
      <t>ジッシツ</t>
    </rPh>
    <rPh sb="2" eb="4">
      <t>シュウシ</t>
    </rPh>
    <phoneticPr fontId="3"/>
  </si>
  <si>
    <t>C-D</t>
    <phoneticPr fontId="3"/>
  </si>
  <si>
    <t>単年度収支　E-前年度のE</t>
    <rPh sb="0" eb="3">
      <t>タンネンド</t>
    </rPh>
    <rPh sb="3" eb="5">
      <t>シュウシ</t>
    </rPh>
    <rPh sb="8" eb="11">
      <t>ゼンネンド</t>
    </rPh>
    <phoneticPr fontId="3"/>
  </si>
  <si>
    <t>積立金</t>
    <rPh sb="0" eb="2">
      <t>ツミタテ</t>
    </rPh>
    <rPh sb="2" eb="3">
      <t>キン</t>
    </rPh>
    <phoneticPr fontId="3"/>
  </si>
  <si>
    <t>繰上償還金</t>
    <rPh sb="0" eb="2">
      <t>クリアゲ</t>
    </rPh>
    <rPh sb="2" eb="4">
      <t>ショウカン</t>
    </rPh>
    <rPh sb="4" eb="5">
      <t>キン</t>
    </rPh>
    <phoneticPr fontId="3"/>
  </si>
  <si>
    <t>積立金取崩し額</t>
    <rPh sb="0" eb="2">
      <t>ツミタテ</t>
    </rPh>
    <rPh sb="2" eb="3">
      <t>キン</t>
    </rPh>
    <rPh sb="3" eb="5">
      <t>トリクズ</t>
    </rPh>
    <rPh sb="6" eb="7">
      <t>ガク</t>
    </rPh>
    <phoneticPr fontId="3"/>
  </si>
  <si>
    <t>実質単年度収支</t>
    <rPh sb="0" eb="2">
      <t>ジッシツ</t>
    </rPh>
    <rPh sb="2" eb="5">
      <t>タンネンド</t>
    </rPh>
    <rPh sb="5" eb="7">
      <t>シュウシ</t>
    </rPh>
    <phoneticPr fontId="3"/>
  </si>
  <si>
    <t>F+G+H-I</t>
    <phoneticPr fontId="3"/>
  </si>
  <si>
    <t>　　　年度</t>
    <rPh sb="3" eb="5">
      <t>ネンド</t>
    </rPh>
    <phoneticPr fontId="3"/>
  </si>
  <si>
    <t>1983年</t>
    <rPh sb="4" eb="5">
      <t>ネン</t>
    </rPh>
    <phoneticPr fontId="3"/>
  </si>
  <si>
    <t>昭和58年</t>
    <rPh sb="0" eb="2">
      <t>ショウワ</t>
    </rPh>
    <rPh sb="4" eb="5">
      <t>ネン</t>
    </rPh>
    <phoneticPr fontId="3"/>
  </si>
  <si>
    <t>1984年</t>
    <rPh sb="4" eb="5">
      <t>ネン</t>
    </rPh>
    <phoneticPr fontId="3"/>
  </si>
  <si>
    <t>1985年</t>
    <rPh sb="4" eb="5">
      <t>ネン</t>
    </rPh>
    <phoneticPr fontId="3"/>
  </si>
  <si>
    <t>昭和59年</t>
    <rPh sb="0" eb="2">
      <t>ショウワ</t>
    </rPh>
    <rPh sb="4" eb="5">
      <t>ネン</t>
    </rPh>
    <phoneticPr fontId="3"/>
  </si>
  <si>
    <t>昭和60年</t>
    <rPh sb="0" eb="2">
      <t>ショウワ</t>
    </rPh>
    <rPh sb="4" eb="5">
      <t>ネン</t>
    </rPh>
    <phoneticPr fontId="3"/>
  </si>
  <si>
    <t>1986年</t>
    <rPh sb="4" eb="5">
      <t>ネン</t>
    </rPh>
    <phoneticPr fontId="3"/>
  </si>
  <si>
    <t>1987年</t>
    <rPh sb="4" eb="5">
      <t>ネン</t>
    </rPh>
    <phoneticPr fontId="3"/>
  </si>
  <si>
    <t>1988年</t>
    <rPh sb="4" eb="5">
      <t>ネン</t>
    </rPh>
    <phoneticPr fontId="3"/>
  </si>
  <si>
    <t>1989年</t>
    <rPh sb="4" eb="5">
      <t>ネン</t>
    </rPh>
    <phoneticPr fontId="3"/>
  </si>
  <si>
    <t>1990年</t>
    <rPh sb="4" eb="5">
      <t>ネン</t>
    </rPh>
    <phoneticPr fontId="3"/>
  </si>
  <si>
    <t>1991年</t>
    <rPh sb="4" eb="5">
      <t>ネン</t>
    </rPh>
    <phoneticPr fontId="3"/>
  </si>
  <si>
    <t>1992年</t>
    <rPh sb="4" eb="5">
      <t>ネン</t>
    </rPh>
    <phoneticPr fontId="3"/>
  </si>
  <si>
    <t>1993年</t>
    <rPh sb="4" eb="5">
      <t>ネン</t>
    </rPh>
    <phoneticPr fontId="3"/>
  </si>
  <si>
    <t>1994年</t>
    <rPh sb="4" eb="5">
      <t>ネン</t>
    </rPh>
    <phoneticPr fontId="3"/>
  </si>
  <si>
    <t>1995年</t>
    <rPh sb="4" eb="5">
      <t>ネン</t>
    </rPh>
    <phoneticPr fontId="3"/>
  </si>
  <si>
    <t>1996年</t>
    <rPh sb="4" eb="5">
      <t>ネン</t>
    </rPh>
    <phoneticPr fontId="3"/>
  </si>
  <si>
    <t>1997年</t>
    <rPh sb="4" eb="5">
      <t>ネン</t>
    </rPh>
    <phoneticPr fontId="3"/>
  </si>
  <si>
    <t>1998年</t>
    <rPh sb="4" eb="5">
      <t>ネン</t>
    </rPh>
    <phoneticPr fontId="3"/>
  </si>
  <si>
    <t>1999年</t>
    <rPh sb="4" eb="5">
      <t>ネン</t>
    </rPh>
    <phoneticPr fontId="3"/>
  </si>
  <si>
    <t>2000年</t>
    <rPh sb="4" eb="5">
      <t>ネン</t>
    </rPh>
    <phoneticPr fontId="3"/>
  </si>
  <si>
    <t>2001年</t>
    <rPh sb="4" eb="5">
      <t>ネン</t>
    </rPh>
    <phoneticPr fontId="3"/>
  </si>
  <si>
    <t>2002年</t>
    <rPh sb="4" eb="5">
      <t>ネン</t>
    </rPh>
    <phoneticPr fontId="3"/>
  </si>
  <si>
    <t>2003年</t>
    <rPh sb="4" eb="5">
      <t>ネン</t>
    </rPh>
    <phoneticPr fontId="3"/>
  </si>
  <si>
    <t>2004年</t>
    <rPh sb="4" eb="5">
      <t>ネン</t>
    </rPh>
    <phoneticPr fontId="3"/>
  </si>
  <si>
    <t>2005年</t>
    <rPh sb="4" eb="5">
      <t>ネン</t>
    </rPh>
    <phoneticPr fontId="3"/>
  </si>
  <si>
    <t>2006年</t>
    <rPh sb="4" eb="5">
      <t>ネン</t>
    </rPh>
    <phoneticPr fontId="3"/>
  </si>
  <si>
    <t>2007年</t>
    <rPh sb="4" eb="5">
      <t>ネン</t>
    </rPh>
    <phoneticPr fontId="3"/>
  </si>
  <si>
    <t>2008年</t>
    <rPh sb="4" eb="5">
      <t>ネン</t>
    </rPh>
    <phoneticPr fontId="3"/>
  </si>
  <si>
    <t>2009年</t>
    <rPh sb="4" eb="5">
      <t>ネン</t>
    </rPh>
    <phoneticPr fontId="3"/>
  </si>
  <si>
    <t>2010年</t>
    <rPh sb="4" eb="5">
      <t>ネン</t>
    </rPh>
    <phoneticPr fontId="3"/>
  </si>
  <si>
    <t>2011年</t>
    <rPh sb="4" eb="5">
      <t>ネン</t>
    </rPh>
    <phoneticPr fontId="3"/>
  </si>
  <si>
    <t>2012年</t>
    <rPh sb="4" eb="5">
      <t>ネン</t>
    </rPh>
    <phoneticPr fontId="3"/>
  </si>
  <si>
    <t>2013年</t>
    <rPh sb="4" eb="5">
      <t>ネン</t>
    </rPh>
    <phoneticPr fontId="3"/>
  </si>
  <si>
    <t>2014年</t>
    <rPh sb="4" eb="5">
      <t>ネン</t>
    </rPh>
    <phoneticPr fontId="3"/>
  </si>
  <si>
    <t>2015年</t>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</si>
  <si>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</si>
  <si>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</si>
  <si>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</si>
  <si>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rPh sb="0" eb="2">
      <t>ヘイセイ</t>
    </rPh>
    <rPh sb="2" eb="4">
      <t>ガンネン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</si>
  <si>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</si>
  <si>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</si>
  <si>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</si>
  <si>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</si>
  <si>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</si>
  <si>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</si>
  <si>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</si>
  <si>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</si>
  <si>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</si>
  <si>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</si>
  <si>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</si>
  <si>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</si>
  <si>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</si>
  <si>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</si>
  <si>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</si>
  <si>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</si>
  <si>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</si>
  <si>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</si>
  <si>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</si>
  <si>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</si>
  <si>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</si>
  <si>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</si>
  <si>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</si>
  <si>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</si>
  <si>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</si>
  <si>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</si>
  <si>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決算額の推移</t>
    <rPh sb="0" eb="2">
      <t>ケッサン</t>
    </rPh>
    <rPh sb="2" eb="3">
      <t>ガク</t>
    </rPh>
    <rPh sb="4" eb="6">
      <t>スイイ</t>
    </rPh>
    <phoneticPr fontId="3"/>
  </si>
  <si>
    <t>歳入決算額の推移</t>
    <rPh sb="0" eb="2">
      <t>サイニュウ</t>
    </rPh>
    <rPh sb="2" eb="4">
      <t>ケッサン</t>
    </rPh>
    <rPh sb="4" eb="5">
      <t>ガク</t>
    </rPh>
    <rPh sb="6" eb="8">
      <t>スイイ</t>
    </rPh>
    <phoneticPr fontId="3"/>
  </si>
  <si>
    <t>第1位</t>
    <rPh sb="0" eb="1">
      <t>ダイ</t>
    </rPh>
    <rPh sb="2" eb="3">
      <t>イ</t>
    </rPh>
    <phoneticPr fontId="3"/>
  </si>
  <si>
    <t>科目</t>
    <rPh sb="0" eb="2">
      <t>カモク</t>
    </rPh>
    <phoneticPr fontId="3"/>
  </si>
  <si>
    <t>額</t>
    <rPh sb="0" eb="1">
      <t>ガク</t>
    </rPh>
    <phoneticPr fontId="3"/>
  </si>
  <si>
    <t>第2位</t>
    <rPh sb="0" eb="1">
      <t>ダイ</t>
    </rPh>
    <rPh sb="2" eb="3">
      <t>イ</t>
    </rPh>
    <phoneticPr fontId="3"/>
  </si>
  <si>
    <t>第3位</t>
    <rPh sb="0" eb="1">
      <t>ダイ</t>
    </rPh>
    <rPh sb="2" eb="3">
      <t>イ</t>
    </rPh>
    <phoneticPr fontId="3"/>
  </si>
  <si>
    <t>第4位</t>
    <rPh sb="0" eb="1">
      <t>ダイ</t>
    </rPh>
    <rPh sb="2" eb="3">
      <t>イ</t>
    </rPh>
    <phoneticPr fontId="3"/>
  </si>
  <si>
    <t>第5位</t>
    <rPh sb="0" eb="1">
      <t>ダイ</t>
    </rPh>
    <rPh sb="2" eb="3">
      <t>イ</t>
    </rPh>
    <phoneticPr fontId="3"/>
  </si>
  <si>
    <t>第6位</t>
    <rPh sb="0" eb="1">
      <t>ダイ</t>
    </rPh>
    <rPh sb="2" eb="3">
      <t>イ</t>
    </rPh>
    <phoneticPr fontId="3"/>
  </si>
  <si>
    <t>第7位</t>
    <rPh sb="0" eb="1">
      <t>ダイ</t>
    </rPh>
    <rPh sb="2" eb="3">
      <t>イ</t>
    </rPh>
    <phoneticPr fontId="3"/>
  </si>
  <si>
    <t>第8位</t>
    <rPh sb="0" eb="1">
      <t>ダイ</t>
    </rPh>
    <rPh sb="2" eb="3">
      <t>イ</t>
    </rPh>
    <phoneticPr fontId="3"/>
  </si>
  <si>
    <t>第9位以下</t>
    <rPh sb="0" eb="1">
      <t>ダイ</t>
    </rPh>
    <rPh sb="2" eb="3">
      <t>イ</t>
    </rPh>
    <rPh sb="3" eb="5">
      <t>イカ</t>
    </rPh>
    <phoneticPr fontId="3"/>
  </si>
  <si>
    <t>単位千円</t>
  </si>
  <si>
    <t>単位千円</t>
    <rPh sb="0" eb="2">
      <t>タンイ</t>
    </rPh>
    <rPh sb="2" eb="4">
      <t>センエン</t>
    </rPh>
    <phoneticPr fontId="3"/>
  </si>
  <si>
    <t>経常一般財源等の推移</t>
    <rPh sb="0" eb="2">
      <t>ケイジョウ</t>
    </rPh>
    <rPh sb="2" eb="4">
      <t>イッパン</t>
    </rPh>
    <rPh sb="4" eb="7">
      <t>ザイゲントウ</t>
    </rPh>
    <rPh sb="8" eb="10">
      <t>スイイ</t>
    </rPh>
    <phoneticPr fontId="3"/>
  </si>
  <si>
    <t>⑥地方税（普通税）</t>
    <rPh sb="1" eb="4">
      <t>チホウゼイ</t>
    </rPh>
    <rPh sb="5" eb="7">
      <t>フツウ</t>
    </rPh>
    <rPh sb="7" eb="8">
      <t>ゼイ</t>
    </rPh>
    <phoneticPr fontId="3"/>
  </si>
  <si>
    <t>　⑨市町村民税</t>
    <rPh sb="2" eb="5">
      <t>シチョウソン</t>
    </rPh>
    <rPh sb="5" eb="6">
      <t>ミン</t>
    </rPh>
    <rPh sb="6" eb="7">
      <t>ゼイ</t>
    </rPh>
    <phoneticPr fontId="3"/>
  </si>
  <si>
    <t>　　うち⑫個人市町村民税</t>
    <rPh sb="5" eb="7">
      <t>コジン</t>
    </rPh>
    <rPh sb="7" eb="10">
      <t>シチョウソン</t>
    </rPh>
    <rPh sb="10" eb="11">
      <t>ミン</t>
    </rPh>
    <rPh sb="11" eb="12">
      <t>ゼイ</t>
    </rPh>
    <phoneticPr fontId="3"/>
  </si>
  <si>
    <t>　　　・⑭個人均等割</t>
    <rPh sb="5" eb="7">
      <t>コジン</t>
    </rPh>
    <rPh sb="7" eb="10">
      <t>キントウワ</t>
    </rPh>
    <phoneticPr fontId="3"/>
  </si>
  <si>
    <t>　　　・⑮所得割</t>
    <rPh sb="5" eb="7">
      <t>ショトク</t>
    </rPh>
    <rPh sb="7" eb="8">
      <t>ワリ</t>
    </rPh>
    <phoneticPr fontId="3"/>
  </si>
  <si>
    <t>　　うち⑬法人市町村民税</t>
    <rPh sb="7" eb="10">
      <t>シチョウソン</t>
    </rPh>
    <rPh sb="10" eb="11">
      <t>ミン</t>
    </rPh>
    <rPh sb="11" eb="12">
      <t>ゼイ</t>
    </rPh>
    <phoneticPr fontId="3"/>
  </si>
  <si>
    <t>　　　・⑯法人均等割</t>
    <rPh sb="7" eb="10">
      <t>キントウワ</t>
    </rPh>
    <phoneticPr fontId="3"/>
  </si>
  <si>
    <t>　　　・⑰法人税割</t>
    <rPh sb="5" eb="8">
      <t>ホウジンゼイ</t>
    </rPh>
    <rPh sb="8" eb="9">
      <t>ワリ</t>
    </rPh>
    <phoneticPr fontId="3"/>
  </si>
  <si>
    <t>　⑩固定資産税</t>
    <rPh sb="2" eb="4">
      <t>コテイ</t>
    </rPh>
    <rPh sb="4" eb="7">
      <t>シサンゼイ</t>
    </rPh>
    <phoneticPr fontId="3"/>
  </si>
  <si>
    <t>　⑪その他の普通税</t>
    <rPh sb="4" eb="5">
      <t>タ</t>
    </rPh>
    <rPh sb="6" eb="8">
      <t>フツウ</t>
    </rPh>
    <rPh sb="8" eb="9">
      <t>ゼイ</t>
    </rPh>
    <phoneticPr fontId="3"/>
  </si>
  <si>
    <t>⑦普通交付税</t>
    <rPh sb="1" eb="3">
      <t>フツウ</t>
    </rPh>
    <rPh sb="3" eb="6">
      <t>コウフゼイ</t>
    </rPh>
    <phoneticPr fontId="3"/>
  </si>
  <si>
    <t>⑧その他の経常一般財源等</t>
    <rPh sb="3" eb="4">
      <t>タ</t>
    </rPh>
    <rPh sb="5" eb="7">
      <t>ケイジョウ</t>
    </rPh>
    <rPh sb="7" eb="9">
      <t>イッパン</t>
    </rPh>
    <rPh sb="9" eb="12">
      <t>ザイゲントウ</t>
    </rPh>
    <phoneticPr fontId="3"/>
  </si>
  <si>
    <t>④経常一般財源等合計</t>
    <rPh sb="1" eb="3">
      <t>ケイジョウ</t>
    </rPh>
    <rPh sb="3" eb="5">
      <t>イッパン</t>
    </rPh>
    <rPh sb="5" eb="8">
      <t>ザイゲントウ</t>
    </rPh>
    <rPh sb="8" eb="10">
      <t>ゴウケイ</t>
    </rPh>
    <phoneticPr fontId="3"/>
  </si>
  <si>
    <t>経常経費充当一般財源等</t>
    <rPh sb="0" eb="2">
      <t>ケイジョウ</t>
    </rPh>
    <rPh sb="2" eb="4">
      <t>ケイヒ</t>
    </rPh>
    <rPh sb="4" eb="6">
      <t>ジュウトウ</t>
    </rPh>
    <rPh sb="6" eb="8">
      <t>イッパン</t>
    </rPh>
    <rPh sb="8" eb="11">
      <t>ザイゲントウ</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</si>
  <si>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</si>
  <si>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</si>
  <si>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経常一般財源等</t>
    <rPh sb="0" eb="2">
      <t>ケイジョウ</t>
    </rPh>
    <rPh sb="2" eb="4">
      <t>イッパン</t>
    </rPh>
    <rPh sb="4" eb="7">
      <t>ザイゲントウ</t>
    </rPh>
    <phoneticPr fontId="3"/>
  </si>
  <si>
    <t>％</t>
    <phoneticPr fontId="3"/>
  </si>
  <si>
    <t>決算額の科目順位（目的別歳出）</t>
    <rPh sb="0" eb="2">
      <t>ケッサン</t>
    </rPh>
    <rPh sb="2" eb="3">
      <t>ガク</t>
    </rPh>
    <rPh sb="4" eb="6">
      <t>カモク</t>
    </rPh>
    <rPh sb="6" eb="8">
      <t>ジュンイ</t>
    </rPh>
    <rPh sb="9" eb="11">
      <t>モクテキ</t>
    </rPh>
    <rPh sb="11" eb="12">
      <t>ベツ</t>
    </rPh>
    <rPh sb="12" eb="14">
      <t>サイシュツ</t>
    </rPh>
    <phoneticPr fontId="3"/>
  </si>
  <si>
    <t>目的別歳出の充当一般財源等の科目順位</t>
    <rPh sb="0" eb="2">
      <t>モクテキ</t>
    </rPh>
    <rPh sb="2" eb="3">
      <t>ベツ</t>
    </rPh>
    <rPh sb="3" eb="5">
      <t>サイシュツ</t>
    </rPh>
    <rPh sb="6" eb="8">
      <t>ジュウトウ</t>
    </rPh>
    <rPh sb="8" eb="10">
      <t>イッパン</t>
    </rPh>
    <rPh sb="10" eb="12">
      <t>ザイゲン</t>
    </rPh>
    <rPh sb="12" eb="13">
      <t>トウ</t>
    </rPh>
    <rPh sb="14" eb="16">
      <t>カモク</t>
    </rPh>
    <rPh sb="16" eb="18">
      <t>ジュンイ</t>
    </rPh>
    <phoneticPr fontId="3"/>
  </si>
  <si>
    <t>性質別歳出の充当一般財源等の科目順位</t>
    <rPh sb="0" eb="2">
      <t>セイシツ</t>
    </rPh>
    <rPh sb="2" eb="3">
      <t>ベツ</t>
    </rPh>
    <rPh sb="3" eb="5">
      <t>サイシュツ</t>
    </rPh>
    <rPh sb="6" eb="8">
      <t>ジュウトウ</t>
    </rPh>
    <rPh sb="8" eb="10">
      <t>イッパン</t>
    </rPh>
    <rPh sb="10" eb="12">
      <t>ザイゲン</t>
    </rPh>
    <rPh sb="12" eb="13">
      <t>トウ</t>
    </rPh>
    <rPh sb="14" eb="16">
      <t>カモク</t>
    </rPh>
    <rPh sb="16" eb="18">
      <t>ジュンイ</t>
    </rPh>
    <phoneticPr fontId="3"/>
  </si>
  <si>
    <t>経常収支比率の構成比の推移</t>
    <rPh sb="0" eb="2">
      <t>ケイジョウ</t>
    </rPh>
    <rPh sb="2" eb="4">
      <t>シュウシ</t>
    </rPh>
    <rPh sb="4" eb="6">
      <t>ヒリツ</t>
    </rPh>
    <rPh sb="7" eb="10">
      <t>コウセイヒ</t>
    </rPh>
    <rPh sb="11" eb="13">
      <t>スイイ</t>
    </rPh>
    <phoneticPr fontId="3"/>
  </si>
  <si>
    <t>人件費</t>
    <rPh sb="0" eb="3">
      <t>ジンケンヒ</t>
    </rPh>
    <phoneticPr fontId="3"/>
  </si>
  <si>
    <t>扶助費</t>
    <rPh sb="0" eb="3">
      <t>フジョヒ</t>
    </rPh>
    <phoneticPr fontId="3"/>
  </si>
  <si>
    <t>公債費</t>
    <rPh sb="0" eb="3">
      <t>コウサイヒ</t>
    </rPh>
    <phoneticPr fontId="3"/>
  </si>
  <si>
    <t>物件費</t>
    <rPh sb="0" eb="3">
      <t>ブッケンヒ</t>
    </rPh>
    <phoneticPr fontId="3"/>
  </si>
  <si>
    <t>維持補修費</t>
    <rPh sb="0" eb="2">
      <t>イジ</t>
    </rPh>
    <rPh sb="2" eb="4">
      <t>ホシュウ</t>
    </rPh>
    <rPh sb="4" eb="5">
      <t>ヒ</t>
    </rPh>
    <phoneticPr fontId="3"/>
  </si>
  <si>
    <t>補助費等</t>
    <rPh sb="0" eb="2">
      <t>ホジョ</t>
    </rPh>
    <rPh sb="2" eb="3">
      <t>ヒ</t>
    </rPh>
    <rPh sb="3" eb="4">
      <t>トウ</t>
    </rPh>
    <phoneticPr fontId="3"/>
  </si>
  <si>
    <t>繰出金</t>
    <rPh sb="0" eb="2">
      <t>クリダ</t>
    </rPh>
    <rPh sb="2" eb="3">
      <t>キン</t>
    </rPh>
    <phoneticPr fontId="3"/>
  </si>
  <si>
    <t>投資・出資金・貸付金</t>
    <rPh sb="0" eb="2">
      <t>トウシ</t>
    </rPh>
    <rPh sb="3" eb="6">
      <t>シュッシキン</t>
    </rPh>
    <rPh sb="7" eb="9">
      <t>カシツケ</t>
    </rPh>
    <rPh sb="9" eb="10">
      <t>キン</t>
    </rPh>
    <phoneticPr fontId="3"/>
  </si>
  <si>
    <t>経常収支比率</t>
    <rPh sb="0" eb="2">
      <t>ケイジョウ</t>
    </rPh>
    <rPh sb="2" eb="4">
      <t>シュウシ</t>
    </rPh>
    <rPh sb="4" eb="6">
      <t>ヒリツ</t>
    </rPh>
    <phoneticPr fontId="3"/>
  </si>
  <si>
    <t>財政指標（諸指数）の推移</t>
    <rPh sb="0" eb="2">
      <t>ザイセイ</t>
    </rPh>
    <rPh sb="2" eb="4">
      <t>シヒョウ</t>
    </rPh>
    <rPh sb="5" eb="6">
      <t>ショ</t>
    </rPh>
    <rPh sb="6" eb="8">
      <t>シスウ</t>
    </rPh>
    <rPh sb="10" eb="12">
      <t>スイイ</t>
    </rPh>
    <phoneticPr fontId="3"/>
  </si>
  <si>
    <t>実額</t>
    <rPh sb="0" eb="2">
      <t>ジツガク</t>
    </rPh>
    <phoneticPr fontId="3"/>
  </si>
  <si>
    <t>指数</t>
    <rPh sb="0" eb="2">
      <t>シスウ</t>
    </rPh>
    <phoneticPr fontId="3"/>
  </si>
  <si>
    <t>基準財政収入額①</t>
    <rPh sb="0" eb="2">
      <t>キジュン</t>
    </rPh>
    <rPh sb="2" eb="4">
      <t>ザイセイ</t>
    </rPh>
    <rPh sb="4" eb="6">
      <t>シュウニュウ</t>
    </rPh>
    <rPh sb="6" eb="7">
      <t>ガク</t>
    </rPh>
    <phoneticPr fontId="3"/>
  </si>
  <si>
    <t>基準財政需要額②</t>
    <rPh sb="0" eb="2">
      <t>キジュン</t>
    </rPh>
    <rPh sb="2" eb="4">
      <t>ザイセイ</t>
    </rPh>
    <rPh sb="4" eb="6">
      <t>ジュヨウ</t>
    </rPh>
    <rPh sb="6" eb="7">
      <t>ガク</t>
    </rPh>
    <phoneticPr fontId="3"/>
  </si>
  <si>
    <t>標準財政規模A</t>
    <rPh sb="0" eb="2">
      <t>ヒョウジュン</t>
    </rPh>
    <rPh sb="2" eb="4">
      <t>ザイセイ</t>
    </rPh>
    <rPh sb="4" eb="6">
      <t>キボ</t>
    </rPh>
    <phoneticPr fontId="3"/>
  </si>
  <si>
    <t>財政力指数</t>
    <rPh sb="0" eb="3">
      <t>ザイセイリョク</t>
    </rPh>
    <rPh sb="3" eb="5">
      <t>シスウ</t>
    </rPh>
    <phoneticPr fontId="3"/>
  </si>
  <si>
    <t>普通地方交付税交付額</t>
    <rPh sb="0" eb="2">
      <t>フツウ</t>
    </rPh>
    <rPh sb="2" eb="4">
      <t>チホウ</t>
    </rPh>
    <rPh sb="4" eb="7">
      <t>コウフゼイ</t>
    </rPh>
    <rPh sb="7" eb="10">
      <t>コウフガク</t>
    </rPh>
    <phoneticPr fontId="3"/>
  </si>
  <si>
    <t>公債費比率　　％</t>
    <rPh sb="0" eb="3">
      <t>コウサイヒ</t>
    </rPh>
    <rPh sb="3" eb="5">
      <t>ヒリツ</t>
    </rPh>
    <phoneticPr fontId="3"/>
  </si>
  <si>
    <t>起債制限比率　％</t>
    <rPh sb="0" eb="2">
      <t>キサイ</t>
    </rPh>
    <rPh sb="2" eb="4">
      <t>セイゲン</t>
    </rPh>
    <rPh sb="4" eb="6">
      <t>ヒリツ</t>
    </rPh>
    <phoneticPr fontId="3"/>
  </si>
  <si>
    <t>実質公債費比率（06～）％</t>
    <rPh sb="0" eb="2">
      <t>ジッシツ</t>
    </rPh>
    <rPh sb="2" eb="5">
      <t>コウサイヒ</t>
    </rPh>
    <rPh sb="5" eb="7">
      <t>ヒリツ</t>
    </rPh>
    <phoneticPr fontId="3"/>
  </si>
  <si>
    <t>地方債現在高　B</t>
    <rPh sb="0" eb="2">
      <t>チホウ</t>
    </rPh>
    <rPh sb="2" eb="3">
      <t>サイ</t>
    </rPh>
    <rPh sb="3" eb="5">
      <t>ゲンザイ</t>
    </rPh>
    <rPh sb="5" eb="6">
      <t>タカ</t>
    </rPh>
    <phoneticPr fontId="3"/>
  </si>
  <si>
    <t>債務負担行為（支出予定額）　C</t>
    <rPh sb="0" eb="2">
      <t>サイム</t>
    </rPh>
    <rPh sb="2" eb="4">
      <t>フタン</t>
    </rPh>
    <rPh sb="4" eb="6">
      <t>コウイ</t>
    </rPh>
    <rPh sb="7" eb="9">
      <t>シシュツ</t>
    </rPh>
    <rPh sb="9" eb="11">
      <t>ヨテイ</t>
    </rPh>
    <rPh sb="11" eb="12">
      <t>ガク</t>
    </rPh>
    <phoneticPr fontId="3"/>
  </si>
  <si>
    <t>積立金現在高　D</t>
    <rPh sb="0" eb="2">
      <t>ツミタテ</t>
    </rPh>
    <rPh sb="2" eb="3">
      <t>キン</t>
    </rPh>
    <rPh sb="3" eb="5">
      <t>ゲンザイ</t>
    </rPh>
    <rPh sb="5" eb="6">
      <t>タカ</t>
    </rPh>
    <phoneticPr fontId="3"/>
  </si>
  <si>
    <t>実質債務残高　B+C</t>
    <rPh sb="0" eb="2">
      <t>ジッシツ</t>
    </rPh>
    <rPh sb="2" eb="4">
      <t>サイム</t>
    </rPh>
    <rPh sb="4" eb="6">
      <t>ザンダカ</t>
    </rPh>
    <phoneticPr fontId="3"/>
  </si>
  <si>
    <t>実質債務残高比率　(B+C)/A×100　　％</t>
    <rPh sb="0" eb="2">
      <t>ジッシツ</t>
    </rPh>
    <rPh sb="2" eb="4">
      <t>サイム</t>
    </rPh>
    <rPh sb="4" eb="6">
      <t>ザンダカ</t>
    </rPh>
    <rPh sb="6" eb="8">
      <t>ヒリツ</t>
    </rPh>
    <phoneticPr fontId="3"/>
  </si>
  <si>
    <t>実質的将来財政負担額　B+C-D</t>
    <rPh sb="0" eb="3">
      <t>ジッシツテキ</t>
    </rPh>
    <rPh sb="3" eb="5">
      <t>ショウライ</t>
    </rPh>
    <rPh sb="5" eb="7">
      <t>ザイセイ</t>
    </rPh>
    <rPh sb="7" eb="9">
      <t>フタン</t>
    </rPh>
    <rPh sb="9" eb="10">
      <t>ガク</t>
    </rPh>
    <phoneticPr fontId="3"/>
  </si>
  <si>
    <t>実質的将来財政負担額比率　（B+C-D）/A×100　</t>
    <rPh sb="0" eb="2">
      <t>ジッシツ</t>
    </rPh>
    <rPh sb="2" eb="3">
      <t>テキ</t>
    </rPh>
    <rPh sb="3" eb="5">
      <t>ショウライ</t>
    </rPh>
    <rPh sb="5" eb="7">
      <t>ザイセイ</t>
    </rPh>
    <rPh sb="7" eb="9">
      <t>フタン</t>
    </rPh>
    <rPh sb="9" eb="10">
      <t>ガク</t>
    </rPh>
    <rPh sb="10" eb="12">
      <t>ヒリツ</t>
    </rPh>
    <phoneticPr fontId="3"/>
  </si>
  <si>
    <t>将来負担比率　％</t>
    <rPh sb="0" eb="2">
      <t>ショウライ</t>
    </rPh>
    <rPh sb="2" eb="4">
      <t>フタン</t>
    </rPh>
    <rPh sb="4" eb="6">
      <t>ヒリツ</t>
    </rPh>
    <phoneticPr fontId="3"/>
  </si>
  <si>
    <r>
      <t>財政力指数</t>
    </r>
    <r>
      <rPr>
        <sz val="9"/>
        <rFont val="ＪＳＰゴシック"/>
        <family val="3"/>
        <charset val="128"/>
      </rPr>
      <t>（単年度）　　（①/②）</t>
    </r>
    <rPh sb="0" eb="3">
      <t>ザイセイリョク</t>
    </rPh>
    <rPh sb="3" eb="5">
      <t>シスウ</t>
    </rPh>
    <rPh sb="6" eb="9">
      <t>タンネンド</t>
    </rPh>
    <phoneticPr fontId="3"/>
  </si>
  <si>
    <t>うち財政調整基金</t>
    <rPh sb="2" eb="4">
      <t>ザイセイ</t>
    </rPh>
    <rPh sb="4" eb="6">
      <t>チョウセイ</t>
    </rPh>
    <rPh sb="6" eb="8">
      <t>キキン</t>
    </rPh>
    <phoneticPr fontId="3"/>
  </si>
  <si>
    <t>千円・％</t>
    <rPh sb="0" eb="2">
      <t>センエン</t>
    </rPh>
    <phoneticPr fontId="3"/>
  </si>
  <si>
    <t>財政健全化法の健全化判断比率の状況</t>
    <rPh sb="0" eb="2">
      <t>ザイセイ</t>
    </rPh>
    <rPh sb="2" eb="5">
      <t>ケンゼンカ</t>
    </rPh>
    <rPh sb="5" eb="6">
      <t>ホウ</t>
    </rPh>
    <rPh sb="7" eb="10">
      <t>ケンゼンカ</t>
    </rPh>
    <rPh sb="10" eb="12">
      <t>ハンダン</t>
    </rPh>
    <rPh sb="12" eb="14">
      <t>ヒリツ</t>
    </rPh>
    <rPh sb="15" eb="17">
      <t>ジョウキョウ</t>
    </rPh>
    <phoneticPr fontId="3"/>
  </si>
  <si>
    <t>地方公共団体コード</t>
    <rPh sb="0" eb="2">
      <t>チホウ</t>
    </rPh>
    <rPh sb="2" eb="4">
      <t>コウキョウ</t>
    </rPh>
    <rPh sb="4" eb="6">
      <t>ダンタイ</t>
    </rPh>
    <phoneticPr fontId="3"/>
  </si>
  <si>
    <t>類似団体コード</t>
    <rPh sb="0" eb="2">
      <t>ルイジ</t>
    </rPh>
    <rPh sb="2" eb="4">
      <t>ダンタイ</t>
    </rPh>
    <phoneticPr fontId="3"/>
  </si>
  <si>
    <t>都道府県名</t>
    <rPh sb="0" eb="4">
      <t>トドウフケン</t>
    </rPh>
    <rPh sb="4" eb="5">
      <t>メイ</t>
    </rPh>
    <phoneticPr fontId="3"/>
  </si>
  <si>
    <t>市区町村名</t>
    <rPh sb="0" eb="2">
      <t>シク</t>
    </rPh>
    <rPh sb="2" eb="4">
      <t>チョウソン</t>
    </rPh>
    <rPh sb="4" eb="5">
      <t>メイ</t>
    </rPh>
    <phoneticPr fontId="3"/>
  </si>
  <si>
    <t>実質赤字比率（実質収支比率）</t>
    <rPh sb="0" eb="2">
      <t>ジッシツ</t>
    </rPh>
    <rPh sb="2" eb="3">
      <t>アカ</t>
    </rPh>
    <rPh sb="3" eb="4">
      <t>ジ</t>
    </rPh>
    <rPh sb="4" eb="6">
      <t>ヒリツ</t>
    </rPh>
    <rPh sb="7" eb="9">
      <t>ジッシツ</t>
    </rPh>
    <rPh sb="9" eb="11">
      <t>シュウシ</t>
    </rPh>
    <rPh sb="11" eb="13">
      <t>ヒリツ</t>
    </rPh>
    <phoneticPr fontId="3"/>
  </si>
  <si>
    <t>実質公債費比率</t>
    <rPh sb="0" eb="2">
      <t>ジッシツ</t>
    </rPh>
    <rPh sb="2" eb="5">
      <t>コウサイヒ</t>
    </rPh>
    <rPh sb="5" eb="7">
      <t>ヒリツ</t>
    </rPh>
    <phoneticPr fontId="3"/>
  </si>
  <si>
    <t>将来負担比率</t>
    <rPh sb="0" eb="2">
      <t>ショウライ</t>
    </rPh>
    <rPh sb="2" eb="4">
      <t>フタン</t>
    </rPh>
    <rPh sb="4" eb="6">
      <t>ヒリツ</t>
    </rPh>
    <phoneticPr fontId="3"/>
  </si>
  <si>
    <t>連結実質赤字比率（連結実質収支比率）</t>
    <rPh sb="0" eb="2">
      <t>レンケツ</t>
    </rPh>
    <rPh sb="2" eb="4">
      <t>ジッシツ</t>
    </rPh>
    <rPh sb="4" eb="5">
      <t>アカ</t>
    </rPh>
    <rPh sb="5" eb="6">
      <t>ジ</t>
    </rPh>
    <rPh sb="6" eb="8">
      <t>ヒリツ</t>
    </rPh>
    <rPh sb="9" eb="11">
      <t>レンケツ</t>
    </rPh>
    <rPh sb="11" eb="13">
      <t>ジッシツ</t>
    </rPh>
    <rPh sb="13" eb="15">
      <t>シュウシ</t>
    </rPh>
    <rPh sb="15" eb="17">
      <t>ヒリツ</t>
    </rPh>
    <phoneticPr fontId="3"/>
  </si>
  <si>
    <t>％</t>
    <phoneticPr fontId="3"/>
  </si>
  <si>
    <t>％）</t>
    <phoneticPr fontId="3"/>
  </si>
  <si>
    <t>％</t>
    <phoneticPr fontId="3"/>
  </si>
  <si>
    <t>（</t>
    <phoneticPr fontId="3"/>
  </si>
  <si>
    <t>　　　標準財政規模</t>
    <rPh sb="3" eb="5">
      <t>ヒョウジュン</t>
    </rPh>
    <rPh sb="5" eb="7">
      <t>ザイセイ</t>
    </rPh>
    <rPh sb="7" eb="9">
      <t>キボ</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</si>
  <si>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</si>
  <si>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許可移行基準</t>
    <rPh sb="0" eb="2">
      <t>キョカ</t>
    </rPh>
    <rPh sb="2" eb="4">
      <t>イコウ</t>
    </rPh>
    <rPh sb="4" eb="6">
      <t>キジュン</t>
    </rPh>
    <phoneticPr fontId="3"/>
  </si>
  <si>
    <t>財政再生基準</t>
    <rPh sb="0" eb="2">
      <t>ザイセイ</t>
    </rPh>
    <rPh sb="2" eb="4">
      <t>サイセイ</t>
    </rPh>
    <rPh sb="4" eb="6">
      <t>キジュン</t>
    </rPh>
    <phoneticPr fontId="3"/>
  </si>
  <si>
    <t>*1</t>
    <phoneticPr fontId="3"/>
  </si>
  <si>
    <t>*2</t>
    <phoneticPr fontId="3"/>
  </si>
  <si>
    <t>*1　標準財政規模によって異なる</t>
    <rPh sb="3" eb="5">
      <t>ヒョウジュン</t>
    </rPh>
    <rPh sb="5" eb="7">
      <t>ザイセイ</t>
    </rPh>
    <rPh sb="7" eb="9">
      <t>キボ</t>
    </rPh>
    <rPh sb="13" eb="14">
      <t>コト</t>
    </rPh>
    <phoneticPr fontId="3"/>
  </si>
  <si>
    <t>*2　平成20～21年度決算　40.0</t>
    <rPh sb="3" eb="5">
      <t>ヘイセイ</t>
    </rPh>
    <rPh sb="10" eb="12">
      <t>ネンド</t>
    </rPh>
    <rPh sb="12" eb="14">
      <t>ケッサン</t>
    </rPh>
    <phoneticPr fontId="3"/>
  </si>
  <si>
    <t>　　 平成22～23年度決算　35.0</t>
    <rPh sb="3" eb="5">
      <t>ヘイセイ</t>
    </rPh>
    <rPh sb="10" eb="12">
      <t>ネンド</t>
    </rPh>
    <rPh sb="12" eb="14">
      <t>ケッサン</t>
    </rPh>
    <phoneticPr fontId="3"/>
  </si>
  <si>
    <t>　　 平成24～25年度決算　30.0</t>
    <rPh sb="3" eb="5">
      <t>ヘイセイ</t>
    </rPh>
    <rPh sb="10" eb="12">
      <t>ネンド</t>
    </rPh>
    <rPh sb="12" eb="14">
      <t>ケッサン</t>
    </rPh>
    <phoneticPr fontId="3"/>
  </si>
  <si>
    <t>地方交付税算定台帳と算定経費の経年的推移</t>
    <rPh sb="0" eb="2">
      <t>チホウ</t>
    </rPh>
    <rPh sb="2" eb="5">
      <t>コウフゼイ</t>
    </rPh>
    <rPh sb="5" eb="7">
      <t>サンテイ</t>
    </rPh>
    <rPh sb="7" eb="9">
      <t>ダイチョウ</t>
    </rPh>
    <rPh sb="10" eb="12">
      <t>サンテイ</t>
    </rPh>
    <rPh sb="12" eb="14">
      <t>ケイヒ</t>
    </rPh>
    <rPh sb="15" eb="18">
      <t>ケイネンテキ</t>
    </rPh>
    <rPh sb="18" eb="20">
      <t>スイイ</t>
    </rPh>
    <phoneticPr fontId="3"/>
  </si>
  <si>
    <t>経費</t>
    <rPh sb="0" eb="2">
      <t>ケイヒ</t>
    </rPh>
    <phoneticPr fontId="3"/>
  </si>
  <si>
    <t>(H11)</t>
    <phoneticPr fontId="3"/>
  </si>
  <si>
    <t>(H12)</t>
    <phoneticPr fontId="3"/>
  </si>
  <si>
    <t>(H13)</t>
  </si>
  <si>
    <t>(H14)</t>
  </si>
  <si>
    <t>(H15)</t>
  </si>
  <si>
    <t>(H16)</t>
  </si>
  <si>
    <t>(H17)</t>
  </si>
  <si>
    <t>(H18)</t>
  </si>
  <si>
    <t>(H19)</t>
  </si>
  <si>
    <t>(H20)</t>
  </si>
  <si>
    <t>(H21)</t>
  </si>
  <si>
    <t>(H22)</t>
  </si>
  <si>
    <t>(H23)</t>
  </si>
  <si>
    <t>(H24)</t>
  </si>
  <si>
    <t>(H25)</t>
  </si>
  <si>
    <t>(H26)</t>
  </si>
  <si>
    <t>(H27)</t>
  </si>
  <si>
    <t>実数</t>
    <rPh sb="0" eb="2">
      <t>ジッスウ</t>
    </rPh>
    <phoneticPr fontId="3"/>
  </si>
  <si>
    <t>投資的経費</t>
    <rPh sb="0" eb="3">
      <t>トウシテキ</t>
    </rPh>
    <rPh sb="3" eb="5">
      <t>ケイヒ</t>
    </rPh>
    <phoneticPr fontId="3"/>
  </si>
  <si>
    <t>経常経費　A</t>
    <rPh sb="0" eb="2">
      <t>ケイジョウ</t>
    </rPh>
    <rPh sb="2" eb="4">
      <t>ケイヒ</t>
    </rPh>
    <phoneticPr fontId="3"/>
  </si>
  <si>
    <t>公債費　Ｂ</t>
    <rPh sb="0" eb="3">
      <t>コウサイヒ</t>
    </rPh>
    <phoneticPr fontId="3"/>
  </si>
  <si>
    <t>包括算定経費　Ｃ</t>
    <rPh sb="0" eb="2">
      <t>ホウカツ</t>
    </rPh>
    <rPh sb="2" eb="4">
      <t>サンテイ</t>
    </rPh>
    <rPh sb="4" eb="6">
      <t>ケイヒ</t>
    </rPh>
    <phoneticPr fontId="3"/>
  </si>
  <si>
    <t>振替前需要額　　Ｄ</t>
    <rPh sb="0" eb="2">
      <t>フリカエ</t>
    </rPh>
    <rPh sb="2" eb="3">
      <t>マエ</t>
    </rPh>
    <rPh sb="3" eb="5">
      <t>ジュヨウ</t>
    </rPh>
    <rPh sb="5" eb="6">
      <t>ガク</t>
    </rPh>
    <phoneticPr fontId="3"/>
  </si>
  <si>
    <t>臨時財政対策債振替相当額　E</t>
    <rPh sb="0" eb="2">
      <t>リンジ</t>
    </rPh>
    <rPh sb="2" eb="4">
      <t>ザイセイ</t>
    </rPh>
    <rPh sb="4" eb="6">
      <t>タイサク</t>
    </rPh>
    <rPh sb="6" eb="7">
      <t>サイ</t>
    </rPh>
    <rPh sb="7" eb="9">
      <t>フリカエ</t>
    </rPh>
    <rPh sb="9" eb="11">
      <t>ソウトウ</t>
    </rPh>
    <rPh sb="11" eb="12">
      <t>ガク</t>
    </rPh>
    <phoneticPr fontId="3"/>
  </si>
  <si>
    <t>基準財政需要額の合計　Ｆ</t>
    <rPh sb="0" eb="2">
      <t>キジュン</t>
    </rPh>
    <rPh sb="2" eb="4">
      <t>ザイセイ</t>
    </rPh>
    <rPh sb="4" eb="6">
      <t>ジュヨウ</t>
    </rPh>
    <rPh sb="6" eb="7">
      <t>ガク</t>
    </rPh>
    <rPh sb="8" eb="10">
      <t>ゴウケイ</t>
    </rPh>
    <phoneticPr fontId="3"/>
  </si>
  <si>
    <t>決算カード</t>
    <rPh sb="0" eb="2">
      <t>ケッサン</t>
    </rPh>
    <phoneticPr fontId="3"/>
  </si>
  <si>
    <t>決算・分析数値推移</t>
    <rPh sb="0" eb="2">
      <t>ケッサン</t>
    </rPh>
    <rPh sb="3" eb="5">
      <t>ブンセキ</t>
    </rPh>
    <rPh sb="5" eb="7">
      <t>スウチ</t>
    </rPh>
    <rPh sb="7" eb="9">
      <t>スイイ</t>
    </rPh>
    <phoneticPr fontId="3"/>
  </si>
  <si>
    <t>目的別歳出</t>
    <rPh sb="0" eb="2">
      <t>モクテキ</t>
    </rPh>
    <rPh sb="2" eb="3">
      <t>ベツ</t>
    </rPh>
    <rPh sb="3" eb="5">
      <t>サイシュツ</t>
    </rPh>
    <phoneticPr fontId="3"/>
  </si>
  <si>
    <t>目的別歳出の充当一般財源等</t>
    <rPh sb="0" eb="2">
      <t>モクテキ</t>
    </rPh>
    <rPh sb="2" eb="3">
      <t>ベツ</t>
    </rPh>
    <rPh sb="3" eb="5">
      <t>サイシュツ</t>
    </rPh>
    <rPh sb="6" eb="8">
      <t>ジュウトウ</t>
    </rPh>
    <rPh sb="8" eb="10">
      <t>イッパン</t>
    </rPh>
    <rPh sb="10" eb="12">
      <t>ザイゲン</t>
    </rPh>
    <rPh sb="12" eb="13">
      <t>トウ</t>
    </rPh>
    <phoneticPr fontId="3"/>
  </si>
  <si>
    <t>性質別歳出</t>
    <rPh sb="0" eb="2">
      <t>セイシツ</t>
    </rPh>
    <rPh sb="2" eb="3">
      <t>ベツ</t>
    </rPh>
    <rPh sb="3" eb="5">
      <t>サイシュツ</t>
    </rPh>
    <phoneticPr fontId="3"/>
  </si>
  <si>
    <t>経常収支比率の構成比</t>
    <rPh sb="0" eb="2">
      <t>ケイジョウ</t>
    </rPh>
    <rPh sb="2" eb="4">
      <t>シュウシ</t>
    </rPh>
    <rPh sb="4" eb="6">
      <t>ヒリツ</t>
    </rPh>
    <rPh sb="7" eb="9">
      <t>コウセイ</t>
    </rPh>
    <rPh sb="9" eb="10">
      <t>ヒ</t>
    </rPh>
    <phoneticPr fontId="3"/>
  </si>
  <si>
    <t>決算額</t>
    <rPh sb="0" eb="2">
      <t>ケッサン</t>
    </rPh>
    <rPh sb="2" eb="3">
      <t>ガク</t>
    </rPh>
    <phoneticPr fontId="3"/>
  </si>
  <si>
    <t>歳入決算額</t>
    <rPh sb="0" eb="2">
      <t>サイニュウ</t>
    </rPh>
    <rPh sb="2" eb="4">
      <t>ケッサン</t>
    </rPh>
    <rPh sb="4" eb="5">
      <t>ガク</t>
    </rPh>
    <phoneticPr fontId="3"/>
  </si>
  <si>
    <t>経常一般財源等</t>
    <rPh sb="0" eb="2">
      <t>ケイジョウ</t>
    </rPh>
    <rPh sb="2" eb="4">
      <t>イッパン</t>
    </rPh>
    <rPh sb="4" eb="6">
      <t>ザイゲン</t>
    </rPh>
    <rPh sb="6" eb="7">
      <t>トウ</t>
    </rPh>
    <phoneticPr fontId="3"/>
  </si>
  <si>
    <t>財政指標</t>
    <rPh sb="0" eb="2">
      <t>ザイセイ</t>
    </rPh>
    <rPh sb="2" eb="4">
      <t>シヒョウ</t>
    </rPh>
    <phoneticPr fontId="3"/>
  </si>
  <si>
    <t>財政健全化法の健全化判断比率</t>
    <rPh sb="0" eb="2">
      <t>ザイセイ</t>
    </rPh>
    <rPh sb="2" eb="4">
      <t>ケンゼン</t>
    </rPh>
    <rPh sb="4" eb="5">
      <t>カ</t>
    </rPh>
    <rPh sb="5" eb="6">
      <t>ホウ</t>
    </rPh>
    <rPh sb="7" eb="10">
      <t>ケンゼンカ</t>
    </rPh>
    <rPh sb="10" eb="12">
      <t>ハンダン</t>
    </rPh>
    <rPh sb="12" eb="14">
      <t>ヒリツ</t>
    </rPh>
    <phoneticPr fontId="3"/>
  </si>
  <si>
    <t>地方交付税算定台帳</t>
    <rPh sb="0" eb="2">
      <t>チホウ</t>
    </rPh>
    <rPh sb="2" eb="5">
      <t>コウフゼイ</t>
    </rPh>
    <rPh sb="5" eb="7">
      <t>サンテイ</t>
    </rPh>
    <rPh sb="7" eb="9">
      <t>ダイチョウ</t>
    </rPh>
    <phoneticPr fontId="3"/>
  </si>
  <si>
    <t>歳入の体系</t>
    <rPh sb="0" eb="2">
      <t>サイニュウ</t>
    </rPh>
    <rPh sb="3" eb="5">
      <t>タイケイ</t>
    </rPh>
    <phoneticPr fontId="3"/>
  </si>
  <si>
    <t>経常収支比率の比較</t>
    <rPh sb="0" eb="2">
      <t>ケイジョウ</t>
    </rPh>
    <rPh sb="2" eb="4">
      <t>シュウシ</t>
    </rPh>
    <rPh sb="4" eb="6">
      <t>ヒリツ</t>
    </rPh>
    <rPh sb="7" eb="9">
      <t>ヒカク</t>
    </rPh>
    <phoneticPr fontId="3"/>
  </si>
  <si>
    <t>MENU</t>
    <phoneticPr fontId="3"/>
  </si>
  <si>
    <t>歳入の体系</t>
    <rPh sb="0" eb="2">
      <t>サイニュウ</t>
    </rPh>
    <rPh sb="3" eb="5">
      <t>タイケイ</t>
    </rPh>
    <phoneticPr fontId="3"/>
  </si>
  <si>
    <t>①</t>
    <phoneticPr fontId="3"/>
  </si>
  <si>
    <t>（</t>
  </si>
  <si>
    <t>（</t>
    <phoneticPr fontId="3"/>
  </si>
  <si>
    <t>）</t>
    <phoneticPr fontId="3"/>
  </si>
  <si>
    <t>　歳　入</t>
    <rPh sb="1" eb="2">
      <t>トシ</t>
    </rPh>
    <rPh sb="3" eb="4">
      <t>イリ</t>
    </rPh>
    <phoneticPr fontId="3"/>
  </si>
  <si>
    <t>③</t>
    <phoneticPr fontId="3"/>
  </si>
  <si>
    <t>特定財源</t>
    <rPh sb="0" eb="2">
      <t>トクテイ</t>
    </rPh>
    <rPh sb="2" eb="4">
      <t>ザイゲン</t>
    </rPh>
    <phoneticPr fontId="3"/>
  </si>
  <si>
    <t>②</t>
    <phoneticPr fontId="3"/>
  </si>
  <si>
    <t>一般財源</t>
    <rPh sb="0" eb="2">
      <t>イッパン</t>
    </rPh>
    <rPh sb="2" eb="4">
      <t>ザイゲン</t>
    </rPh>
    <phoneticPr fontId="3"/>
  </si>
  <si>
    <t>④</t>
    <phoneticPr fontId="3"/>
  </si>
  <si>
    <t>　経常一般財源等</t>
    <rPh sb="1" eb="3">
      <t>ケイジョウ</t>
    </rPh>
    <rPh sb="3" eb="5">
      <t>イッパン</t>
    </rPh>
    <rPh sb="5" eb="7">
      <t>ザイゲン</t>
    </rPh>
    <rPh sb="7" eb="8">
      <t>トウ</t>
    </rPh>
    <phoneticPr fontId="3"/>
  </si>
  <si>
    <t>⑤</t>
    <phoneticPr fontId="3"/>
  </si>
  <si>
    <t>　臨時一般財源等</t>
    <rPh sb="1" eb="3">
      <t>リンジ</t>
    </rPh>
    <rPh sb="3" eb="5">
      <t>イッパン</t>
    </rPh>
    <rPh sb="5" eb="7">
      <t>ザイゲン</t>
    </rPh>
    <rPh sb="7" eb="8">
      <t>トウ</t>
    </rPh>
    <phoneticPr fontId="3"/>
  </si>
  <si>
    <t>）</t>
    <phoneticPr fontId="3"/>
  </si>
  <si>
    <t>財産収入・都市計画税などの目的税・特別交付税・臨時財政対策債・減税補てん債など</t>
    <rPh sb="0" eb="2">
      <t>ザイサン</t>
    </rPh>
    <rPh sb="2" eb="4">
      <t>シュウニュウ</t>
    </rPh>
    <rPh sb="5" eb="7">
      <t>トシ</t>
    </rPh>
    <rPh sb="7" eb="9">
      <t>ケイカク</t>
    </rPh>
    <rPh sb="9" eb="10">
      <t>ゼイ</t>
    </rPh>
    <rPh sb="13" eb="16">
      <t>モクテキゼイ</t>
    </rPh>
    <rPh sb="17" eb="19">
      <t>トクベツ</t>
    </rPh>
    <rPh sb="19" eb="22">
      <t>コウフゼイ</t>
    </rPh>
    <rPh sb="23" eb="25">
      <t>リンジ</t>
    </rPh>
    <rPh sb="25" eb="27">
      <t>ザイセイ</t>
    </rPh>
    <rPh sb="27" eb="29">
      <t>タイサク</t>
    </rPh>
    <rPh sb="29" eb="30">
      <t>サイ</t>
    </rPh>
    <rPh sb="31" eb="33">
      <t>ゲンゼイ</t>
    </rPh>
    <rPh sb="33" eb="34">
      <t>ホ</t>
    </rPh>
    <rPh sb="36" eb="37">
      <t>サイ</t>
    </rPh>
    <phoneticPr fontId="3"/>
  </si>
  <si>
    <t>（</t>
    <phoneticPr fontId="3"/>
  </si>
  <si>
    <t>その他の経常一般財源等</t>
    <rPh sb="2" eb="3">
      <t>タ</t>
    </rPh>
    <rPh sb="4" eb="6">
      <t>ケイジョウ</t>
    </rPh>
    <rPh sb="6" eb="8">
      <t>イッパン</t>
    </rPh>
    <rPh sb="8" eb="11">
      <t>ザイゲントウ</t>
    </rPh>
    <phoneticPr fontId="3"/>
  </si>
  <si>
    <t>地方消費税交付金・地方譲与税など）</t>
    <rPh sb="0" eb="2">
      <t>チホウ</t>
    </rPh>
    <rPh sb="2" eb="5">
      <t>ショウヒゼイ</t>
    </rPh>
    <rPh sb="5" eb="8">
      <t>コウフキン</t>
    </rPh>
    <rPh sb="9" eb="11">
      <t>チホウ</t>
    </rPh>
    <rPh sb="11" eb="13">
      <t>ジョウヨ</t>
    </rPh>
    <rPh sb="13" eb="14">
      <t>ゼイ</t>
    </rPh>
    <phoneticPr fontId="3"/>
  </si>
  <si>
    <t>⑧</t>
    <phoneticPr fontId="3"/>
  </si>
  <si>
    <t>⑦</t>
    <phoneticPr fontId="3"/>
  </si>
  <si>
    <t>普通交付税</t>
    <rPh sb="0" eb="2">
      <t>フツウ</t>
    </rPh>
    <rPh sb="2" eb="5">
      <t>コウフゼイ</t>
    </rPh>
    <phoneticPr fontId="3"/>
  </si>
  <si>
    <t>⑥</t>
    <phoneticPr fontId="3"/>
  </si>
  <si>
    <t>地方税（普通税）</t>
    <rPh sb="0" eb="3">
      <t>チホウゼイ</t>
    </rPh>
    <rPh sb="4" eb="6">
      <t>フツウ</t>
    </rPh>
    <rPh sb="6" eb="7">
      <t>ゼイ</t>
    </rPh>
    <phoneticPr fontId="3"/>
  </si>
  <si>
    <t>⑨</t>
    <phoneticPr fontId="3"/>
  </si>
  <si>
    <t>市町村民税</t>
    <rPh sb="0" eb="3">
      <t>シチョウソン</t>
    </rPh>
    <rPh sb="3" eb="4">
      <t>ミン</t>
    </rPh>
    <rPh sb="4" eb="5">
      <t>ゼイ</t>
    </rPh>
    <phoneticPr fontId="3"/>
  </si>
  <si>
    <t>⑩</t>
    <phoneticPr fontId="3"/>
  </si>
  <si>
    <t>固定資産税</t>
    <rPh sb="0" eb="2">
      <t>コテイ</t>
    </rPh>
    <rPh sb="2" eb="5">
      <t>シサンゼイ</t>
    </rPh>
    <phoneticPr fontId="3"/>
  </si>
  <si>
    <t>⑪</t>
    <phoneticPr fontId="3"/>
  </si>
  <si>
    <t>その他の普通税</t>
    <rPh sb="2" eb="3">
      <t>タ</t>
    </rPh>
    <rPh sb="4" eb="6">
      <t>フツウ</t>
    </rPh>
    <rPh sb="6" eb="7">
      <t>ゼイ</t>
    </rPh>
    <phoneticPr fontId="3"/>
  </si>
  <si>
    <t>軽自動車税・市町村たばこ税など）</t>
    <rPh sb="0" eb="4">
      <t>ケイジドウシャ</t>
    </rPh>
    <rPh sb="4" eb="5">
      <t>ゼイ</t>
    </rPh>
    <rPh sb="6" eb="9">
      <t>シチョウソン</t>
    </rPh>
    <rPh sb="12" eb="13">
      <t>ゼイ</t>
    </rPh>
    <phoneticPr fontId="3"/>
  </si>
  <si>
    <t>個人分</t>
    <rPh sb="0" eb="2">
      <t>コジン</t>
    </rPh>
    <rPh sb="2" eb="3">
      <t>ブン</t>
    </rPh>
    <phoneticPr fontId="3"/>
  </si>
  <si>
    <t>個人市町村民税</t>
    <rPh sb="0" eb="2">
      <t>コジン</t>
    </rPh>
    <rPh sb="2" eb="5">
      <t>シチョウソン</t>
    </rPh>
    <rPh sb="5" eb="6">
      <t>ミン</t>
    </rPh>
    <rPh sb="6" eb="7">
      <t>ゼイ</t>
    </rPh>
    <phoneticPr fontId="3"/>
  </si>
  <si>
    <t>⑫</t>
    <phoneticPr fontId="3"/>
  </si>
  <si>
    <t>⑬</t>
    <phoneticPr fontId="3"/>
  </si>
  <si>
    <t>法人市町村民税</t>
    <rPh sb="2" eb="5">
      <t>シチョウソン</t>
    </rPh>
    <rPh sb="5" eb="6">
      <t>ミン</t>
    </rPh>
    <rPh sb="6" eb="7">
      <t>ゼイ</t>
    </rPh>
    <phoneticPr fontId="3"/>
  </si>
  <si>
    <t>法人分</t>
    <rPh sb="2" eb="3">
      <t>ブン</t>
    </rPh>
    <phoneticPr fontId="3"/>
  </si>
  <si>
    <t>個人均等割</t>
    <rPh sb="0" eb="2">
      <t>コジン</t>
    </rPh>
    <rPh sb="2" eb="5">
      <t>キントウワ</t>
    </rPh>
    <phoneticPr fontId="3"/>
  </si>
  <si>
    <t>⑭</t>
    <phoneticPr fontId="3"/>
  </si>
  <si>
    <t>⑮</t>
    <phoneticPr fontId="3"/>
  </si>
  <si>
    <t>所得割</t>
    <rPh sb="0" eb="2">
      <t>ショトク</t>
    </rPh>
    <rPh sb="2" eb="3">
      <t>ワリ</t>
    </rPh>
    <phoneticPr fontId="3"/>
  </si>
  <si>
    <t>⑯</t>
    <phoneticPr fontId="3"/>
  </si>
  <si>
    <t>⑰</t>
    <phoneticPr fontId="3"/>
  </si>
  <si>
    <t>法人税割</t>
    <rPh sb="0" eb="3">
      <t>ホウジンゼイ</t>
    </rPh>
    <rPh sb="3" eb="4">
      <t>ワ</t>
    </rPh>
    <phoneticPr fontId="3"/>
  </si>
  <si>
    <t>法人均等割</t>
    <rPh sb="0" eb="2">
      <t>ホウジン</t>
    </rPh>
    <rPh sb="2" eb="5">
      <t>キントウワ</t>
    </rPh>
    <phoneticPr fontId="3"/>
  </si>
  <si>
    <t>経常収支比率</t>
    <rPh sb="0" eb="2">
      <t>ケイジョウ</t>
    </rPh>
    <rPh sb="2" eb="4">
      <t>シュウシ</t>
    </rPh>
    <rPh sb="4" eb="6">
      <t>ヒリツ</t>
    </rPh>
    <phoneticPr fontId="3"/>
  </si>
  <si>
    <t>経常収支比率の比較</t>
    <rPh sb="0" eb="2">
      <t>ケイジョウ</t>
    </rPh>
    <rPh sb="2" eb="4">
      <t>シュウシ</t>
    </rPh>
    <rPh sb="4" eb="6">
      <t>ヒリツ</t>
    </rPh>
    <rPh sb="7" eb="9">
      <t>ヒカク</t>
    </rPh>
    <phoneticPr fontId="3"/>
  </si>
  <si>
    <t>（減税補てん債・臨時財政対策債を除く）</t>
    <rPh sb="1" eb="3">
      <t>ゲンゼイ</t>
    </rPh>
    <rPh sb="3" eb="4">
      <t>ホ</t>
    </rPh>
    <rPh sb="6" eb="7">
      <t>サイ</t>
    </rPh>
    <rPh sb="8" eb="10">
      <t>リンジ</t>
    </rPh>
    <rPh sb="10" eb="12">
      <t>ザイセイ</t>
    </rPh>
    <rPh sb="12" eb="14">
      <t>タイサク</t>
    </rPh>
    <rPh sb="14" eb="15">
      <t>サイ</t>
    </rPh>
    <rPh sb="16" eb="17">
      <t>ノゾ</t>
    </rPh>
    <phoneticPr fontId="3"/>
  </si>
  <si>
    <t>人件費</t>
    <rPh sb="0" eb="3">
      <t>ジンケンヒ</t>
    </rPh>
    <phoneticPr fontId="3"/>
  </si>
  <si>
    <t>扶助費</t>
    <rPh sb="0" eb="3">
      <t>フジョヒ</t>
    </rPh>
    <phoneticPr fontId="3"/>
  </si>
  <si>
    <t>公債費</t>
    <rPh sb="0" eb="3">
      <t>コウサイヒ</t>
    </rPh>
    <phoneticPr fontId="3"/>
  </si>
  <si>
    <t>物件費</t>
    <rPh sb="0" eb="3">
      <t>ブッケンヒ</t>
    </rPh>
    <phoneticPr fontId="3"/>
  </si>
  <si>
    <t>維持補修費</t>
    <rPh sb="0" eb="2">
      <t>イジ</t>
    </rPh>
    <rPh sb="2" eb="4">
      <t>ホシュウ</t>
    </rPh>
    <rPh sb="4" eb="5">
      <t>ヒ</t>
    </rPh>
    <phoneticPr fontId="3"/>
  </si>
  <si>
    <t>補助被等</t>
    <rPh sb="0" eb="2">
      <t>ホジョ</t>
    </rPh>
    <rPh sb="2" eb="4">
      <t>ヒトウ</t>
    </rPh>
    <phoneticPr fontId="3"/>
  </si>
  <si>
    <t>繰出金</t>
    <rPh sb="0" eb="2">
      <t>クリダ</t>
    </rPh>
    <rPh sb="2" eb="3">
      <t>キン</t>
    </rPh>
    <phoneticPr fontId="3"/>
  </si>
  <si>
    <t>投資・出資金・貸付金</t>
    <rPh sb="0" eb="2">
      <t>トウシ</t>
    </rPh>
    <rPh sb="3" eb="6">
      <t>シュッシキン</t>
    </rPh>
    <rPh sb="7" eb="9">
      <t>カシツケ</t>
    </rPh>
    <rPh sb="9" eb="10">
      <t>キン</t>
    </rPh>
    <phoneticPr fontId="3"/>
  </si>
  <si>
    <t>％</t>
    <phoneticPr fontId="3"/>
  </si>
  <si>
    <t>最も高い年度A</t>
    <rPh sb="0" eb="1">
      <t>モット</t>
    </rPh>
    <rPh sb="2" eb="3">
      <t>タカ</t>
    </rPh>
    <rPh sb="4" eb="6">
      <t>ネンド</t>
    </rPh>
    <phoneticPr fontId="3"/>
  </si>
  <si>
    <t>最も低い年度B</t>
    <rPh sb="0" eb="1">
      <t>モット</t>
    </rPh>
    <rPh sb="2" eb="3">
      <t>ヒク</t>
    </rPh>
    <rPh sb="4" eb="6">
      <t>ネンド</t>
    </rPh>
    <phoneticPr fontId="3"/>
  </si>
  <si>
    <t>　　　A-B</t>
    <phoneticPr fontId="3"/>
  </si>
  <si>
    <t>区分</t>
    <rPh sb="0" eb="2">
      <t>クブン</t>
    </rPh>
    <phoneticPr fontId="3"/>
  </si>
  <si>
    <t>）</t>
  </si>
  <si>
    <t>金額：百万円</t>
    <rPh sb="0" eb="2">
      <t>キンガク</t>
    </rPh>
    <rPh sb="3" eb="6">
      <t>ヒャクマンエン</t>
    </rPh>
    <phoneticPr fontId="3"/>
  </si>
  <si>
    <t>構成比（％）</t>
    <rPh sb="0" eb="2">
      <t>コウセイ</t>
    </rPh>
    <rPh sb="2" eb="3">
      <t>ヒ</t>
    </rPh>
    <phoneticPr fontId="3"/>
  </si>
  <si>
    <t>一般財源等</t>
    <rPh sb="0" eb="2">
      <t>イッパン</t>
    </rPh>
    <rPh sb="2" eb="4">
      <t>ザイゲン</t>
    </rPh>
    <rPh sb="4" eb="5">
      <t>トウ</t>
    </rPh>
    <phoneticPr fontId="3"/>
  </si>
  <si>
    <t>転記する部分</t>
    <rPh sb="0" eb="2">
      <t>テンキ</t>
    </rPh>
    <rPh sb="4" eb="6">
      <t>ブブン</t>
    </rPh>
    <phoneticPr fontId="3"/>
  </si>
  <si>
    <t>決算カードから</t>
    <rPh sb="0" eb="2">
      <t>ケッサン</t>
    </rPh>
    <phoneticPr fontId="3"/>
  </si>
  <si>
    <t>構成比</t>
    <rPh sb="0" eb="2">
      <t>コウセイ</t>
    </rPh>
    <rPh sb="2" eb="3">
      <t>ヒ</t>
    </rPh>
    <phoneticPr fontId="3"/>
  </si>
  <si>
    <t>実質収支比率（実質赤字比率）*</t>
    <rPh sb="0" eb="2">
      <t>ジッシツ</t>
    </rPh>
    <rPh sb="2" eb="4">
      <t>シュウシ</t>
    </rPh>
    <rPh sb="4" eb="6">
      <t>ヒリツ</t>
    </rPh>
    <rPh sb="7" eb="9">
      <t>ジッシツ</t>
    </rPh>
    <rPh sb="9" eb="10">
      <t>アカ</t>
    </rPh>
    <rPh sb="10" eb="11">
      <t>ジ</t>
    </rPh>
    <rPh sb="11" eb="13">
      <t>ヒリツ</t>
    </rPh>
    <phoneticPr fontId="3"/>
  </si>
  <si>
    <t>連結実質赤字比率*</t>
    <rPh sb="0" eb="2">
      <t>レンケツ</t>
    </rPh>
    <rPh sb="2" eb="4">
      <t>ジッシツ</t>
    </rPh>
    <rPh sb="4" eb="5">
      <t>アカ</t>
    </rPh>
    <rPh sb="5" eb="6">
      <t>ジ</t>
    </rPh>
    <rPh sb="6" eb="8">
      <t>ヒリツ</t>
    </rPh>
    <phoneticPr fontId="3"/>
  </si>
  <si>
    <t>決算カード</t>
    <rPh sb="0" eb="2">
      <t>ケッサン</t>
    </rPh>
    <phoneticPr fontId="3"/>
  </si>
  <si>
    <t>決算カード（EXCEL）</t>
    <rPh sb="0" eb="2">
      <t>ケッサン</t>
    </rPh>
    <phoneticPr fontId="3"/>
  </si>
  <si>
    <t>前のページの入力データにより自動計算</t>
    <rPh sb="0" eb="1">
      <t>マエ</t>
    </rPh>
    <rPh sb="6" eb="8">
      <t>ニュウリョク</t>
    </rPh>
    <rPh sb="14" eb="16">
      <t>ジドウ</t>
    </rPh>
    <rPh sb="16" eb="18">
      <t>ケイサン</t>
    </rPh>
    <phoneticPr fontId="3"/>
  </si>
  <si>
    <t>決算収支</t>
    <rPh sb="0" eb="2">
      <t>ケッサン</t>
    </rPh>
    <rPh sb="2" eb="4">
      <t>シュウシ</t>
    </rPh>
    <phoneticPr fontId="3"/>
  </si>
  <si>
    <t>*単年度収支=今年度実質収支-前年度実質収支</t>
  </si>
  <si>
    <t>**実質単年度収支=単年度収支+積立金+繰上償還金-積立金取崩し額</t>
  </si>
  <si>
    <t>全体像</t>
    <rPh sb="0" eb="3">
      <t>ゼンタイゾウ</t>
    </rPh>
    <phoneticPr fontId="3"/>
  </si>
  <si>
    <t>歳入</t>
    <rPh sb="0" eb="2">
      <t>サイニュウ</t>
    </rPh>
    <phoneticPr fontId="3"/>
  </si>
  <si>
    <t>J＝Ｆ＋Ｇ＋Ｈ－Ｉ</t>
    <phoneticPr fontId="3"/>
  </si>
  <si>
    <t>借金</t>
    <rPh sb="0" eb="2">
      <t>シャッキン</t>
    </rPh>
    <phoneticPr fontId="3"/>
  </si>
  <si>
    <t>財政指標</t>
    <rPh sb="0" eb="2">
      <t>ザイセイ</t>
    </rPh>
    <rPh sb="2" eb="4">
      <t>シヒョウ</t>
    </rPh>
    <phoneticPr fontId="3"/>
  </si>
  <si>
    <t>金額</t>
    <rPh sb="0" eb="2">
      <t>キンガク</t>
    </rPh>
    <phoneticPr fontId="3"/>
  </si>
  <si>
    <t>項目</t>
    <rPh sb="0" eb="2">
      <t>コウモク</t>
    </rPh>
    <phoneticPr fontId="3"/>
  </si>
  <si>
    <t>歳出（性質別）</t>
    <rPh sb="0" eb="2">
      <t>サイシュツ</t>
    </rPh>
    <rPh sb="3" eb="5">
      <t>セイシツ</t>
    </rPh>
    <rPh sb="5" eb="6">
      <t>ベツ</t>
    </rPh>
    <phoneticPr fontId="3"/>
  </si>
  <si>
    <t>歳出（目的別）</t>
    <rPh sb="0" eb="2">
      <t>サイシュツ</t>
    </rPh>
    <rPh sb="3" eb="5">
      <t>モクテキ</t>
    </rPh>
    <rPh sb="5" eb="6">
      <t>ベツ</t>
    </rPh>
    <phoneticPr fontId="3"/>
  </si>
  <si>
    <t>目　的　別　歳　出　の　状　況　（単位：千円　％）</t>
    <rPh sb="0" eb="1">
      <t>メ</t>
    </rPh>
    <rPh sb="2" eb="3">
      <t>マト</t>
    </rPh>
    <phoneticPr fontId="3"/>
  </si>
  <si>
    <t>福岡県自治体問題研究所・研究員　宮崎康徳</t>
    <rPh sb="0" eb="3">
      <t>フクオカケン</t>
    </rPh>
    <rPh sb="3" eb="6">
      <t>ジチタイ</t>
    </rPh>
    <rPh sb="6" eb="8">
      <t>モンダイ</t>
    </rPh>
    <rPh sb="8" eb="11">
      <t>ケンキュウショ</t>
    </rPh>
    <rPh sb="12" eb="15">
      <t>ケンキュウイン</t>
    </rPh>
    <rPh sb="16" eb="18">
      <t>ミヤザキ</t>
    </rPh>
    <rPh sb="18" eb="20">
      <t>ヤスノリ</t>
    </rPh>
    <phoneticPr fontId="3"/>
  </si>
  <si>
    <t>教材制作</t>
    <rPh sb="0" eb="2">
      <t>キョウザイ</t>
    </rPh>
    <rPh sb="2" eb="4">
      <t>セイサク</t>
    </rPh>
    <phoneticPr fontId="3"/>
  </si>
  <si>
    <t>初村尤而著、増補版　そもそもがわかる自治体の財政、2011、自治体研究社</t>
    <rPh sb="0" eb="1">
      <t>ハツ</t>
    </rPh>
    <rPh sb="1" eb="2">
      <t>ムラ</t>
    </rPh>
    <rPh sb="2" eb="3">
      <t>モットモ</t>
    </rPh>
    <rPh sb="3" eb="4">
      <t>シカ</t>
    </rPh>
    <rPh sb="4" eb="5">
      <t>チョ</t>
    </rPh>
    <rPh sb="6" eb="8">
      <t>ゾウホ</t>
    </rPh>
    <rPh sb="8" eb="9">
      <t>バン</t>
    </rPh>
    <rPh sb="18" eb="21">
      <t>ジチタイ</t>
    </rPh>
    <rPh sb="22" eb="24">
      <t>ザイセイ</t>
    </rPh>
    <rPh sb="30" eb="33">
      <t>ジチタイ</t>
    </rPh>
    <rPh sb="33" eb="35">
      <t>ケンキュウ</t>
    </rPh>
    <rPh sb="35" eb="36">
      <t>シャ</t>
    </rPh>
    <phoneticPr fontId="3"/>
  </si>
  <si>
    <t>テキスト参照P</t>
    <rPh sb="4" eb="6">
      <t>サンショウ</t>
    </rPh>
    <phoneticPr fontId="3"/>
  </si>
  <si>
    <t>大和田一紘著、増補版　習うより慣れろの市町村財政分析、2009、自治体研究社</t>
    <rPh sb="0" eb="3">
      <t>オオワダ</t>
    </rPh>
    <rPh sb="3" eb="5">
      <t>カズコウ</t>
    </rPh>
    <rPh sb="5" eb="6">
      <t>チョ</t>
    </rPh>
    <rPh sb="7" eb="9">
      <t>ゾウホ</t>
    </rPh>
    <rPh sb="9" eb="10">
      <t>バン</t>
    </rPh>
    <rPh sb="11" eb="12">
      <t>ナラ</t>
    </rPh>
    <rPh sb="15" eb="16">
      <t>ナ</t>
    </rPh>
    <rPh sb="19" eb="22">
      <t>シチョウソン</t>
    </rPh>
    <rPh sb="22" eb="24">
      <t>ザイセイ</t>
    </rPh>
    <rPh sb="24" eb="26">
      <t>ブンセキ</t>
    </rPh>
    <rPh sb="32" eb="35">
      <t>ジチタイ</t>
    </rPh>
    <rPh sb="35" eb="37">
      <t>ケンキュウ</t>
    </rPh>
    <rPh sb="37" eb="38">
      <t>シャ</t>
    </rPh>
    <phoneticPr fontId="3"/>
  </si>
  <si>
    <t>網掛け部分は、自動計算部分です。計算式が隠れています。</t>
    <rPh sb="0" eb="2">
      <t>アミカ</t>
    </rPh>
    <rPh sb="3" eb="5">
      <t>ブブン</t>
    </rPh>
    <rPh sb="7" eb="9">
      <t>ジドウ</t>
    </rPh>
    <rPh sb="9" eb="11">
      <t>ケイサン</t>
    </rPh>
    <rPh sb="11" eb="13">
      <t>ブブン</t>
    </rPh>
    <rPh sb="16" eb="18">
      <t>ケイサン</t>
    </rPh>
    <rPh sb="18" eb="19">
      <t>シキ</t>
    </rPh>
    <rPh sb="20" eb="21">
      <t>カク</t>
    </rPh>
    <phoneticPr fontId="3"/>
  </si>
  <si>
    <t>学習ガイド</t>
    <rPh sb="0" eb="2">
      <t>ガクシュウ</t>
    </rPh>
    <phoneticPr fontId="3"/>
  </si>
  <si>
    <t>ネクスト・テキスト</t>
    <phoneticPr fontId="3"/>
  </si>
  <si>
    <t>基本テキスト</t>
    <rPh sb="0" eb="2">
      <t>キホン</t>
    </rPh>
    <phoneticPr fontId="3"/>
  </si>
  <si>
    <t>区　　分</t>
    <phoneticPr fontId="3"/>
  </si>
  <si>
    <t>住民基本台帳</t>
    <phoneticPr fontId="3"/>
  </si>
  <si>
    <t>17年国調</t>
    <phoneticPr fontId="3"/>
  </si>
  <si>
    <t>政令指定都市</t>
    <phoneticPr fontId="3"/>
  </si>
  <si>
    <t>％</t>
    <phoneticPr fontId="3"/>
  </si>
  <si>
    <t>決算状況</t>
    <phoneticPr fontId="3"/>
  </si>
  <si>
    <t>km2</t>
    <phoneticPr fontId="3"/>
  </si>
  <si>
    <t>％</t>
    <phoneticPr fontId="3"/>
  </si>
  <si>
    <t>1-9</t>
    <phoneticPr fontId="3"/>
  </si>
  <si>
    <t>法定普通税</t>
    <phoneticPr fontId="3"/>
  </si>
  <si>
    <t>低開発</t>
    <phoneticPr fontId="3"/>
  </si>
  <si>
    <t>（一般財源計）</t>
    <phoneticPr fontId="3"/>
  </si>
  <si>
    <t>事業所税</t>
    <phoneticPr fontId="3"/>
  </si>
  <si>
    <t>○</t>
    <phoneticPr fontId="3"/>
  </si>
  <si>
    <t>25.04.01</t>
    <phoneticPr fontId="3"/>
  </si>
  <si>
    <t>都市計画税</t>
    <phoneticPr fontId="3"/>
  </si>
  <si>
    <t>水利地益税等</t>
    <phoneticPr fontId="3"/>
  </si>
  <si>
    <t>06.04.01</t>
    <phoneticPr fontId="3"/>
  </si>
  <si>
    <t>　</t>
    <phoneticPr fontId="3"/>
  </si>
  <si>
    <t>人件費</t>
    <phoneticPr fontId="3"/>
  </si>
  <si>
    <t>　　うち職員給</t>
    <phoneticPr fontId="3"/>
  </si>
  <si>
    <t>扶助費</t>
    <phoneticPr fontId="3"/>
  </si>
  <si>
    <t>公債費</t>
    <phoneticPr fontId="3"/>
  </si>
  <si>
    <t>実質収支比率(%)</t>
    <phoneticPr fontId="3"/>
  </si>
  <si>
    <t>公債費負担比率(%)</t>
    <phoneticPr fontId="3"/>
  </si>
  <si>
    <t>（義務的経費）</t>
    <phoneticPr fontId="3"/>
  </si>
  <si>
    <t>物件費</t>
    <phoneticPr fontId="3"/>
  </si>
  <si>
    <t>維持補修費</t>
    <phoneticPr fontId="3"/>
  </si>
  <si>
    <t>補助費等</t>
    <phoneticPr fontId="3"/>
  </si>
  <si>
    <t>　うち一部事務組合負担金</t>
    <phoneticPr fontId="3"/>
  </si>
  <si>
    <t>財政調整</t>
    <phoneticPr fontId="3"/>
  </si>
  <si>
    <t>繰出金</t>
    <phoneticPr fontId="3"/>
  </si>
  <si>
    <t>積立金</t>
    <phoneticPr fontId="3"/>
  </si>
  <si>
    <t>投資出資貸付金</t>
    <phoneticPr fontId="3"/>
  </si>
  <si>
    <t>前年度繰上充用金</t>
    <phoneticPr fontId="3"/>
  </si>
  <si>
    <t>物件等購入</t>
    <phoneticPr fontId="3"/>
  </si>
  <si>
    <t>投資的経費計</t>
    <phoneticPr fontId="3"/>
  </si>
  <si>
    <t>保証・補償</t>
    <phoneticPr fontId="3"/>
  </si>
  <si>
    <t>　うち人件費</t>
    <phoneticPr fontId="3"/>
  </si>
  <si>
    <t>経常経費充当一般財源等計</t>
    <phoneticPr fontId="3"/>
  </si>
  <si>
    <t>公営事業への繰出</t>
    <phoneticPr fontId="3"/>
  </si>
  <si>
    <t>国保会計の状況</t>
    <phoneticPr fontId="3"/>
  </si>
  <si>
    <t>その他</t>
    <phoneticPr fontId="3"/>
  </si>
  <si>
    <t>　普通建設事業</t>
    <phoneticPr fontId="3"/>
  </si>
  <si>
    <t>実質的なもの</t>
    <phoneticPr fontId="3"/>
  </si>
  <si>
    <t>　　　うち補助</t>
    <phoneticPr fontId="3"/>
  </si>
  <si>
    <t>経常収支比率</t>
    <phoneticPr fontId="3"/>
  </si>
  <si>
    <t>　　　うち単独</t>
    <phoneticPr fontId="3"/>
  </si>
  <si>
    <t>　災害復旧事業</t>
    <phoneticPr fontId="3"/>
  </si>
  <si>
    <t>　(減収補填債(特例分)及び臨時財政対策債除く）</t>
    <phoneticPr fontId="3"/>
  </si>
  <si>
    <t>被保険者１人当たり</t>
    <phoneticPr fontId="3"/>
  </si>
  <si>
    <t>徴収率　　(現年・計）</t>
    <phoneticPr fontId="3"/>
  </si>
  <si>
    <t>　失業対策事業</t>
    <phoneticPr fontId="3"/>
  </si>
  <si>
    <t>歳出合計</t>
    <phoneticPr fontId="3"/>
  </si>
  <si>
    <t>歳入一般財源等</t>
    <phoneticPr fontId="3"/>
  </si>
  <si>
    <t>早期健全化基準</t>
  </si>
  <si>
    <t>財政調整</t>
  </si>
  <si>
    <t>物件等購入</t>
  </si>
  <si>
    <t>保証・補償</t>
  </si>
  <si>
    <t>実質的なもの</t>
  </si>
  <si>
    <t>合計</t>
    <phoneticPr fontId="3"/>
  </si>
  <si>
    <r>
      <rPr>
        <b/>
        <sz val="14"/>
        <rFont val="ＭＳ Ｐゴシック"/>
        <family val="3"/>
        <charset val="128"/>
      </rPr>
      <t xml:space="preserve">11財政調整基金 
</t>
    </r>
    <r>
      <rPr>
        <sz val="14"/>
        <rFont val="ＭＳ Ｐゴシック"/>
        <family val="3"/>
        <charset val="128"/>
      </rPr>
      <t>地方公共団体における年度間の財源の不均衡を調整するための基金。</t>
    </r>
    <r>
      <rPr>
        <b/>
        <sz val="14"/>
        <rFont val="ＭＳ Ｐゴシック"/>
        <family val="3"/>
        <charset val="128"/>
      </rPr>
      <t xml:space="preserve">
12減債基金</t>
    </r>
    <r>
      <rPr>
        <sz val="14"/>
        <rFont val="ＭＳ Ｐゴシック"/>
        <family val="3"/>
        <charset val="128"/>
      </rPr>
      <t xml:space="preserve">
地方債の償還を計画的に行うための資金を積み立てる目的で設けられる基金。
</t>
    </r>
    <r>
      <rPr>
        <b/>
        <sz val="14"/>
        <rFont val="ＭＳ Ｐゴシック"/>
        <family val="3"/>
        <charset val="128"/>
      </rPr>
      <t>13債務負担行為</t>
    </r>
    <r>
      <rPr>
        <sz val="14"/>
        <rFont val="ＭＳ Ｐゴシック"/>
        <family val="3"/>
        <charset val="128"/>
      </rPr>
      <t xml:space="preserve">
数年度にわたる建設工事、土地の購入等翌年度以降の経費支出や、債務保証又は損失 補償のように債務不履行等の一定の事実が発生したときの支出を予定するなどの、将 来の財政支出を約束する行為。
地方自治法第214条及び第215条で予算の一部を構成することと規定されている。
</t>
    </r>
    <phoneticPr fontId="3"/>
  </si>
  <si>
    <r>
      <rPr>
        <b/>
        <sz val="14"/>
        <rFont val="ＭＳ Ｐゴシック"/>
        <family val="3"/>
        <charset val="128"/>
      </rPr>
      <t>○歳出科目等</t>
    </r>
    <r>
      <rPr>
        <sz val="14"/>
        <rFont val="ＭＳ Ｐゴシック"/>
        <family val="3"/>
        <charset val="128"/>
      </rPr>
      <t xml:space="preserve">
</t>
    </r>
    <r>
      <rPr>
        <b/>
        <sz val="14"/>
        <rFont val="ＭＳ Ｐゴシック"/>
        <family val="3"/>
        <charset val="128"/>
      </rPr>
      <t>1義務的経費</t>
    </r>
    <r>
      <rPr>
        <sz val="14"/>
        <rFont val="ＭＳ Ｐゴシック"/>
        <family val="3"/>
        <charset val="128"/>
      </rPr>
      <t xml:space="preserve">
地方公共団体の歳出のうち、任意に削減できない極めて硬直性が強い経費。職員の給 与等の人件費、生活保護費等の扶助費及び地方債の元利償還金等の公債費からなって いる。
</t>
    </r>
    <r>
      <rPr>
        <b/>
        <sz val="14"/>
        <rFont val="ＭＳ Ｐゴシック"/>
        <family val="3"/>
        <charset val="128"/>
      </rPr>
      <t>2投資的経費</t>
    </r>
    <r>
      <rPr>
        <sz val="14"/>
        <rFont val="ＭＳ Ｐゴシック"/>
        <family val="3"/>
        <charset val="128"/>
      </rPr>
      <t xml:space="preserve">
道路、橋りょう、公園、学校、公営住宅の建設等社会資本の整備等に要する経費であり、 普通建設事業費、災害復旧事業費及び失業対策事業費から構成されている。
</t>
    </r>
    <r>
      <rPr>
        <b/>
        <sz val="14"/>
        <rFont val="ＭＳ Ｐゴシック"/>
        <family val="3"/>
        <charset val="128"/>
      </rPr>
      <t>3補助事業</t>
    </r>
    <r>
      <rPr>
        <sz val="14"/>
        <rFont val="ＭＳ Ｐゴシック"/>
        <family val="3"/>
        <charset val="128"/>
      </rPr>
      <t xml:space="preserve">
地方公共団体が国から負担金又は補助金を受けて実施する事業。
</t>
    </r>
    <r>
      <rPr>
        <b/>
        <sz val="14"/>
        <rFont val="ＭＳ Ｐゴシック"/>
        <family val="3"/>
        <charset val="128"/>
      </rPr>
      <t>4 単独事業</t>
    </r>
    <r>
      <rPr>
        <sz val="14"/>
        <rFont val="ＭＳ Ｐゴシック"/>
        <family val="3"/>
        <charset val="128"/>
      </rPr>
      <t xml:space="preserve">
地方公共団体が国からの補助等を受けずに、独自の経費で任意に実施する事業。
</t>
    </r>
    <r>
      <rPr>
        <b/>
        <sz val="14"/>
        <rFont val="ＭＳ Ｐゴシック"/>
        <family val="3"/>
        <charset val="128"/>
      </rPr>
      <t>5 国直轄事業</t>
    </r>
    <r>
      <rPr>
        <sz val="14"/>
        <rFont val="ＭＳ Ｐゴシック"/>
        <family val="3"/>
        <charset val="128"/>
      </rPr>
      <t xml:space="preserve">
国が、道路、河川、砂防、港湾等の建設事業及びこれらの施設の災害復旧事業を自ら行 う事業。事業の範囲は、それぞれの法律で規定されている。国直轄事業負担金は、法令の 規定により、地方公共団体が国直轄事業の経費の一部を負担するもの。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</si>
</sst>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
    <numFmt numFmtId="178" formatCode="#,##0_ ;[Red]\-#,##0\ "/>
    <numFmt numFmtId="179" formatCode="0.0_ "/>
    <numFmt numFmtId="180" formatCode="#,##0_ "/>
    <numFmt numFmtId="181" formatCode="#,##0.0_ "/>
    <numFmt numFmtId="182" formatCode="#,##0.00_ "/>
    <numFmt numFmtId="183" formatCode="0_ "/>
    <numFmt numFmtId="184" formatCode="#,##0_);[Red]\(#,##0\)"/>
    <numFmt numFmtId="185" formatCode="0.00_);[Red]\(0.00\)"/>
    <numFmt numFmtId="186" formatCode="0.0_);[Red]\(0.0\)"/>
    <numFmt numFmtId="187" formatCode="0_);[Red]\(0\)"/>
    <numFmt numFmtId="188" formatCode="#,##0;&quot;▲ &quot;#,##0"/>
    <numFmt numFmtId="189" formatCode="#,##0.0;&quot;▲ &quot;#,##0.0"/>
    <numFmt numFmtId="190" formatCode="0.00;&quot;▲ &quot;0.00"/>
    <numFmt numFmtId="191" formatCode="0.0;&quot;▲ &quot;0.0"/>
  </numFmts>
  <fonts count="5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4"/>
      <name val="HGS明朝E"/>
      <family val="1"/>
      <charset val="128"/>
    </font>
    <font>
      <sz val="11"/>
      <name val="ＪＳＰゴシック"/>
      <family val="3"/>
      <charset val="128"/>
    </font>
    <font>
      <sz val="9"/>
      <name val="ＪＳＰゴシック"/>
      <family val="3"/>
      <charset val="128"/>
    </font>
    <font>
      <sz val="10"/>
      <name val="ＪＳＰゴシック"/>
      <family val="3"/>
      <charset val="128"/>
    </font>
    <font>
      <b/>
      <sz val="11"/>
      <name val="ＭＳ Ｐゴシック"/>
      <family val="3"/>
      <charset val="128"/>
    </font>
    <font>
      <b/>
      <sz val="12"/>
      <name val="ＭＳ Ｐゴシック"/>
      <family val="3"/>
      <charset val="128"/>
    </font>
    <font>
      <b/>
      <sz val="22"/>
      <name val="ＭＳ Ｐゴシック"/>
      <family val="3"/>
      <charset val="128"/>
    </font>
    <font>
      <b/>
      <u/>
      <sz val="11"/>
      <color indexed="3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明朝"/>
      <family val="1"/>
      <charset val="128"/>
    </font>
    <font>
      <sz val="16"/>
      <name val="ＭＳ Ｐゴシック"/>
      <family val="3"/>
      <charset val="128"/>
    </font>
    <font>
      <b/>
      <sz val="14"/>
      <name val="ＭＳ 明朝"/>
      <family val="1"/>
      <charset val="128"/>
    </font>
    <font>
      <b/>
      <sz val="14"/>
      <name val="ＪＳＰゴシック"/>
      <family val="3"/>
      <charset val="128"/>
    </font>
    <font>
      <sz val="8"/>
      <name val="ＭＳ Ｐゴシック"/>
      <family val="3"/>
      <charset val="128"/>
    </font>
    <font>
      <sz val="11"/>
      <color indexed="10"/>
      <name val="ＭＳ 明朝"/>
      <family val="1"/>
      <charset val="128"/>
    </font>
    <font>
      <sz val="14"/>
      <name val="ＭＳ Ｐゴシック"/>
      <family val="3"/>
      <charset val="128"/>
    </font>
    <font>
      <sz val="14"/>
      <name val="ＭＳ Ｐゴシック"/>
      <family val="3"/>
      <charset val="128"/>
    </font>
    <font>
      <sz val="12"/>
      <name val="ＭＳ Ｐゴシック"/>
      <family val="3"/>
      <charset val="128"/>
    </font>
    <font>
      <b/>
      <sz val="12"/>
      <color indexed="10"/>
      <name val="ＭＳ 明朝"/>
      <family val="1"/>
      <charset val="128"/>
    </font>
    <font>
      <b/>
      <sz val="14"/>
      <color indexed="8"/>
      <name val="ＭＳ Ｐゴシック"/>
      <family val="3"/>
      <charset val="128"/>
    </font>
    <font>
      <b/>
      <sz val="14"/>
      <name val="ＭＳ ゴシック"/>
      <family val="3"/>
      <charset val="128"/>
    </font>
    <font>
      <sz val="14"/>
      <name val="ＭＳ ゴシック"/>
      <family val="3"/>
      <charset val="128"/>
    </font>
    <font>
      <sz val="11"/>
      <name val="ＭＳ ゴシック"/>
      <family val="3"/>
      <charset val="128"/>
    </font>
    <font>
      <sz val="9"/>
      <color indexed="81"/>
      <name val="ＭＳ Ｐゴシック"/>
      <family val="3"/>
      <charset val="128"/>
    </font>
    <font>
      <b/>
      <sz val="9"/>
      <color indexed="81"/>
      <name val="ＭＳ Ｐゴシック"/>
      <family val="3"/>
      <charset val="128"/>
    </font>
    <font>
      <b/>
      <sz val="14"/>
      <color indexed="49"/>
      <name val="ＭＳ Ｐゴシック"/>
      <family val="3"/>
      <charset val="128"/>
    </font>
    <font>
      <b/>
      <sz val="14"/>
      <color indexed="49"/>
      <name val="ＭＳ ゴシック"/>
      <family val="3"/>
      <charset val="128"/>
    </font>
    <font>
      <b/>
      <sz val="14"/>
      <color indexed="62"/>
      <name val="ＭＳ ゴシック"/>
      <family val="3"/>
      <charset val="128"/>
    </font>
    <font>
      <sz val="14"/>
      <color indexed="62"/>
      <name val="ＭＳ ゴシック"/>
      <family val="3"/>
      <charset val="128"/>
    </font>
    <font>
      <sz val="11"/>
      <color indexed="62"/>
      <name val="ＭＳ ゴシック"/>
      <family val="3"/>
      <charset val="128"/>
    </font>
    <font>
      <sz val="11"/>
      <color indexed="8"/>
      <name val="ＭＳ Ｐゴシック"/>
      <family val="3"/>
      <charset val="128"/>
    </font>
    <font>
      <sz val="9"/>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4"/>
      <color indexed="8"/>
      <name val="ＭＳ ゴシック"/>
      <family val="3"/>
      <charset val="128"/>
    </font>
    <font>
      <sz val="14"/>
      <color indexed="8"/>
      <name val="ＭＳ ゴシック"/>
      <family val="3"/>
      <charset val="128"/>
    </font>
    <font>
      <u/>
      <sz val="14"/>
      <color indexed="30"/>
      <name val="ＭＳ Ｐゴシック"/>
      <family val="3"/>
      <charset val="128"/>
    </font>
    <font>
      <sz val="11"/>
      <name val="ＭＳ Ｐゴシック"/>
      <family val="3"/>
      <charset val="128"/>
    </font>
    <font>
      <u/>
      <sz val="11"/>
      <color theme="10"/>
      <name val="ＭＳ Ｐゴシック"/>
      <family val="3"/>
      <charset val="128"/>
    </font>
  </fonts>
  <fills count="16">
    <fill>
      <patternFill patternType="none"/>
    </fill>
    <fill>
      <patternFill patternType="gray125"/>
    </fill>
    <fill>
      <patternFill patternType="gray0625"/>
    </fill>
    <fill>
      <patternFill patternType="solid">
        <fgColor indexed="65"/>
        <bgColor indexed="64"/>
      </patternFill>
    </fill>
    <fill>
      <patternFill patternType="solid">
        <fgColor indexed="51"/>
        <bgColor indexed="64"/>
      </patternFill>
    </fill>
    <fill>
      <patternFill patternType="solid">
        <fgColor indexed="13"/>
        <bgColor indexed="64"/>
      </patternFill>
    </fill>
    <fill>
      <patternFill patternType="gray0625">
        <bgColor indexed="13"/>
      </patternFill>
    </fill>
    <fill>
      <patternFill patternType="solid">
        <fgColor indexed="26"/>
        <bgColor indexed="64"/>
      </patternFill>
    </fill>
    <fill>
      <patternFill patternType="gray0625">
        <fgColor indexed="8"/>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lightVertical">
        <fgColor indexed="57"/>
      </patternFill>
    </fill>
    <fill>
      <patternFill patternType="gray0625">
        <bgColor indexed="26"/>
      </patternFill>
    </fill>
    <fill>
      <patternFill patternType="solid">
        <fgColor indexed="15"/>
        <bgColor indexed="64"/>
      </patternFill>
    </fill>
  </fills>
  <borders count="199">
    <border>
      <left/>
      <right/>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top style="medium">
        <color indexed="64"/>
      </top>
      <bottom/>
      <diagonal/>
    </border>
    <border>
      <left/>
      <right/>
      <top style="medium">
        <color indexed="64"/>
      </top>
      <bottom style="medium">
        <color indexed="64"/>
      </bottom>
      <diagonal/>
    </border>
    <border>
      <left style="double">
        <color indexed="17"/>
      </left>
      <right/>
      <top style="double">
        <color indexed="17"/>
      </top>
      <bottom/>
      <diagonal/>
    </border>
    <border>
      <left/>
      <right/>
      <top style="double">
        <color indexed="17"/>
      </top>
      <bottom/>
      <diagonal/>
    </border>
    <border>
      <left/>
      <right style="double">
        <color indexed="17"/>
      </right>
      <top style="double">
        <color indexed="17"/>
      </top>
      <bottom/>
      <diagonal/>
    </border>
    <border>
      <left style="double">
        <color indexed="17"/>
      </left>
      <right/>
      <top/>
      <bottom/>
      <diagonal/>
    </border>
    <border>
      <left/>
      <right style="double">
        <color indexed="17"/>
      </right>
      <top/>
      <bottom/>
      <diagonal/>
    </border>
    <border>
      <left style="double">
        <color indexed="17"/>
      </left>
      <right/>
      <top/>
      <bottom style="double">
        <color indexed="17"/>
      </bottom>
      <diagonal/>
    </border>
    <border>
      <left/>
      <right/>
      <top/>
      <bottom style="double">
        <color indexed="17"/>
      </bottom>
      <diagonal/>
    </border>
    <border>
      <left/>
      <right style="double">
        <color indexed="17"/>
      </right>
      <top/>
      <bottom style="double">
        <color indexed="17"/>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hair">
        <color indexed="64"/>
      </top>
      <bottom style="hair">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8">
    <xf numFmtId="0" fontId="0" fillId="0" borderId="0"/>
    <xf numFmtId="9" fontId="1" fillId="0" borderId="0" applyFont="0" applyFill="0" applyBorder="0" applyAlignment="0" applyProtection="0"/>
    <xf numFmtId="0" fontId="55" fillId="0" borderId="0" applyNumberFormat="0" applyFill="0" applyBorder="0" applyAlignment="0" applyProtection="0"/>
    <xf numFmtId="38" fontId="1" fillId="0" borderId="0" applyFon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1" fillId="0" borderId="0">
      <alignment vertical="center"/>
    </xf>
  </cellStyleXfs>
  <cellXfs count="1516">
    <xf numFmtId="0" fontId="0" fillId="0" borderId="0" xfId="0"/>
    <xf numFmtId="0" fontId="2" fillId="0" borderId="1" xfId="0" applyFont="1" applyBorder="1" applyAlignment="1">
      <alignment horizontal="center"/>
    </xf>
    <xf numFmtId="0" fontId="2" fillId="0" borderId="0" xfId="0" applyFont="1" applyAlignment="1"/>
    <xf numFmtId="0" fontId="2" fillId="0" borderId="2" xfId="0" applyFont="1" applyBorder="1" applyAlignment="1"/>
    <xf numFmtId="0" fontId="2" fillId="0" borderId="0" xfId="0" applyFont="1" applyBorder="1" applyAlignment="1"/>
    <xf numFmtId="0" fontId="2" fillId="0" borderId="3" xfId="0" applyFont="1" applyBorder="1" applyAlignment="1"/>
    <xf numFmtId="0" fontId="2" fillId="0" borderId="4" xfId="0" applyFont="1" applyBorder="1" applyAlignment="1">
      <alignment horizontal="center" vertical="center"/>
    </xf>
    <xf numFmtId="0" fontId="2" fillId="0" borderId="3" xfId="0" applyFont="1" applyBorder="1" applyAlignment="1">
      <alignment horizontal="center"/>
    </xf>
    <xf numFmtId="0" fontId="2" fillId="0" borderId="5" xfId="0" applyFont="1" applyBorder="1" applyAlignment="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left"/>
    </xf>
    <xf numFmtId="0" fontId="2" fillId="0" borderId="9" xfId="0" applyFont="1" applyBorder="1" applyAlignment="1">
      <alignment horizontal="left"/>
    </xf>
    <xf numFmtId="0" fontId="2" fillId="0" borderId="8" xfId="0" applyFont="1" applyBorder="1" applyAlignment="1">
      <alignment horizontal="center"/>
    </xf>
    <xf numFmtId="38" fontId="2" fillId="0" borderId="3" xfId="3" applyFont="1" applyBorder="1" applyAlignment="1"/>
    <xf numFmtId="0" fontId="2" fillId="0" borderId="8" xfId="0" applyFont="1" applyBorder="1" applyAlignment="1">
      <alignment horizontal="left" shrinkToFit="1"/>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176" fontId="2" fillId="0" borderId="0" xfId="0" applyNumberFormat="1" applyFont="1" applyBorder="1" applyAlignment="1">
      <alignment horizontal="right"/>
    </xf>
    <xf numFmtId="176" fontId="2" fillId="0" borderId="0" xfId="0" applyNumberFormat="1" applyFont="1" applyBorder="1" applyAlignment="1">
      <alignment horizontal="center"/>
    </xf>
    <xf numFmtId="0" fontId="2" fillId="0" borderId="8" xfId="0" applyFont="1" applyBorder="1" applyAlignment="1">
      <alignment horizontal="right" shrinkToFit="1"/>
    </xf>
    <xf numFmtId="0" fontId="2" fillId="0" borderId="8" xfId="0" applyFont="1" applyBorder="1" applyAlignment="1">
      <alignment horizontal="right"/>
    </xf>
    <xf numFmtId="177" fontId="2" fillId="0" borderId="0" xfId="0" applyNumberFormat="1" applyFont="1" applyBorder="1" applyAlignment="1">
      <alignment horizontal="left"/>
    </xf>
    <xf numFmtId="38" fontId="2" fillId="0" borderId="6" xfId="3" applyFont="1" applyBorder="1" applyAlignment="1">
      <alignment horizontal="right"/>
    </xf>
    <xf numFmtId="0" fontId="2" fillId="0" borderId="9" xfId="0" applyFont="1" applyFill="1" applyBorder="1" applyAlignment="1">
      <alignment shrinkToFit="1"/>
    </xf>
    <xf numFmtId="0" fontId="2" fillId="0" borderId="0" xfId="0" applyFont="1" applyAlignment="1" applyProtection="1">
      <protection hidden="1"/>
    </xf>
    <xf numFmtId="0" fontId="2" fillId="0" borderId="4" xfId="0" applyFont="1" applyBorder="1" applyAlignment="1"/>
    <xf numFmtId="176" fontId="4" fillId="0" borderId="0" xfId="1" applyNumberFormat="1" applyFont="1" applyBorder="1" applyAlignment="1"/>
    <xf numFmtId="57" fontId="2" fillId="0" borderId="4" xfId="0" applyNumberFormat="1" applyFont="1" applyBorder="1" applyAlignment="1"/>
    <xf numFmtId="57" fontId="2" fillId="0" borderId="12" xfId="0" applyNumberFormat="1" applyFont="1" applyBorder="1" applyAlignment="1"/>
    <xf numFmtId="0" fontId="2" fillId="0" borderId="13" xfId="0" applyFont="1" applyBorder="1" applyAlignment="1"/>
    <xf numFmtId="0" fontId="2" fillId="0" borderId="14" xfId="0" applyFont="1" applyBorder="1" applyAlignment="1"/>
    <xf numFmtId="0" fontId="2" fillId="0" borderId="15" xfId="0" applyFont="1" applyBorder="1" applyAlignment="1"/>
    <xf numFmtId="0" fontId="2" fillId="0" borderId="16" xfId="0" applyFont="1" applyBorder="1" applyAlignment="1">
      <alignment horizontal="center" shrinkToFit="1"/>
    </xf>
    <xf numFmtId="0" fontId="2" fillId="0" borderId="9" xfId="0" applyFont="1" applyBorder="1" applyAlignment="1">
      <alignment horizontal="center" vertical="center"/>
    </xf>
    <xf numFmtId="0" fontId="2" fillId="0" borderId="13" xfId="0" applyFont="1" applyBorder="1" applyAlignment="1">
      <alignment horizontal="center" vertical="center"/>
    </xf>
    <xf numFmtId="176" fontId="4" fillId="0" borderId="3" xfId="1" applyNumberFormat="1" applyFont="1" applyBorder="1" applyAlignment="1"/>
    <xf numFmtId="0" fontId="2" fillId="0" borderId="5"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179" fontId="4" fillId="0" borderId="0" xfId="1" applyNumberFormat="1" applyFont="1" applyBorder="1" applyAlignment="1"/>
    <xf numFmtId="0" fontId="0" fillId="0" borderId="17" xfId="0" applyBorder="1" applyAlignment="1">
      <alignment horizontal="center"/>
    </xf>
    <xf numFmtId="0" fontId="0" fillId="0" borderId="9" xfId="0" applyBorder="1" applyAlignment="1">
      <alignment horizontal="distributed" shrinkToFit="1"/>
    </xf>
    <xf numFmtId="0" fontId="0" fillId="0" borderId="7" xfId="0" applyBorder="1" applyAlignment="1">
      <alignment horizontal="distributed" shrinkToFit="1"/>
    </xf>
    <xf numFmtId="0" fontId="0" fillId="0" borderId="13" xfId="0" applyBorder="1" applyAlignment="1">
      <alignment shrinkToFit="1"/>
    </xf>
    <xf numFmtId="0" fontId="0" fillId="0" borderId="0" xfId="0" applyBorder="1" applyAlignment="1">
      <alignment vertical="top" shrinkToFit="1"/>
    </xf>
    <xf numFmtId="0" fontId="6" fillId="0" borderId="0" xfId="0" applyFont="1" applyBorder="1" applyAlignment="1">
      <alignment vertical="top" shrinkToFit="1"/>
    </xf>
    <xf numFmtId="178" fontId="2" fillId="0" borderId="18" xfId="3" applyNumberFormat="1" applyFont="1" applyBorder="1" applyAlignment="1"/>
    <xf numFmtId="176" fontId="4" fillId="0" borderId="3" xfId="1" applyNumberFormat="1" applyFont="1" applyBorder="1" applyAlignment="1">
      <alignment vertical="top"/>
    </xf>
    <xf numFmtId="0" fontId="5" fillId="0" borderId="17" xfId="0" applyFont="1" applyBorder="1" applyAlignment="1">
      <alignment horizontal="center"/>
    </xf>
    <xf numFmtId="0" fontId="2" fillId="0" borderId="19" xfId="0" applyFont="1" applyBorder="1" applyAlignment="1">
      <alignment horizontal="center" vertical="center"/>
    </xf>
    <xf numFmtId="176" fontId="4" fillId="0" borderId="13" xfId="1" applyNumberFormat="1" applyFont="1" applyBorder="1" applyAlignment="1"/>
    <xf numFmtId="0" fontId="2" fillId="0" borderId="15" xfId="0" applyFont="1" applyBorder="1" applyAlignment="1">
      <alignment horizontal="center"/>
    </xf>
    <xf numFmtId="180" fontId="2" fillId="0" borderId="15" xfId="0" applyNumberFormat="1" applyFont="1" applyBorder="1" applyAlignment="1"/>
    <xf numFmtId="180" fontId="7" fillId="0" borderId="0" xfId="0" applyNumberFormat="1" applyFont="1" applyBorder="1" applyAlignment="1"/>
    <xf numFmtId="182" fontId="7" fillId="0" borderId="0" xfId="0" applyNumberFormat="1" applyFont="1" applyBorder="1" applyAlignment="1"/>
    <xf numFmtId="180" fontId="0" fillId="0" borderId="20" xfId="0" applyNumberFormat="1" applyBorder="1" applyAlignment="1"/>
    <xf numFmtId="180" fontId="0" fillId="0" borderId="18" xfId="0" applyNumberFormat="1" applyBorder="1" applyAlignment="1"/>
    <xf numFmtId="0" fontId="2" fillId="0" borderId="18" xfId="0" applyFont="1" applyBorder="1" applyAlignment="1">
      <alignment horizontal="left"/>
    </xf>
    <xf numFmtId="0" fontId="2" fillId="0" borderId="4" xfId="0" applyFont="1" applyBorder="1" applyAlignment="1">
      <alignment horizontal="left"/>
    </xf>
    <xf numFmtId="0" fontId="2" fillId="0" borderId="16" xfId="0" applyFont="1" applyBorder="1" applyAlignment="1">
      <alignment horizontal="center"/>
    </xf>
    <xf numFmtId="184" fontId="2" fillId="0" borderId="18" xfId="0" applyNumberFormat="1" applyFont="1" applyBorder="1" applyAlignment="1"/>
    <xf numFmtId="184" fontId="2" fillId="0" borderId="18" xfId="3" applyNumberFormat="1" applyFont="1" applyBorder="1" applyAlignment="1"/>
    <xf numFmtId="0" fontId="2" fillId="0" borderId="0" xfId="0" applyFont="1" applyBorder="1" applyAlignment="1">
      <alignment shrinkToFit="1"/>
    </xf>
    <xf numFmtId="0" fontId="2" fillId="0" borderId="0" xfId="0" applyFont="1" applyBorder="1" applyAlignment="1">
      <alignment horizontal="right" indent="2"/>
    </xf>
    <xf numFmtId="38" fontId="2" fillId="0" borderId="0" xfId="3" applyFont="1" applyBorder="1" applyAlignment="1">
      <alignment horizontal="right" indent="2"/>
    </xf>
    <xf numFmtId="176" fontId="2" fillId="0" borderId="9" xfId="0" applyNumberFormat="1" applyFont="1" applyBorder="1" applyAlignment="1">
      <alignment horizontal="center" vertical="center"/>
    </xf>
    <xf numFmtId="0" fontId="4" fillId="0" borderId="18" xfId="0" applyFont="1" applyBorder="1" applyAlignment="1">
      <alignment horizontal="center"/>
    </xf>
    <xf numFmtId="179" fontId="2" fillId="0" borderId="18" xfId="0" applyNumberFormat="1" applyFont="1" applyFill="1" applyBorder="1" applyAlignment="1">
      <alignment horizontal="center" vertical="center"/>
    </xf>
    <xf numFmtId="179" fontId="2" fillId="0" borderId="4"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xf>
    <xf numFmtId="179" fontId="2" fillId="0" borderId="7" xfId="0" applyNumberFormat="1" applyFont="1" applyFill="1" applyBorder="1" applyAlignment="1">
      <alignment horizontal="center" vertical="center"/>
    </xf>
    <xf numFmtId="179" fontId="2" fillId="0" borderId="11" xfId="0" applyNumberFormat="1" applyFont="1" applyFill="1" applyBorder="1" applyAlignment="1">
      <alignment horizontal="center" vertical="center"/>
    </xf>
    <xf numFmtId="179" fontId="7" fillId="0" borderId="22" xfId="0" applyNumberFormat="1" applyFont="1" applyFill="1" applyBorder="1" applyAlignment="1">
      <alignment horizontal="center" vertical="center"/>
    </xf>
    <xf numFmtId="179" fontId="0" fillId="0" borderId="14" xfId="0" applyNumberFormat="1" applyBorder="1" applyAlignment="1">
      <alignment horizontal="center" vertical="center"/>
    </xf>
    <xf numFmtId="179" fontId="0" fillId="0" borderId="23" xfId="0" applyNumberFormat="1" applyBorder="1" applyAlignment="1">
      <alignment horizontal="center" vertical="center"/>
    </xf>
    <xf numFmtId="0" fontId="2" fillId="0" borderId="21" xfId="0" applyFont="1" applyBorder="1" applyAlignment="1">
      <alignment horizontal="center"/>
    </xf>
    <xf numFmtId="38" fontId="2" fillId="0" borderId="21" xfId="3" applyFont="1" applyBorder="1" applyAlignment="1"/>
    <xf numFmtId="38" fontId="2" fillId="0" borderId="11" xfId="3" applyFont="1" applyBorder="1" applyAlignment="1"/>
    <xf numFmtId="180" fontId="7" fillId="0" borderId="24" xfId="0" applyNumberFormat="1" applyFont="1" applyBorder="1" applyAlignment="1"/>
    <xf numFmtId="0" fontId="2" fillId="0" borderId="25" xfId="0" applyFont="1" applyBorder="1" applyAlignment="1"/>
    <xf numFmtId="179" fontId="4" fillId="0" borderId="0" xfId="0" applyNumberFormat="1" applyFont="1" applyBorder="1" applyAlignment="1"/>
    <xf numFmtId="0" fontId="2" fillId="0" borderId="2" xfId="0" applyFont="1" applyBorder="1" applyAlignment="1">
      <alignment horizontal="distributed" vertical="center" shrinkToFit="1"/>
    </xf>
    <xf numFmtId="0" fontId="4" fillId="0" borderId="2" xfId="0" applyFont="1" applyBorder="1" applyAlignment="1">
      <alignment horizontal="distributed" vertical="center" shrinkToFit="1"/>
    </xf>
    <xf numFmtId="0" fontId="2" fillId="0" borderId="22" xfId="0" applyFont="1" applyBorder="1" applyAlignment="1">
      <alignment horizontal="center"/>
    </xf>
    <xf numFmtId="38" fontId="2" fillId="0" borderId="0" xfId="3" applyFont="1" applyBorder="1" applyAlignment="1">
      <alignment shrinkToFit="1"/>
    </xf>
    <xf numFmtId="0" fontId="2" fillId="0" borderId="0" xfId="0" applyFont="1" applyBorder="1" applyAlignment="1" applyProtection="1">
      <alignment horizontal="distributed" vertical="center"/>
      <protection hidden="1"/>
    </xf>
    <xf numFmtId="176" fontId="2" fillId="0" borderId="26" xfId="0" applyNumberFormat="1" applyFont="1" applyFill="1" applyBorder="1" applyAlignment="1">
      <alignment horizontal="distributed"/>
    </xf>
    <xf numFmtId="0" fontId="2" fillId="0" borderId="2" xfId="0" applyFont="1" applyFill="1" applyBorder="1" applyAlignment="1">
      <alignment horizontal="distributed"/>
    </xf>
    <xf numFmtId="0" fontId="2" fillId="0" borderId="27" xfId="0" applyFont="1" applyFill="1" applyBorder="1" applyAlignment="1">
      <alignment horizontal="distributed"/>
    </xf>
    <xf numFmtId="0" fontId="2" fillId="0" borderId="26" xfId="0" applyFont="1" applyFill="1" applyBorder="1" applyAlignment="1">
      <alignment horizontal="distributed"/>
    </xf>
    <xf numFmtId="0" fontId="2" fillId="0" borderId="0" xfId="0" applyFont="1" applyFill="1" applyBorder="1" applyAlignment="1">
      <alignment horizontal="distributed"/>
    </xf>
    <xf numFmtId="0" fontId="2" fillId="0" borderId="0" xfId="0" applyFont="1" applyFill="1" applyBorder="1" applyAlignment="1">
      <alignment horizontal="distributed" shrinkToFit="1"/>
    </xf>
    <xf numFmtId="0" fontId="4" fillId="0" borderId="0" xfId="0" applyFont="1" applyFill="1" applyBorder="1" applyAlignment="1">
      <alignment horizontal="distributed" vertical="center" shrinkToFit="1"/>
    </xf>
    <xf numFmtId="0" fontId="2" fillId="0" borderId="0" xfId="0" applyFont="1" applyBorder="1" applyAlignment="1">
      <alignment horizontal="distributed"/>
    </xf>
    <xf numFmtId="0" fontId="2" fillId="0" borderId="0" xfId="0" applyFont="1" applyBorder="1" applyAlignment="1">
      <alignment horizontal="distributed" indent="1"/>
    </xf>
    <xf numFmtId="0" fontId="4" fillId="0" borderId="0" xfId="0" applyFont="1" applyBorder="1" applyAlignment="1">
      <alignment horizontal="distributed" indent="1"/>
    </xf>
    <xf numFmtId="0" fontId="2" fillId="0" borderId="8" xfId="0" applyFont="1" applyBorder="1" applyAlignment="1">
      <alignment horizontal="distributed" shrinkToFit="1"/>
    </xf>
    <xf numFmtId="0" fontId="4" fillId="0" borderId="8" xfId="0" applyFont="1" applyBorder="1" applyAlignment="1">
      <alignment horizontal="distributed" shrinkToFit="1"/>
    </xf>
    <xf numFmtId="0" fontId="5" fillId="0" borderId="8" xfId="0" applyFont="1" applyBorder="1" applyAlignment="1">
      <alignment horizontal="distributed" shrinkToFit="1"/>
    </xf>
    <xf numFmtId="0" fontId="4" fillId="0" borderId="8" xfId="0" applyFont="1" applyBorder="1" applyAlignment="1">
      <alignment horizontal="distributed"/>
    </xf>
    <xf numFmtId="0" fontId="2" fillId="0" borderId="10" xfId="0" applyFont="1" applyBorder="1" applyAlignment="1">
      <alignment horizontal="distributed"/>
    </xf>
    <xf numFmtId="0" fontId="2" fillId="0" borderId="2" xfId="0" applyFont="1" applyBorder="1" applyAlignment="1">
      <alignment horizontal="distributed"/>
    </xf>
    <xf numFmtId="0" fontId="4" fillId="0" borderId="0" xfId="0" applyFont="1" applyBorder="1" applyAlignment="1">
      <alignment horizontal="distributed" vertical="top" indent="1"/>
    </xf>
    <xf numFmtId="0" fontId="2" fillId="0" borderId="27" xfId="0" applyFont="1" applyBorder="1" applyAlignment="1">
      <alignment horizontal="distributed"/>
    </xf>
    <xf numFmtId="0" fontId="8" fillId="0" borderId="28" xfId="0" applyFont="1" applyBorder="1" applyAlignment="1">
      <alignment horizontal="distributed" indent="1"/>
    </xf>
    <xf numFmtId="0" fontId="6" fillId="0" borderId="29" xfId="0" applyFont="1" applyBorder="1" applyAlignment="1">
      <alignment horizontal="distributed" indent="1"/>
    </xf>
    <xf numFmtId="180" fontId="2" fillId="0" borderId="0" xfId="0" applyNumberFormat="1" applyFont="1" applyAlignment="1"/>
    <xf numFmtId="38" fontId="2" fillId="0" borderId="0" xfId="0" applyNumberFormat="1" applyFont="1" applyAlignment="1"/>
    <xf numFmtId="0" fontId="0" fillId="0" borderId="3" xfId="0" applyBorder="1" applyAlignment="1">
      <alignment horizontal="center"/>
    </xf>
    <xf numFmtId="38" fontId="2" fillId="2" borderId="18" xfId="3" applyFont="1" applyFill="1" applyBorder="1" applyAlignment="1">
      <alignment vertical="top"/>
    </xf>
    <xf numFmtId="176" fontId="4" fillId="2" borderId="0" xfId="1" applyNumberFormat="1" applyFont="1" applyFill="1" applyBorder="1" applyAlignment="1">
      <alignment vertical="top"/>
    </xf>
    <xf numFmtId="176" fontId="4" fillId="2" borderId="3" xfId="1" applyNumberFormat="1" applyFont="1" applyFill="1" applyBorder="1" applyAlignment="1">
      <alignment vertical="top"/>
    </xf>
    <xf numFmtId="38" fontId="2" fillId="2" borderId="21" xfId="3" applyFont="1" applyFill="1" applyBorder="1" applyAlignment="1"/>
    <xf numFmtId="176" fontId="2" fillId="2" borderId="9" xfId="0" applyNumberFormat="1" applyFont="1" applyFill="1" applyBorder="1" applyAlignment="1"/>
    <xf numFmtId="176" fontId="4" fillId="2" borderId="11" xfId="0" applyNumberFormat="1" applyFont="1" applyFill="1" applyBorder="1" applyAlignment="1"/>
    <xf numFmtId="0" fontId="0" fillId="2" borderId="11" xfId="0" applyFill="1" applyBorder="1" applyAlignment="1"/>
    <xf numFmtId="38" fontId="2" fillId="2" borderId="18" xfId="3" applyFont="1" applyFill="1" applyBorder="1" applyAlignment="1"/>
    <xf numFmtId="176" fontId="4" fillId="2" borderId="0" xfId="1" applyNumberFormat="1" applyFont="1" applyFill="1" applyBorder="1" applyAlignment="1"/>
    <xf numFmtId="176" fontId="2" fillId="2" borderId="0" xfId="0" applyNumberFormat="1" applyFont="1" applyFill="1" applyBorder="1" applyAlignment="1">
      <alignment horizontal="right"/>
    </xf>
    <xf numFmtId="177" fontId="2" fillId="2" borderId="0" xfId="0" applyNumberFormat="1" applyFont="1" applyFill="1" applyBorder="1" applyAlignment="1">
      <alignment horizontal="center"/>
    </xf>
    <xf numFmtId="38" fontId="2" fillId="3" borderId="9" xfId="0" applyNumberFormat="1" applyFont="1" applyFill="1" applyBorder="1" applyAlignment="1">
      <alignment horizontal="left"/>
    </xf>
    <xf numFmtId="181" fontId="2" fillId="2" borderId="15" xfId="0" applyNumberFormat="1" applyFont="1" applyFill="1" applyBorder="1" applyAlignment="1"/>
    <xf numFmtId="179" fontId="2" fillId="2" borderId="18" xfId="0" applyNumberFormat="1" applyFont="1" applyFill="1" applyBorder="1" applyAlignment="1"/>
    <xf numFmtId="179" fontId="2" fillId="2" borderId="0" xfId="0" applyNumberFormat="1" applyFont="1" applyFill="1" applyBorder="1" applyAlignment="1"/>
    <xf numFmtId="0" fontId="2" fillId="0" borderId="30" xfId="0" applyFont="1" applyBorder="1" applyAlignment="1">
      <alignment horizontal="center"/>
    </xf>
    <xf numFmtId="0" fontId="2" fillId="0" borderId="8" xfId="0" applyFont="1" applyBorder="1" applyAlignment="1"/>
    <xf numFmtId="0" fontId="2" fillId="0" borderId="8" xfId="0" applyFont="1" applyBorder="1" applyAlignment="1">
      <alignment horizontal="center" shrinkToFit="1"/>
    </xf>
    <xf numFmtId="0" fontId="0" fillId="0" borderId="27" xfId="0" applyBorder="1" applyAlignment="1">
      <alignment horizontal="center" vertical="center"/>
    </xf>
    <xf numFmtId="180" fontId="0" fillId="0" borderId="16" xfId="0" applyNumberFormat="1" applyBorder="1"/>
    <xf numFmtId="179" fontId="0" fillId="0" borderId="16" xfId="0" applyNumberFormat="1" applyBorder="1"/>
    <xf numFmtId="0" fontId="10" fillId="0" borderId="0" xfId="0" applyFont="1"/>
    <xf numFmtId="0" fontId="10" fillId="0" borderId="20" xfId="0" applyFont="1" applyBorder="1"/>
    <xf numFmtId="0" fontId="10" fillId="0" borderId="31" xfId="0" applyFont="1" applyBorder="1"/>
    <xf numFmtId="0" fontId="10" fillId="0" borderId="13" xfId="0" applyFont="1" applyBorder="1"/>
    <xf numFmtId="0" fontId="10" fillId="0" borderId="12" xfId="0" applyFont="1" applyBorder="1"/>
    <xf numFmtId="0" fontId="10" fillId="0" borderId="22" xfId="0" applyFont="1" applyBorder="1"/>
    <xf numFmtId="0" fontId="10" fillId="0" borderId="15" xfId="0" applyFont="1" applyBorder="1"/>
    <xf numFmtId="0" fontId="10" fillId="0" borderId="32" xfId="0" applyFont="1" applyBorder="1"/>
    <xf numFmtId="0" fontId="10" fillId="0" borderId="14" xfId="0" applyFont="1" applyBorder="1"/>
    <xf numFmtId="0" fontId="10" fillId="0" borderId="33" xfId="0" applyFont="1" applyBorder="1"/>
    <xf numFmtId="0" fontId="10" fillId="0" borderId="28" xfId="0" applyFont="1" applyBorder="1"/>
    <xf numFmtId="0" fontId="10" fillId="0" borderId="34" xfId="0" applyFont="1" applyBorder="1"/>
    <xf numFmtId="0" fontId="10" fillId="0" borderId="16" xfId="0" applyFont="1" applyBorder="1" applyAlignment="1">
      <alignment horizontal="center"/>
    </xf>
    <xf numFmtId="0" fontId="10" fillId="0" borderId="16" xfId="0" applyFont="1" applyBorder="1" applyAlignment="1">
      <alignment horizontal="distributed"/>
    </xf>
    <xf numFmtId="38" fontId="2" fillId="0" borderId="2" xfId="3" applyFont="1" applyBorder="1" applyAlignment="1">
      <alignment horizontal="distributed"/>
    </xf>
    <xf numFmtId="0" fontId="0" fillId="0" borderId="16" xfId="0" applyBorder="1" applyAlignment="1">
      <alignment horizontal="center" vertical="center" wrapText="1"/>
    </xf>
    <xf numFmtId="0" fontId="0" fillId="0" borderId="26" xfId="0" applyBorder="1"/>
    <xf numFmtId="0" fontId="0" fillId="0" borderId="2" xfId="0" applyBorder="1"/>
    <xf numFmtId="0" fontId="0" fillId="0" borderId="27" xfId="0" applyBorder="1"/>
    <xf numFmtId="0" fontId="0" fillId="0" borderId="20" xfId="0" applyBorder="1"/>
    <xf numFmtId="0" fontId="0" fillId="0" borderId="13" xfId="0" applyBorder="1"/>
    <xf numFmtId="0" fontId="0" fillId="0" borderId="12" xfId="0" applyBorder="1"/>
    <xf numFmtId="0" fontId="0" fillId="0" borderId="18" xfId="0" applyBorder="1"/>
    <xf numFmtId="0" fontId="0" fillId="0" borderId="0" xfId="0" applyBorder="1"/>
    <xf numFmtId="0" fontId="0" fillId="0" borderId="4" xfId="0" applyBorder="1"/>
    <xf numFmtId="0" fontId="0" fillId="0" borderId="22" xfId="0" applyBorder="1"/>
    <xf numFmtId="0" fontId="0" fillId="0" borderId="15" xfId="0" applyBorder="1"/>
    <xf numFmtId="0" fontId="0" fillId="0" borderId="14" xfId="0" applyBorder="1"/>
    <xf numFmtId="0" fontId="13" fillId="0" borderId="0" xfId="0" applyFont="1"/>
    <xf numFmtId="0" fontId="6" fillId="0" borderId="2" xfId="0" applyFont="1" applyBorder="1"/>
    <xf numFmtId="0" fontId="6" fillId="0" borderId="27" xfId="0" applyFont="1" applyBorder="1"/>
    <xf numFmtId="0" fontId="6" fillId="0" borderId="26" xfId="0" applyFont="1" applyBorder="1"/>
    <xf numFmtId="0" fontId="0" fillId="0" borderId="35" xfId="0" applyBorder="1"/>
    <xf numFmtId="0" fontId="0" fillId="0" borderId="36" xfId="0" applyBorder="1"/>
    <xf numFmtId="0" fontId="0" fillId="0" borderId="37" xfId="0" applyBorder="1"/>
    <xf numFmtId="179" fontId="0" fillId="0" borderId="2" xfId="0" applyNumberFormat="1" applyBorder="1" applyAlignment="1">
      <alignment horizontal="center" vertical="center"/>
    </xf>
    <xf numFmtId="0" fontId="14" fillId="0" borderId="0" xfId="0" applyFont="1"/>
    <xf numFmtId="0" fontId="0" fillId="0" borderId="26" xfId="0" applyBorder="1" applyAlignment="1">
      <alignment horizontal="center" vertical="center"/>
    </xf>
    <xf numFmtId="0" fontId="0" fillId="0" borderId="16" xfId="0" applyBorder="1"/>
    <xf numFmtId="0" fontId="0" fillId="0" borderId="38" xfId="0" applyBorder="1"/>
    <xf numFmtId="0" fontId="55" fillId="0" borderId="0" xfId="2"/>
    <xf numFmtId="0" fontId="17" fillId="0" borderId="0" xfId="0" applyFont="1"/>
    <xf numFmtId="0" fontId="0" fillId="0" borderId="39" xfId="0" applyBorder="1"/>
    <xf numFmtId="0" fontId="0" fillId="0" borderId="24" xfId="0" applyBorder="1"/>
    <xf numFmtId="0" fontId="0" fillId="0" borderId="1" xfId="0" applyBorder="1"/>
    <xf numFmtId="0" fontId="0" fillId="0" borderId="6" xfId="0" applyBorder="1"/>
    <xf numFmtId="0" fontId="0" fillId="0" borderId="11" xfId="0" applyBorder="1"/>
    <xf numFmtId="0" fontId="0" fillId="0" borderId="8"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6" fillId="0" borderId="46" xfId="0" applyFont="1" applyBorder="1"/>
    <xf numFmtId="0" fontId="0" fillId="0" borderId="49" xfId="0" applyBorder="1"/>
    <xf numFmtId="0" fontId="6" fillId="0" borderId="9" xfId="0" applyFont="1" applyBorder="1" applyAlignment="1"/>
    <xf numFmtId="0" fontId="0" fillId="0" borderId="50" xfId="0" applyBorder="1"/>
    <xf numFmtId="0" fontId="0" fillId="0" borderId="51" xfId="0" applyBorder="1"/>
    <xf numFmtId="0" fontId="55" fillId="0" borderId="0" xfId="2" applyAlignment="1"/>
    <xf numFmtId="0" fontId="18" fillId="0" borderId="0" xfId="0" applyFont="1"/>
    <xf numFmtId="0" fontId="6" fillId="0" borderId="28" xfId="0" applyFont="1" applyBorder="1" applyAlignment="1">
      <alignment horizontal="center" vertical="center"/>
    </xf>
    <xf numFmtId="0" fontId="6" fillId="0" borderId="34" xfId="0" applyFont="1" applyBorder="1" applyAlignment="1">
      <alignment horizontal="center" vertical="center"/>
    </xf>
    <xf numFmtId="179" fontId="0" fillId="0" borderId="33" xfId="0" applyNumberFormat="1" applyBorder="1"/>
    <xf numFmtId="0" fontId="0" fillId="0" borderId="14"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19" fillId="0" borderId="0" xfId="0" applyFont="1"/>
    <xf numFmtId="0" fontId="0" fillId="4" borderId="0" xfId="0" applyFill="1"/>
    <xf numFmtId="3" fontId="0" fillId="0" borderId="0" xfId="0" applyNumberFormat="1"/>
    <xf numFmtId="176" fontId="2" fillId="0" borderId="0" xfId="1" applyNumberFormat="1" applyFont="1" applyBorder="1" applyAlignment="1"/>
    <xf numFmtId="38" fontId="2" fillId="0" borderId="0" xfId="3" applyFont="1" applyBorder="1" applyAlignment="1"/>
    <xf numFmtId="180" fontId="2" fillId="0" borderId="0" xfId="0" applyNumberFormat="1" applyFont="1" applyBorder="1" applyAlignment="1"/>
    <xf numFmtId="0" fontId="2" fillId="0" borderId="0" xfId="0" applyFont="1" applyBorder="1" applyAlignment="1">
      <alignment horizontal="center"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8" xfId="0" applyFont="1" applyBorder="1" applyAlignment="1">
      <alignment horizontal="center" vertical="center"/>
    </xf>
    <xf numFmtId="0" fontId="0" fillId="0" borderId="18" xfId="0" applyBorder="1" applyAlignment="1">
      <alignment horizontal="center" vertical="center"/>
    </xf>
    <xf numFmtId="180" fontId="2" fillId="0" borderId="13" xfId="0" applyNumberFormat="1" applyFont="1" applyBorder="1" applyAlignment="1"/>
    <xf numFmtId="0" fontId="4" fillId="0" borderId="52" xfId="0" applyFont="1" applyBorder="1" applyAlignment="1">
      <alignment horizontal="center" vertical="center"/>
    </xf>
    <xf numFmtId="38" fontId="20" fillId="0" borderId="0" xfId="0" applyNumberFormat="1" applyFont="1" applyBorder="1" applyAlignment="1">
      <alignment vertical="top" shrinkToFit="1"/>
    </xf>
    <xf numFmtId="0" fontId="0" fillId="0" borderId="0" xfId="0" applyAlignment="1">
      <alignment vertical="top"/>
    </xf>
    <xf numFmtId="38" fontId="2" fillId="5" borderId="18" xfId="3" applyFont="1" applyFill="1" applyBorder="1" applyAlignment="1"/>
    <xf numFmtId="176" fontId="4" fillId="5" borderId="0" xfId="1" applyNumberFormat="1" applyFont="1" applyFill="1" applyBorder="1" applyAlignment="1"/>
    <xf numFmtId="176" fontId="4" fillId="5" borderId="3" xfId="1" applyNumberFormat="1" applyFont="1" applyFill="1" applyBorder="1" applyAlignment="1"/>
    <xf numFmtId="176" fontId="4" fillId="5" borderId="3" xfId="1" applyNumberFormat="1" applyFont="1" applyFill="1" applyBorder="1" applyAlignment="1">
      <alignment vertical="top"/>
    </xf>
    <xf numFmtId="176" fontId="2" fillId="5" borderId="0" xfId="0" applyNumberFormat="1" applyFont="1" applyFill="1" applyBorder="1" applyAlignment="1">
      <alignment horizontal="right"/>
    </xf>
    <xf numFmtId="0" fontId="2" fillId="5" borderId="26" xfId="0" applyFont="1" applyFill="1" applyBorder="1" applyAlignment="1">
      <alignment horizontal="distributed"/>
    </xf>
    <xf numFmtId="0" fontId="2" fillId="5" borderId="2" xfId="0" applyFont="1" applyFill="1" applyBorder="1" applyAlignment="1">
      <alignment horizontal="distributed"/>
    </xf>
    <xf numFmtId="179" fontId="7" fillId="5" borderId="22" xfId="0" applyNumberFormat="1" applyFont="1" applyFill="1" applyBorder="1" applyAlignment="1">
      <alignment horizontal="center" vertical="center"/>
    </xf>
    <xf numFmtId="179" fontId="0" fillId="5" borderId="14" xfId="0" applyNumberFormat="1" applyFill="1" applyBorder="1" applyAlignment="1">
      <alignment horizontal="center" vertical="center"/>
    </xf>
    <xf numFmtId="179" fontId="0" fillId="5" borderId="23" xfId="0" applyNumberFormat="1" applyFill="1" applyBorder="1" applyAlignment="1">
      <alignment horizontal="center" vertical="center"/>
    </xf>
    <xf numFmtId="0" fontId="2" fillId="5" borderId="0" xfId="0" applyFont="1" applyFill="1" applyBorder="1" applyAlignment="1">
      <alignment horizontal="distributed"/>
    </xf>
    <xf numFmtId="179" fontId="2" fillId="5" borderId="18" xfId="0" applyNumberFormat="1" applyFont="1" applyFill="1" applyBorder="1" applyAlignment="1">
      <alignment horizontal="center" vertical="center"/>
    </xf>
    <xf numFmtId="179" fontId="2" fillId="5" borderId="4" xfId="0" applyNumberFormat="1" applyFont="1" applyFill="1" applyBorder="1" applyAlignment="1">
      <alignment horizontal="center" vertical="center"/>
    </xf>
    <xf numFmtId="179" fontId="2" fillId="5" borderId="3" xfId="0" applyNumberFormat="1" applyFont="1" applyFill="1" applyBorder="1" applyAlignment="1">
      <alignment horizontal="center" vertical="center"/>
    </xf>
    <xf numFmtId="0" fontId="2" fillId="5" borderId="9" xfId="0" applyFont="1" applyFill="1" applyBorder="1" applyAlignment="1">
      <alignment shrinkToFit="1"/>
    </xf>
    <xf numFmtId="179" fontId="2" fillId="5" borderId="21" xfId="0" applyNumberFormat="1" applyFont="1" applyFill="1" applyBorder="1" applyAlignment="1">
      <alignment horizontal="center" vertical="center"/>
    </xf>
    <xf numFmtId="179" fontId="2" fillId="5" borderId="7" xfId="0" applyNumberFormat="1" applyFont="1" applyFill="1" applyBorder="1" applyAlignment="1">
      <alignment horizontal="center" vertical="center"/>
    </xf>
    <xf numFmtId="179" fontId="2" fillId="5" borderId="11" xfId="0" applyNumberFormat="1" applyFont="1" applyFill="1" applyBorder="1" applyAlignment="1">
      <alignment horizontal="center" vertical="center"/>
    </xf>
    <xf numFmtId="0" fontId="2" fillId="5" borderId="24" xfId="0" applyFont="1" applyFill="1" applyBorder="1" applyAlignment="1">
      <alignment horizontal="center"/>
    </xf>
    <xf numFmtId="0" fontId="2" fillId="5" borderId="0" xfId="0" applyFont="1" applyFill="1" applyBorder="1" applyAlignment="1">
      <alignment horizontal="center"/>
    </xf>
    <xf numFmtId="0" fontId="2" fillId="5" borderId="0" xfId="0" applyFont="1" applyFill="1" applyBorder="1" applyAlignment="1">
      <alignment horizontal="left"/>
    </xf>
    <xf numFmtId="0" fontId="2" fillId="5" borderId="8" xfId="0" applyFont="1" applyFill="1" applyBorder="1" applyAlignment="1">
      <alignment horizontal="right" shrinkToFit="1"/>
    </xf>
    <xf numFmtId="0" fontId="2" fillId="5" borderId="0" xfId="0" applyFont="1" applyFill="1" applyBorder="1" applyAlignment="1"/>
    <xf numFmtId="177" fontId="2" fillId="6" borderId="0" xfId="0" applyNumberFormat="1" applyFont="1" applyFill="1" applyBorder="1" applyAlignment="1">
      <alignment horizontal="center"/>
    </xf>
    <xf numFmtId="0" fontId="2" fillId="5" borderId="8" xfId="0" applyFont="1" applyFill="1" applyBorder="1" applyAlignment="1">
      <alignment horizontal="right"/>
    </xf>
    <xf numFmtId="177" fontId="2" fillId="5" borderId="0" xfId="0" applyNumberFormat="1" applyFont="1" applyFill="1" applyBorder="1" applyAlignment="1">
      <alignment horizontal="left"/>
    </xf>
    <xf numFmtId="38" fontId="2" fillId="5" borderId="6" xfId="3" applyFont="1" applyFill="1" applyBorder="1" applyAlignment="1">
      <alignment horizontal="right"/>
    </xf>
    <xf numFmtId="0" fontId="2" fillId="5" borderId="9" xfId="0" applyFont="1" applyFill="1" applyBorder="1" applyAlignment="1">
      <alignment horizontal="left"/>
    </xf>
    <xf numFmtId="38" fontId="2" fillId="5" borderId="9" xfId="0" applyNumberFormat="1" applyFont="1" applyFill="1" applyBorder="1" applyAlignment="1">
      <alignment horizontal="left"/>
    </xf>
    <xf numFmtId="0" fontId="0" fillId="0" borderId="0" xfId="0" applyAlignment="1">
      <alignment horizontal="center" vertical="center"/>
    </xf>
    <xf numFmtId="0" fontId="8" fillId="5" borderId="28" xfId="0" applyFont="1" applyFill="1" applyBorder="1" applyAlignment="1">
      <alignment horizontal="distributed" indent="1"/>
    </xf>
    <xf numFmtId="0" fontId="6" fillId="5" borderId="29" xfId="0" applyFont="1" applyFill="1" applyBorder="1" applyAlignment="1">
      <alignment horizontal="distributed" indent="1"/>
    </xf>
    <xf numFmtId="176" fontId="4" fillId="5" borderId="13" xfId="1" applyNumberFormat="1" applyFont="1" applyFill="1" applyBorder="1" applyAlignment="1"/>
    <xf numFmtId="38" fontId="2" fillId="6" borderId="18" xfId="3" applyFont="1" applyFill="1" applyBorder="1" applyAlignment="1"/>
    <xf numFmtId="176" fontId="4" fillId="6" borderId="0" xfId="1" applyNumberFormat="1" applyFont="1" applyFill="1" applyBorder="1" applyAlignment="1"/>
    <xf numFmtId="176" fontId="2" fillId="6" borderId="0" xfId="0" applyNumberFormat="1" applyFont="1" applyFill="1" applyBorder="1" applyAlignment="1">
      <alignment horizontal="right"/>
    </xf>
    <xf numFmtId="176" fontId="2" fillId="5" borderId="0" xfId="0" applyNumberFormat="1" applyFont="1" applyFill="1" applyBorder="1" applyAlignment="1">
      <alignment horizontal="center"/>
    </xf>
    <xf numFmtId="0" fontId="2" fillId="5" borderId="0" xfId="0" applyFont="1" applyFill="1" applyBorder="1" applyAlignment="1" applyProtection="1">
      <alignment horizontal="distributed" vertical="center"/>
      <protection hidden="1"/>
    </xf>
    <xf numFmtId="0" fontId="2" fillId="5" borderId="33" xfId="0" applyFont="1" applyFill="1" applyBorder="1" applyAlignment="1">
      <alignment horizontal="center"/>
    </xf>
    <xf numFmtId="0" fontId="2" fillId="5" borderId="28" xfId="0" applyFont="1" applyFill="1" applyBorder="1" applyAlignment="1">
      <alignment horizontal="center"/>
    </xf>
    <xf numFmtId="0" fontId="5" fillId="5" borderId="17" xfId="0" applyFont="1" applyFill="1" applyBorder="1" applyAlignment="1">
      <alignment horizontal="center"/>
    </xf>
    <xf numFmtId="178" fontId="2" fillId="5" borderId="18" xfId="3" applyNumberFormat="1" applyFont="1" applyFill="1" applyBorder="1" applyAlignment="1"/>
    <xf numFmtId="38" fontId="2" fillId="6" borderId="18" xfId="3" applyFont="1" applyFill="1" applyBorder="1" applyAlignment="1">
      <alignment vertical="top"/>
    </xf>
    <xf numFmtId="176" fontId="4" fillId="6" borderId="0" xfId="1" applyNumberFormat="1" applyFont="1" applyFill="1" applyBorder="1" applyAlignment="1">
      <alignment vertical="top"/>
    </xf>
    <xf numFmtId="176" fontId="4" fillId="6" borderId="3" xfId="1" applyNumberFormat="1" applyFont="1" applyFill="1" applyBorder="1" applyAlignment="1">
      <alignment vertical="top"/>
    </xf>
    <xf numFmtId="38" fontId="2" fillId="6" borderId="21" xfId="3" applyFont="1" applyFill="1" applyBorder="1" applyAlignment="1"/>
    <xf numFmtId="176" fontId="2" fillId="6" borderId="9" xfId="0" applyNumberFormat="1" applyFont="1" applyFill="1" applyBorder="1" applyAlignment="1"/>
    <xf numFmtId="176" fontId="4" fillId="6" borderId="11" xfId="0" applyNumberFormat="1" applyFont="1" applyFill="1" applyBorder="1" applyAlignment="1"/>
    <xf numFmtId="0" fontId="2" fillId="5" borderId="30" xfId="0" applyFont="1" applyFill="1" applyBorder="1" applyAlignment="1">
      <alignment horizontal="center"/>
    </xf>
    <xf numFmtId="0" fontId="2" fillId="5" borderId="16" xfId="0" applyFont="1" applyFill="1" applyBorder="1" applyAlignment="1">
      <alignment horizontal="center"/>
    </xf>
    <xf numFmtId="0" fontId="0" fillId="5" borderId="17" xfId="0" applyFill="1" applyBorder="1" applyAlignment="1">
      <alignment horizontal="center"/>
    </xf>
    <xf numFmtId="0" fontId="2" fillId="5" borderId="8" xfId="0" applyFont="1" applyFill="1" applyBorder="1" applyAlignment="1">
      <alignment horizontal="left"/>
    </xf>
    <xf numFmtId="38" fontId="2" fillId="5" borderId="0" xfId="3" applyFont="1" applyFill="1" applyBorder="1" applyAlignment="1"/>
    <xf numFmtId="176" fontId="2" fillId="5" borderId="0" xfId="1" applyNumberFormat="1" applyFont="1" applyFill="1" applyBorder="1" applyAlignment="1"/>
    <xf numFmtId="38" fontId="2" fillId="5" borderId="3" xfId="3" applyFont="1" applyFill="1" applyBorder="1" applyAlignment="1"/>
    <xf numFmtId="179" fontId="4" fillId="5" borderId="0" xfId="1" applyNumberFormat="1" applyFont="1" applyFill="1" applyBorder="1" applyAlignment="1"/>
    <xf numFmtId="0" fontId="0" fillId="5" borderId="3" xfId="0" applyFill="1" applyBorder="1" applyAlignment="1"/>
    <xf numFmtId="179" fontId="4" fillId="5" borderId="0" xfId="0" applyNumberFormat="1" applyFont="1" applyFill="1" applyBorder="1" applyAlignment="1"/>
    <xf numFmtId="0" fontId="2" fillId="5" borderId="8" xfId="0" applyFont="1" applyFill="1" applyBorder="1" applyAlignment="1"/>
    <xf numFmtId="0" fontId="2" fillId="5" borderId="3" xfId="0" applyFont="1" applyFill="1" applyBorder="1" applyAlignment="1"/>
    <xf numFmtId="0" fontId="2" fillId="5" borderId="0" xfId="0" applyFont="1" applyFill="1" applyBorder="1" applyAlignment="1">
      <alignment horizontal="distributed" indent="1"/>
    </xf>
    <xf numFmtId="0" fontId="2" fillId="5" borderId="8" xfId="0" applyFont="1" applyFill="1" applyBorder="1" applyAlignment="1">
      <alignment horizontal="left" vertical="top" wrapText="1"/>
    </xf>
    <xf numFmtId="0" fontId="4" fillId="5" borderId="0" xfId="0" applyFont="1" applyFill="1" applyBorder="1" applyAlignment="1">
      <alignment horizontal="distributed" vertical="top" indent="1"/>
    </xf>
    <xf numFmtId="0" fontId="2" fillId="5" borderId="8" xfId="0" applyFont="1" applyFill="1" applyBorder="1" applyAlignment="1">
      <alignment horizontal="center" shrinkToFit="1"/>
    </xf>
    <xf numFmtId="0" fontId="4" fillId="5" borderId="0" xfId="0" applyFont="1" applyFill="1" applyBorder="1" applyAlignment="1">
      <alignment horizontal="distributed" indent="1"/>
    </xf>
    <xf numFmtId="0" fontId="2" fillId="5" borderId="6" xfId="0" applyFont="1" applyFill="1" applyBorder="1" applyAlignment="1">
      <alignment horizontal="left"/>
    </xf>
    <xf numFmtId="0" fontId="0" fillId="6" borderId="11" xfId="0" applyFill="1" applyBorder="1" applyAlignment="1"/>
    <xf numFmtId="0" fontId="2" fillId="7" borderId="10"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5" xfId="0" applyFont="1" applyFill="1" applyBorder="1" applyAlignment="1">
      <alignment horizontal="center" vertical="center"/>
    </xf>
    <xf numFmtId="38" fontId="2" fillId="7" borderId="21" xfId="3" applyFont="1" applyFill="1" applyBorder="1" applyAlignment="1"/>
    <xf numFmtId="38" fontId="2" fillId="7" borderId="11" xfId="3" applyFont="1" applyFill="1" applyBorder="1" applyAlignment="1"/>
    <xf numFmtId="0" fontId="23" fillId="0" borderId="0" xfId="0" applyFont="1"/>
    <xf numFmtId="0" fontId="0" fillId="0" borderId="3" xfId="0" applyBorder="1" applyAlignment="1"/>
    <xf numFmtId="0" fontId="0" fillId="0" borderId="4" xfId="0" applyBorder="1" applyAlignment="1">
      <alignment horizontal="distributed" vertical="center"/>
    </xf>
    <xf numFmtId="0" fontId="2" fillId="0" borderId="8" xfId="0" applyFont="1" applyBorder="1" applyAlignment="1">
      <alignment horizontal="distributed"/>
    </xf>
    <xf numFmtId="38" fontId="2" fillId="0" borderId="18" xfId="3" applyFont="1" applyBorder="1" applyAlignment="1"/>
    <xf numFmtId="0" fontId="6" fillId="0" borderId="4" xfId="0" applyFont="1" applyBorder="1" applyAlignment="1">
      <alignment horizontal="distributed" vertical="center"/>
    </xf>
    <xf numFmtId="0" fontId="8" fillId="0" borderId="16" xfId="0" applyFont="1" applyBorder="1" applyAlignment="1">
      <alignment horizontal="distributed" indent="1"/>
    </xf>
    <xf numFmtId="0" fontId="2" fillId="0" borderId="24" xfId="0" applyFont="1" applyBorder="1" applyAlignment="1" applyProtection="1">
      <alignment horizontal="center"/>
      <protection hidden="1"/>
    </xf>
    <xf numFmtId="0" fontId="2" fillId="0" borderId="8" xfId="0" applyFont="1" applyBorder="1" applyAlignment="1">
      <alignment horizontal="left" vertical="top" wrapText="1"/>
    </xf>
    <xf numFmtId="0" fontId="2" fillId="0" borderId="24" xfId="0" applyFont="1" applyBorder="1" applyAlignment="1">
      <alignment horizontal="center"/>
    </xf>
    <xf numFmtId="0" fontId="2" fillId="0" borderId="33" xfId="0" applyFont="1" applyBorder="1" applyAlignment="1">
      <alignment horizontal="center"/>
    </xf>
    <xf numFmtId="0" fontId="2" fillId="0" borderId="28" xfId="0" applyFont="1" applyBorder="1" applyAlignment="1">
      <alignment horizontal="center"/>
    </xf>
    <xf numFmtId="0" fontId="0" fillId="5" borderId="4" xfId="0" applyFill="1" applyBorder="1" applyAlignment="1">
      <alignment horizontal="distributed" vertical="center"/>
    </xf>
    <xf numFmtId="0" fontId="6" fillId="5" borderId="4" xfId="0" applyFont="1" applyFill="1" applyBorder="1" applyAlignment="1">
      <alignment horizontal="distributed" vertical="center"/>
    </xf>
    <xf numFmtId="0" fontId="8" fillId="5" borderId="16" xfId="0" applyFont="1" applyFill="1" applyBorder="1" applyAlignment="1">
      <alignment horizontal="distributed" indent="1"/>
    </xf>
    <xf numFmtId="0" fontId="2" fillId="5" borderId="24" xfId="0" applyFont="1" applyFill="1" applyBorder="1" applyAlignment="1" applyProtection="1">
      <alignment horizontal="center"/>
      <protection hidden="1"/>
    </xf>
    <xf numFmtId="0" fontId="2" fillId="5" borderId="0" xfId="0" applyFont="1" applyFill="1" applyAlignment="1"/>
    <xf numFmtId="0" fontId="2" fillId="8" borderId="0" xfId="0" applyFont="1" applyFill="1" applyAlignment="1"/>
    <xf numFmtId="0" fontId="16" fillId="9" borderId="0" xfId="2" applyFont="1" applyFill="1"/>
    <xf numFmtId="0" fontId="13" fillId="9" borderId="0" xfId="0" applyFont="1" applyFill="1"/>
    <xf numFmtId="0" fontId="13" fillId="10" borderId="0" xfId="0" applyFont="1" applyFill="1"/>
    <xf numFmtId="0" fontId="16" fillId="10" borderId="0" xfId="2" applyFont="1" applyFill="1"/>
    <xf numFmtId="0" fontId="16" fillId="11" borderId="0" xfId="2" applyFont="1" applyFill="1"/>
    <xf numFmtId="0" fontId="13" fillId="11" borderId="0" xfId="0" applyFont="1" applyFill="1"/>
    <xf numFmtId="0" fontId="2" fillId="0" borderId="53" xfId="0" applyFont="1" applyBorder="1" applyAlignment="1">
      <alignment horizontal="center"/>
    </xf>
    <xf numFmtId="38" fontId="2" fillId="0" borderId="2" xfId="3" applyFont="1" applyBorder="1" applyAlignment="1">
      <alignment horizontal="center"/>
    </xf>
    <xf numFmtId="180" fontId="2" fillId="2" borderId="0" xfId="0" applyNumberFormat="1" applyFont="1" applyFill="1" applyBorder="1" applyAlignment="1">
      <alignment horizontal="distributed"/>
    </xf>
    <xf numFmtId="177" fontId="2" fillId="2" borderId="0" xfId="0" applyNumberFormat="1" applyFont="1" applyFill="1" applyBorder="1" applyAlignment="1">
      <alignment horizontal="left"/>
    </xf>
    <xf numFmtId="0" fontId="55" fillId="9" borderId="0" xfId="2" applyFill="1"/>
    <xf numFmtId="0" fontId="2" fillId="5" borderId="3" xfId="0" applyFont="1" applyFill="1" applyBorder="1" applyAlignment="1">
      <alignment horizontal="left"/>
    </xf>
    <xf numFmtId="177" fontId="2" fillId="6" borderId="0" xfId="0" applyNumberFormat="1" applyFont="1" applyFill="1" applyBorder="1" applyAlignment="1">
      <alignment horizontal="left"/>
    </xf>
    <xf numFmtId="0" fontId="2" fillId="5" borderId="11" xfId="0" applyFont="1" applyFill="1" applyBorder="1" applyAlignment="1">
      <alignment horizontal="left"/>
    </xf>
    <xf numFmtId="0" fontId="0" fillId="0" borderId="9" xfId="0" applyBorder="1" applyAlignment="1">
      <alignment horizontal="center" vertical="center" wrapText="1"/>
    </xf>
    <xf numFmtId="0" fontId="25" fillId="0" borderId="0" xfId="0" applyFont="1" applyAlignment="1"/>
    <xf numFmtId="180" fontId="25" fillId="0" borderId="0" xfId="0" applyNumberFormat="1" applyFont="1" applyAlignment="1"/>
    <xf numFmtId="0" fontId="25" fillId="0" borderId="0" xfId="0" applyFont="1" applyAlignment="1" applyProtection="1">
      <protection hidden="1"/>
    </xf>
    <xf numFmtId="0" fontId="27" fillId="0" borderId="0" xfId="0" applyFont="1" applyAlignment="1">
      <alignment vertical="top"/>
    </xf>
    <xf numFmtId="0" fontId="2" fillId="5" borderId="8" xfId="0" applyFont="1" applyFill="1" applyBorder="1" applyAlignment="1">
      <alignment horizontal="distributed"/>
    </xf>
    <xf numFmtId="0" fontId="29" fillId="12" borderId="0" xfId="0" applyFont="1" applyFill="1" applyAlignment="1"/>
    <xf numFmtId="0" fontId="0" fillId="0" borderId="6" xfId="0" applyBorder="1" applyAlignment="1">
      <alignment vertical="top"/>
    </xf>
    <xf numFmtId="0" fontId="0" fillId="5" borderId="9" xfId="0" applyFill="1" applyBorder="1" applyAlignment="1">
      <alignment horizontal="center" vertical="center" wrapText="1"/>
    </xf>
    <xf numFmtId="0" fontId="22" fillId="0" borderId="0" xfId="0" applyFont="1" applyAlignment="1"/>
    <xf numFmtId="0" fontId="26" fillId="0" borderId="0" xfId="0" applyFont="1" applyAlignment="1"/>
    <xf numFmtId="0" fontId="31" fillId="0" borderId="0" xfId="0" applyFont="1" applyAlignment="1"/>
    <xf numFmtId="0" fontId="32" fillId="0" borderId="0" xfId="0" applyFont="1" applyAlignment="1"/>
    <xf numFmtId="0" fontId="33" fillId="0" borderId="0" xfId="0" applyFont="1" applyAlignment="1"/>
    <xf numFmtId="0" fontId="31" fillId="0" borderId="13" xfId="0" applyFont="1" applyBorder="1" applyAlignment="1"/>
    <xf numFmtId="0" fontId="32" fillId="0" borderId="13" xfId="0" applyFont="1" applyBorder="1" applyAlignment="1"/>
    <xf numFmtId="0" fontId="33" fillId="0" borderId="13" xfId="0" applyFont="1" applyBorder="1" applyAlignment="1"/>
    <xf numFmtId="0" fontId="19" fillId="0" borderId="0" xfId="0" applyFont="1" applyAlignment="1"/>
    <xf numFmtId="0" fontId="14" fillId="0" borderId="0" xfId="0" applyFont="1" applyAlignment="1"/>
    <xf numFmtId="0" fontId="13" fillId="0" borderId="0" xfId="0" applyFont="1" applyAlignment="1"/>
    <xf numFmtId="0" fontId="37" fillId="0" borderId="0" xfId="0" applyFont="1" applyAlignment="1"/>
    <xf numFmtId="0" fontId="13" fillId="0" borderId="0" xfId="0" applyFont="1" applyBorder="1"/>
    <xf numFmtId="14" fontId="0" fillId="0" borderId="0" xfId="0" applyNumberFormat="1"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13" borderId="0" xfId="0" applyFill="1"/>
    <xf numFmtId="0" fontId="13" fillId="0" borderId="0" xfId="0" applyFont="1" applyAlignment="1">
      <alignment horizontal="center" vertical="center"/>
    </xf>
    <xf numFmtId="0" fontId="38" fillId="0" borderId="0" xfId="0" applyFont="1" applyAlignment="1"/>
    <xf numFmtId="0" fontId="39" fillId="0" borderId="0" xfId="0" applyFont="1" applyAlignment="1"/>
    <xf numFmtId="0" fontId="40" fillId="0" borderId="0" xfId="0" applyFont="1" applyAlignment="1"/>
    <xf numFmtId="0" fontId="38" fillId="0" borderId="13" xfId="0" applyFont="1" applyBorder="1" applyAlignment="1"/>
    <xf numFmtId="0" fontId="40" fillId="0" borderId="13" xfId="0" applyFont="1" applyBorder="1" applyAlignment="1"/>
    <xf numFmtId="49" fontId="42" fillId="10" borderId="0" xfId="5" applyNumberFormat="1" applyFont="1" applyFill="1" applyProtection="1">
      <alignment vertical="center"/>
    </xf>
    <xf numFmtId="0" fontId="42" fillId="10" borderId="0" xfId="5" applyFont="1" applyFill="1" applyProtection="1">
      <alignment vertical="center"/>
    </xf>
    <xf numFmtId="0" fontId="42" fillId="10" borderId="0" xfId="5" applyFont="1" applyFill="1" applyBorder="1" applyAlignment="1" applyProtection="1">
      <alignment vertical="center"/>
    </xf>
    <xf numFmtId="0" fontId="42" fillId="10" borderId="9" xfId="5" applyFont="1" applyFill="1" applyBorder="1" applyProtection="1">
      <alignment vertical="center"/>
    </xf>
    <xf numFmtId="0" fontId="41" fillId="10" borderId="0" xfId="6" applyFill="1" applyProtection="1">
      <alignment vertical="center"/>
    </xf>
    <xf numFmtId="0" fontId="41" fillId="0" borderId="0" xfId="6" applyProtection="1">
      <alignment vertical="center"/>
    </xf>
    <xf numFmtId="0" fontId="43" fillId="10" borderId="0" xfId="5" applyFont="1" applyFill="1" applyAlignment="1" applyProtection="1">
      <alignment vertical="center"/>
    </xf>
    <xf numFmtId="0" fontId="42" fillId="10" borderId="0" xfId="5" applyFont="1" applyFill="1" applyAlignment="1" applyProtection="1">
      <alignment vertical="center"/>
    </xf>
    <xf numFmtId="0" fontId="41" fillId="10" borderId="0" xfId="6" applyFill="1" applyAlignment="1" applyProtection="1">
      <alignment vertical="center"/>
    </xf>
    <xf numFmtId="0" fontId="41" fillId="0" borderId="0" xfId="6" applyAlignment="1" applyProtection="1">
      <alignment vertical="center"/>
    </xf>
    <xf numFmtId="0" fontId="45" fillId="10" borderId="0" xfId="5" applyFont="1" applyFill="1" applyProtection="1">
      <alignment vertical="center"/>
    </xf>
    <xf numFmtId="0" fontId="47" fillId="10" borderId="0" xfId="5" applyFont="1" applyFill="1" applyProtection="1">
      <alignment vertical="center"/>
    </xf>
    <xf numFmtId="0" fontId="47" fillId="10" borderId="0" xfId="6" applyFont="1" applyFill="1" applyProtection="1">
      <alignment vertical="center"/>
    </xf>
    <xf numFmtId="0" fontId="47" fillId="0" borderId="0" xfId="6" applyFont="1" applyProtection="1">
      <alignment vertical="center"/>
    </xf>
    <xf numFmtId="0" fontId="45" fillId="10" borderId="0" xfId="5" applyFont="1" applyFill="1" applyBorder="1" applyProtection="1">
      <alignment vertical="center"/>
    </xf>
    <xf numFmtId="0" fontId="47" fillId="10" borderId="0" xfId="5" applyFont="1" applyFill="1" applyBorder="1" applyProtection="1">
      <alignment vertical="center"/>
    </xf>
    <xf numFmtId="0" fontId="45" fillId="0" borderId="62" xfId="5" applyFont="1" applyBorder="1" applyAlignment="1" applyProtection="1">
      <alignment horizontal="center" vertical="center" shrinkToFit="1"/>
      <protection locked="0"/>
    </xf>
    <xf numFmtId="0" fontId="45" fillId="0" borderId="62" xfId="5" applyFont="1" applyFill="1" applyBorder="1" applyAlignment="1" applyProtection="1">
      <alignment horizontal="center" vertical="center" shrinkToFit="1"/>
      <protection locked="0"/>
    </xf>
    <xf numFmtId="0" fontId="45" fillId="0" borderId="63" xfId="4" applyFont="1" applyBorder="1" applyAlignment="1" applyProtection="1">
      <alignment horizontal="center" vertical="center" shrinkToFit="1"/>
      <protection locked="0"/>
    </xf>
    <xf numFmtId="0" fontId="45" fillId="0" borderId="64" xfId="5" applyFont="1" applyBorder="1" applyAlignment="1" applyProtection="1">
      <alignment horizontal="center" vertical="center" shrinkToFit="1"/>
      <protection locked="0"/>
    </xf>
    <xf numFmtId="0" fontId="45" fillId="0" borderId="64" xfId="5" applyFont="1" applyFill="1" applyBorder="1" applyAlignment="1" applyProtection="1">
      <alignment horizontal="center" vertical="center" shrinkToFit="1"/>
      <protection locked="0"/>
    </xf>
    <xf numFmtId="0" fontId="45" fillId="0" borderId="65" xfId="4" applyFont="1" applyBorder="1" applyAlignment="1" applyProtection="1">
      <alignment horizontal="center" vertical="center" shrinkToFit="1"/>
      <protection locked="0"/>
    </xf>
    <xf numFmtId="0" fontId="45" fillId="11" borderId="66" xfId="5" applyFont="1" applyFill="1" applyBorder="1" applyAlignment="1" applyProtection="1">
      <alignment horizontal="center" vertical="center" shrinkToFit="1"/>
      <protection locked="0"/>
    </xf>
    <xf numFmtId="0" fontId="48" fillId="10" borderId="0" xfId="5" applyFont="1" applyFill="1" applyProtection="1">
      <alignment vertical="center"/>
    </xf>
    <xf numFmtId="0" fontId="45" fillId="0" borderId="67" xfId="5" applyFont="1" applyBorder="1" applyAlignment="1" applyProtection="1">
      <alignment horizontal="center" vertical="center" shrinkToFit="1"/>
      <protection locked="0"/>
    </xf>
    <xf numFmtId="0" fontId="45" fillId="10" borderId="65" xfId="5" applyFont="1" applyFill="1" applyBorder="1" applyAlignment="1" applyProtection="1">
      <alignment horizontal="center" vertical="center" shrinkToFit="1"/>
      <protection locked="0"/>
    </xf>
    <xf numFmtId="0" fontId="41" fillId="10" borderId="0" xfId="6" applyFont="1" applyFill="1" applyProtection="1">
      <alignment vertical="center"/>
    </xf>
    <xf numFmtId="0" fontId="45" fillId="0" borderId="68" xfId="5" applyFont="1" applyBorder="1" applyAlignment="1" applyProtection="1">
      <alignment horizontal="center" vertical="center" shrinkToFit="1"/>
      <protection locked="0"/>
    </xf>
    <xf numFmtId="0" fontId="45" fillId="10" borderId="0" xfId="5" applyFont="1" applyFill="1" applyBorder="1" applyAlignment="1" applyProtection="1">
      <alignment horizontal="center" vertical="center" shrinkToFit="1"/>
    </xf>
    <xf numFmtId="0" fontId="45" fillId="10" borderId="0" xfId="5" applyFont="1" applyFill="1" applyBorder="1" applyAlignment="1" applyProtection="1">
      <alignment horizontal="left" vertical="center" shrinkToFit="1"/>
    </xf>
    <xf numFmtId="188" fontId="45" fillId="10" borderId="0" xfId="5" applyNumberFormat="1" applyFont="1" applyFill="1" applyBorder="1" applyAlignment="1" applyProtection="1">
      <alignment horizontal="right" vertical="center" shrinkToFit="1"/>
    </xf>
    <xf numFmtId="188" fontId="45" fillId="10" borderId="0" xfId="5" applyNumberFormat="1" applyFont="1" applyFill="1" applyBorder="1" applyAlignment="1" applyProtection="1">
      <alignment horizontal="left" vertical="center" shrinkToFit="1"/>
    </xf>
    <xf numFmtId="0" fontId="48" fillId="10" borderId="0" xfId="5" applyFont="1" applyFill="1" applyBorder="1" applyProtection="1">
      <alignment vertical="center"/>
    </xf>
    <xf numFmtId="0" fontId="45" fillId="10" borderId="9" xfId="5" applyFont="1" applyFill="1" applyBorder="1" applyAlignment="1" applyProtection="1">
      <alignment vertical="center"/>
    </xf>
    <xf numFmtId="0" fontId="45" fillId="10" borderId="9" xfId="5" applyFont="1" applyFill="1" applyBorder="1" applyAlignment="1" applyProtection="1">
      <alignment horizontal="center" vertical="center"/>
    </xf>
    <xf numFmtId="0" fontId="45" fillId="10" borderId="28" xfId="5" applyFont="1" applyFill="1" applyBorder="1" applyProtection="1">
      <alignment vertical="center"/>
    </xf>
    <xf numFmtId="0" fontId="45" fillId="10" borderId="69" xfId="5" applyFont="1" applyFill="1" applyBorder="1" applyAlignment="1" applyProtection="1">
      <alignment vertical="center"/>
    </xf>
    <xf numFmtId="0" fontId="45" fillId="10" borderId="13" xfId="5" applyFont="1" applyFill="1" applyBorder="1" applyAlignment="1" applyProtection="1">
      <alignment vertical="center"/>
    </xf>
    <xf numFmtId="0" fontId="45" fillId="10" borderId="0" xfId="5" applyFont="1" applyFill="1" applyBorder="1" applyAlignment="1" applyProtection="1">
      <alignment vertical="center"/>
    </xf>
    <xf numFmtId="0" fontId="45" fillId="10" borderId="3" xfId="5" applyFont="1" applyFill="1" applyBorder="1" applyAlignment="1" applyProtection="1">
      <alignment vertical="center"/>
    </xf>
    <xf numFmtId="0" fontId="45" fillId="10" borderId="0" xfId="5" applyFont="1" applyFill="1" applyAlignment="1" applyProtection="1">
      <alignment vertical="center"/>
    </xf>
    <xf numFmtId="0" fontId="45" fillId="10" borderId="0" xfId="5" applyFont="1" applyFill="1" applyBorder="1" applyAlignment="1" applyProtection="1">
      <alignment horizontal="center" vertical="center"/>
    </xf>
    <xf numFmtId="0" fontId="47" fillId="10" borderId="0" xfId="5" applyFont="1" applyFill="1" applyAlignment="1" applyProtection="1">
      <alignment vertical="center"/>
    </xf>
    <xf numFmtId="0" fontId="47" fillId="10" borderId="0" xfId="5" applyFont="1" applyFill="1" applyBorder="1" applyAlignment="1" applyProtection="1">
      <alignment horizontal="center" vertical="center"/>
    </xf>
    <xf numFmtId="0" fontId="47" fillId="10" borderId="8" xfId="5" applyFont="1" applyFill="1" applyBorder="1" applyAlignment="1" applyProtection="1">
      <alignment vertical="center"/>
    </xf>
    <xf numFmtId="0" fontId="47" fillId="10" borderId="0" xfId="5" applyFont="1" applyFill="1" applyBorder="1" applyAlignment="1" applyProtection="1">
      <alignment vertical="center"/>
    </xf>
    <xf numFmtId="0" fontId="50" fillId="10" borderId="0" xfId="6" applyFont="1" applyFill="1" applyProtection="1">
      <alignment vertical="center"/>
    </xf>
    <xf numFmtId="0" fontId="41" fillId="0" borderId="0" xfId="6">
      <alignment vertical="center"/>
    </xf>
    <xf numFmtId="0" fontId="51" fillId="10" borderId="0" xfId="5" applyFont="1" applyFill="1" applyAlignment="1" applyProtection="1">
      <alignment vertical="center"/>
    </xf>
    <xf numFmtId="0" fontId="52" fillId="10" borderId="0" xfId="5" applyFont="1" applyFill="1" applyAlignment="1" applyProtection="1">
      <alignment vertical="center"/>
    </xf>
    <xf numFmtId="0" fontId="13" fillId="0" borderId="0" xfId="0" applyFont="1" applyFill="1" applyBorder="1"/>
    <xf numFmtId="0" fontId="53" fillId="0" borderId="0" xfId="2" applyFont="1" applyAlignment="1"/>
    <xf numFmtId="180" fontId="4" fillId="0" borderId="13" xfId="0" applyNumberFormat="1" applyFont="1" applyBorder="1" applyAlignment="1"/>
    <xf numFmtId="180" fontId="4" fillId="0" borderId="0" xfId="0" applyNumberFormat="1" applyFont="1" applyBorder="1" applyAlignment="1"/>
    <xf numFmtId="0" fontId="15" fillId="13" borderId="0" xfId="0" applyFont="1" applyFill="1" applyAlignment="1">
      <alignment horizontal="distributed" vertical="center"/>
    </xf>
    <xf numFmtId="180" fontId="0" fillId="0" borderId="9" xfId="0" applyNumberFormat="1" applyFill="1" applyBorder="1" applyAlignment="1"/>
    <xf numFmtId="184" fontId="0" fillId="0" borderId="46" xfId="0" applyNumberFormat="1" applyBorder="1" applyAlignment="1"/>
    <xf numFmtId="0" fontId="0" fillId="0" borderId="46" xfId="0" applyBorder="1" applyAlignment="1"/>
    <xf numFmtId="180" fontId="0" fillId="0" borderId="42" xfId="0" applyNumberFormat="1" applyBorder="1" applyAlignment="1"/>
    <xf numFmtId="180" fontId="0" fillId="7" borderId="46" xfId="0" applyNumberFormat="1" applyFill="1" applyBorder="1" applyAlignment="1"/>
    <xf numFmtId="0" fontId="0" fillId="7" borderId="46" xfId="0" applyFill="1" applyBorder="1" applyAlignment="1"/>
    <xf numFmtId="180" fontId="0" fillId="10" borderId="46" xfId="0" applyNumberFormat="1" applyFill="1" applyBorder="1" applyAlignment="1"/>
    <xf numFmtId="180" fontId="0" fillId="0" borderId="9" xfId="0" applyNumberFormat="1" applyBorder="1" applyAlignment="1"/>
    <xf numFmtId="0" fontId="0" fillId="0" borderId="9" xfId="0" applyBorder="1" applyAlignment="1"/>
    <xf numFmtId="184" fontId="0" fillId="9" borderId="46" xfId="0" applyNumberFormat="1" applyFill="1" applyBorder="1" applyAlignment="1"/>
    <xf numFmtId="180" fontId="0" fillId="9" borderId="9" xfId="0" applyNumberFormat="1" applyFill="1" applyBorder="1" applyAlignment="1"/>
    <xf numFmtId="180" fontId="0" fillId="0" borderId="46" xfId="0" applyNumberFormat="1" applyBorder="1" applyAlignment="1"/>
    <xf numFmtId="180" fontId="6" fillId="0" borderId="9" xfId="0" applyNumberFormat="1" applyFont="1" applyBorder="1" applyAlignment="1">
      <alignment vertical="top" wrapText="1"/>
    </xf>
    <xf numFmtId="0" fontId="6" fillId="0" borderId="9" xfId="0" applyFont="1" applyBorder="1" applyAlignment="1">
      <alignment vertical="top" wrapText="1"/>
    </xf>
    <xf numFmtId="180" fontId="0" fillId="9" borderId="0" xfId="0" applyNumberFormat="1" applyFill="1" applyBorder="1" applyAlignment="1"/>
    <xf numFmtId="0" fontId="0" fillId="9" borderId="0" xfId="0" applyFill="1" applyAlignment="1"/>
    <xf numFmtId="180" fontId="0" fillId="9" borderId="24" xfId="0" applyNumberFormat="1" applyFill="1" applyBorder="1" applyAlignment="1"/>
    <xf numFmtId="0" fontId="0" fillId="9" borderId="24" xfId="0" applyFill="1" applyBorder="1" applyAlignment="1"/>
    <xf numFmtId="177" fontId="13" fillId="0" borderId="24" xfId="0" applyNumberFormat="1" applyFont="1" applyBorder="1" applyAlignment="1">
      <alignment horizontal="center"/>
    </xf>
    <xf numFmtId="177" fontId="13" fillId="0" borderId="9" xfId="0" applyNumberFormat="1" applyFont="1" applyBorder="1" applyAlignment="1">
      <alignment horizontal="center"/>
    </xf>
    <xf numFmtId="177" fontId="13" fillId="9" borderId="46" xfId="0" applyNumberFormat="1" applyFont="1" applyFill="1" applyBorder="1" applyAlignment="1">
      <alignment horizontal="center"/>
    </xf>
    <xf numFmtId="177" fontId="13" fillId="0" borderId="46" xfId="0" applyNumberFormat="1" applyFont="1" applyBorder="1" applyAlignment="1">
      <alignment horizontal="center"/>
    </xf>
    <xf numFmtId="177" fontId="13" fillId="9" borderId="9" xfId="0" applyNumberFormat="1" applyFont="1" applyFill="1" applyBorder="1" applyAlignment="1">
      <alignment horizontal="center"/>
    </xf>
    <xf numFmtId="180" fontId="24" fillId="0" borderId="9" xfId="0" applyNumberFormat="1" applyFont="1" applyBorder="1" applyAlignment="1">
      <alignment vertical="top" wrapText="1"/>
    </xf>
    <xf numFmtId="0" fontId="24" fillId="0" borderId="9" xfId="0" applyFont="1" applyBorder="1" applyAlignment="1">
      <alignment vertical="top" wrapText="1"/>
    </xf>
    <xf numFmtId="177" fontId="13" fillId="0" borderId="0" xfId="0" applyNumberFormat="1" applyFont="1" applyBorder="1" applyAlignment="1">
      <alignment horizontal="center"/>
    </xf>
    <xf numFmtId="177" fontId="13" fillId="0" borderId="0" xfId="0" applyNumberFormat="1" applyFont="1" applyAlignment="1">
      <alignment horizontal="center"/>
    </xf>
    <xf numFmtId="177" fontId="13" fillId="10" borderId="46" xfId="0" applyNumberFormat="1" applyFont="1" applyFill="1" applyBorder="1" applyAlignment="1">
      <alignment horizontal="center"/>
    </xf>
    <xf numFmtId="177" fontId="13" fillId="0" borderId="42" xfId="0" applyNumberFormat="1" applyFont="1" applyBorder="1" applyAlignment="1">
      <alignment horizontal="center"/>
    </xf>
    <xf numFmtId="177" fontId="13" fillId="7" borderId="46" xfId="0" applyNumberFormat="1" applyFont="1" applyFill="1" applyBorder="1" applyAlignment="1">
      <alignment horizontal="center"/>
    </xf>
    <xf numFmtId="180" fontId="0" fillId="0" borderId="24" xfId="0" applyNumberFormat="1" applyBorder="1" applyAlignment="1"/>
    <xf numFmtId="0" fontId="0" fillId="0" borderId="24" xfId="0" applyBorder="1" applyAlignment="1"/>
    <xf numFmtId="187" fontId="0" fillId="0" borderId="46" xfId="0" applyNumberFormat="1" applyBorder="1" applyAlignment="1"/>
    <xf numFmtId="180" fontId="6" fillId="0" borderId="9" xfId="0" applyNumberFormat="1" applyFont="1" applyBorder="1" applyAlignment="1"/>
    <xf numFmtId="0" fontId="6" fillId="0" borderId="9" xfId="0" applyFont="1" applyBorder="1" applyAlignment="1"/>
    <xf numFmtId="180" fontId="0" fillId="0" borderId="0" xfId="0" applyNumberFormat="1" applyBorder="1" applyAlignment="1"/>
    <xf numFmtId="0" fontId="0" fillId="0" borderId="0" xfId="0" applyAlignment="1"/>
    <xf numFmtId="0" fontId="4" fillId="0" borderId="72" xfId="0" applyFont="1" applyFill="1" applyBorder="1" applyAlignment="1" applyProtection="1">
      <alignment horizontal="center"/>
      <protection hidden="1"/>
    </xf>
    <xf numFmtId="0" fontId="0" fillId="0" borderId="70" xfId="0" applyBorder="1" applyAlignment="1">
      <alignment horizontal="center"/>
    </xf>
    <xf numFmtId="184" fontId="4" fillId="0" borderId="18" xfId="0" applyNumberFormat="1" applyFont="1" applyFill="1" applyBorder="1" applyAlignment="1"/>
    <xf numFmtId="0" fontId="0" fillId="0" borderId="4" xfId="0" applyBorder="1" applyAlignment="1"/>
    <xf numFmtId="0" fontId="0" fillId="0" borderId="18" xfId="0" applyBorder="1" applyAlignment="1">
      <alignment horizontal="center" vertical="center" shrinkToFit="1"/>
    </xf>
    <xf numFmtId="0" fontId="0" fillId="0" borderId="3" xfId="0" applyBorder="1" applyAlignment="1">
      <alignment horizontal="center" vertical="center" shrinkToFit="1"/>
    </xf>
    <xf numFmtId="183" fontId="2" fillId="0" borderId="26" xfId="0" applyNumberFormat="1" applyFont="1" applyBorder="1" applyAlignment="1">
      <alignment horizontal="center" vertical="center"/>
    </xf>
    <xf numFmtId="183" fontId="0" fillId="0" borderId="2" xfId="0" applyNumberFormat="1" applyBorder="1" applyAlignment="1">
      <alignment horizontal="center" vertical="center"/>
    </xf>
    <xf numFmtId="180" fontId="2" fillId="0" borderId="20" xfId="0" applyNumberFormat="1" applyFont="1" applyBorder="1" applyAlignment="1"/>
    <xf numFmtId="180" fontId="0" fillId="0" borderId="13" xfId="0" applyNumberFormat="1" applyBorder="1" applyAlignment="1"/>
    <xf numFmtId="180" fontId="2" fillId="0" borderId="13" xfId="0" applyNumberFormat="1" applyFont="1" applyBorder="1" applyAlignment="1"/>
    <xf numFmtId="180" fontId="0" fillId="0" borderId="73" xfId="0" applyNumberFormat="1" applyBorder="1" applyAlignment="1"/>
    <xf numFmtId="0" fontId="2" fillId="0" borderId="8" xfId="0" applyFont="1" applyBorder="1" applyAlignment="1">
      <alignment horizontal="center" vertical="center"/>
    </xf>
    <xf numFmtId="0" fontId="0" fillId="0" borderId="0" xfId="0" applyBorder="1" applyAlignment="1">
      <alignment horizontal="center" vertical="center"/>
    </xf>
    <xf numFmtId="0" fontId="4" fillId="0" borderId="52" xfId="0" applyFont="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38" fontId="2" fillId="0" borderId="18" xfId="0" applyNumberFormat="1" applyFont="1" applyBorder="1" applyAlignment="1">
      <alignment horizontal="distributed"/>
    </xf>
    <xf numFmtId="0" fontId="0" fillId="0" borderId="0" xfId="0" applyAlignment="1">
      <alignment horizontal="distributed"/>
    </xf>
    <xf numFmtId="0" fontId="0" fillId="0" borderId="4" xfId="0" applyBorder="1" applyAlignment="1">
      <alignment horizontal="distributed"/>
    </xf>
    <xf numFmtId="0" fontId="2" fillId="0" borderId="0" xfId="0" applyFont="1" applyBorder="1" applyAlignment="1">
      <alignment horizontal="center" vertical="center"/>
    </xf>
    <xf numFmtId="0" fontId="2" fillId="0" borderId="18" xfId="0" applyFont="1" applyBorder="1" applyAlignment="1">
      <alignment horizontal="distributed"/>
    </xf>
    <xf numFmtId="0" fontId="2" fillId="0" borderId="0" xfId="0" applyFont="1" applyBorder="1" applyAlignment="1">
      <alignment horizontal="distributed"/>
    </xf>
    <xf numFmtId="0" fontId="2" fillId="0" borderId="4" xfId="0" applyFont="1" applyBorder="1" applyAlignment="1">
      <alignment horizontal="distributed"/>
    </xf>
    <xf numFmtId="176" fontId="2" fillId="0" borderId="53" xfId="0" applyNumberFormat="1" applyFont="1" applyBorder="1" applyAlignment="1">
      <alignment horizontal="center" vertical="center"/>
    </xf>
    <xf numFmtId="0" fontId="0" fillId="0" borderId="53" xfId="0" applyBorder="1" applyAlignment="1">
      <alignment horizontal="center" vertical="center"/>
    </xf>
    <xf numFmtId="184" fontId="4" fillId="0" borderId="20" xfId="0" applyNumberFormat="1" applyFont="1" applyFill="1" applyBorder="1" applyAlignment="1"/>
    <xf numFmtId="0" fontId="0" fillId="0" borderId="12" xfId="0" applyBorder="1" applyAlignment="1"/>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xf>
    <xf numFmtId="0" fontId="2" fillId="0" borderId="53" xfId="0" applyFont="1" applyBorder="1" applyAlignment="1">
      <alignment horizontal="center"/>
    </xf>
    <xf numFmtId="184" fontId="2" fillId="0" borderId="0" xfId="3" applyNumberFormat="1" applyFont="1" applyBorder="1" applyAlignment="1"/>
    <xf numFmtId="0" fontId="2" fillId="0" borderId="24" xfId="0" applyFont="1" applyBorder="1" applyAlignment="1">
      <alignment horizontal="center" vertical="center"/>
    </xf>
    <xf numFmtId="38" fontId="2" fillId="0" borderId="18" xfId="0" applyNumberFormat="1" applyFont="1" applyBorder="1" applyAlignment="1"/>
    <xf numFmtId="0" fontId="0" fillId="0" borderId="4" xfId="0" applyBorder="1" applyAlignment="1">
      <alignment horizontal="center" vertical="center"/>
    </xf>
    <xf numFmtId="38" fontId="2" fillId="0" borderId="13" xfId="3" applyFont="1" applyBorder="1" applyAlignment="1"/>
    <xf numFmtId="0" fontId="0" fillId="0" borderId="13" xfId="0" applyBorder="1" applyAlignment="1"/>
    <xf numFmtId="0" fontId="2" fillId="0" borderId="71" xfId="0" applyFont="1" applyBorder="1" applyAlignment="1" applyProtection="1">
      <alignment horizontal="center"/>
      <protection hidden="1"/>
    </xf>
    <xf numFmtId="0" fontId="2" fillId="0" borderId="70" xfId="0" applyFont="1" applyBorder="1" applyAlignment="1" applyProtection="1">
      <alignment horizontal="center"/>
      <protection hidden="1"/>
    </xf>
    <xf numFmtId="0" fontId="2" fillId="0" borderId="30" xfId="0" applyFont="1" applyBorder="1" applyAlignment="1" applyProtection="1">
      <alignment horizontal="center"/>
      <protection hidden="1"/>
    </xf>
    <xf numFmtId="180" fontId="2" fillId="2" borderId="18" xfId="0" applyNumberFormat="1" applyFont="1" applyFill="1" applyBorder="1" applyAlignment="1"/>
    <xf numFmtId="0" fontId="0" fillId="2" borderId="0" xfId="0" applyFill="1" applyBorder="1" applyAlignment="1"/>
    <xf numFmtId="180" fontId="2" fillId="0" borderId="0" xfId="1" applyNumberFormat="1" applyFont="1" applyBorder="1" applyAlignment="1"/>
    <xf numFmtId="180" fontId="2" fillId="0" borderId="0" xfId="0" applyNumberFormat="1" applyFont="1" applyBorder="1" applyAlignment="1">
      <alignment horizontal="right" indent="1"/>
    </xf>
    <xf numFmtId="180" fontId="0" fillId="0" borderId="0" xfId="0" applyNumberFormat="1" applyBorder="1" applyAlignment="1">
      <alignment horizontal="right" indent="1"/>
    </xf>
    <xf numFmtId="0" fontId="2" fillId="0" borderId="8" xfId="0" applyFont="1" applyBorder="1" applyAlignment="1" applyProtection="1">
      <alignment horizontal="distributed"/>
      <protection hidden="1"/>
    </xf>
    <xf numFmtId="0" fontId="2" fillId="0" borderId="0" xfId="0" applyFont="1" applyBorder="1" applyAlignment="1">
      <alignment horizontal="center"/>
    </xf>
    <xf numFmtId="38" fontId="2" fillId="0" borderId="0" xfId="3" applyFont="1" applyBorder="1" applyAlignment="1">
      <alignment horizontal="right"/>
    </xf>
    <xf numFmtId="38" fontId="2" fillId="0" borderId="3" xfId="3" applyFont="1" applyBorder="1" applyAlignment="1">
      <alignment horizontal="right"/>
    </xf>
    <xf numFmtId="176" fontId="2" fillId="0" borderId="8" xfId="0" applyNumberFormat="1" applyFont="1" applyFill="1" applyBorder="1" applyAlignment="1">
      <alignment horizontal="distributed"/>
    </xf>
    <xf numFmtId="176" fontId="2" fillId="0" borderId="0" xfId="0" applyNumberFormat="1" applyFont="1" applyFill="1" applyBorder="1" applyAlignment="1">
      <alignment horizontal="distributed"/>
    </xf>
    <xf numFmtId="0" fontId="0" fillId="0" borderId="0" xfId="0" applyBorder="1" applyAlignment="1">
      <alignment horizontal="distributed"/>
    </xf>
    <xf numFmtId="38" fontId="2" fillId="0" borderId="8" xfId="3" applyFont="1" applyBorder="1" applyAlignment="1">
      <alignment horizontal="distributed" shrinkToFit="1"/>
    </xf>
    <xf numFmtId="0" fontId="0" fillId="0" borderId="0" xfId="0" applyAlignment="1">
      <alignment horizontal="distributed" shrinkToFit="1"/>
    </xf>
    <xf numFmtId="180" fontId="2" fillId="0" borderId="9" xfId="0" applyNumberFormat="1" applyFont="1" applyBorder="1" applyAlignment="1"/>
    <xf numFmtId="0" fontId="2" fillId="0" borderId="11" xfId="0" applyFont="1" applyBorder="1" applyAlignment="1"/>
    <xf numFmtId="0" fontId="8" fillId="0" borderId="71"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76"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28" xfId="0" applyFont="1" applyBorder="1" applyAlignment="1">
      <alignment horizontal="center" shrinkToFit="1"/>
    </xf>
    <xf numFmtId="0" fontId="2" fillId="0" borderId="17" xfId="0" applyFont="1" applyBorder="1" applyAlignment="1">
      <alignment horizontal="center" shrinkToFit="1"/>
    </xf>
    <xf numFmtId="0" fontId="2" fillId="0" borderId="71" xfId="0" applyFont="1" applyFill="1" applyBorder="1" applyAlignment="1" applyProtection="1">
      <alignment horizontal="center"/>
      <protection hidden="1"/>
    </xf>
    <xf numFmtId="0" fontId="2" fillId="0" borderId="70" xfId="0" applyFont="1" applyFill="1" applyBorder="1" applyAlignment="1" applyProtection="1">
      <alignment horizontal="center"/>
      <protection hidden="1"/>
    </xf>
    <xf numFmtId="0" fontId="2" fillId="0" borderId="33" xfId="0" applyFont="1" applyBorder="1" applyAlignment="1">
      <alignment horizontal="center" shrinkToFit="1"/>
    </xf>
    <xf numFmtId="0" fontId="0" fillId="0" borderId="28" xfId="0" applyBorder="1" applyAlignment="1">
      <alignment horizontal="center" shrinkToFit="1"/>
    </xf>
    <xf numFmtId="0" fontId="2" fillId="0" borderId="28" xfId="0" applyFont="1" applyBorder="1" applyAlignment="1">
      <alignment horizontal="distributed" indent="1"/>
    </xf>
    <xf numFmtId="0" fontId="0" fillId="0" borderId="17" xfId="0" applyBorder="1" applyAlignment="1">
      <alignment horizontal="distributed" indent="1"/>
    </xf>
    <xf numFmtId="0" fontId="4" fillId="0" borderId="18" xfId="0" applyFont="1"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2" fillId="0" borderId="72" xfId="0" applyFont="1" applyBorder="1" applyAlignment="1">
      <alignment horizontal="distributed" indent="1"/>
    </xf>
    <xf numFmtId="0" fontId="0" fillId="0" borderId="70" xfId="0" applyBorder="1" applyAlignment="1">
      <alignment horizontal="distributed" indent="1"/>
    </xf>
    <xf numFmtId="0" fontId="0" fillId="0" borderId="74" xfId="0" applyBorder="1" applyAlignment="1">
      <alignment horizontal="distributed" indent="1"/>
    </xf>
    <xf numFmtId="0" fontId="2" fillId="0" borderId="71" xfId="0" applyFont="1" applyBorder="1" applyAlignment="1">
      <alignment horizontal="center" vertical="center"/>
    </xf>
    <xf numFmtId="177" fontId="2" fillId="0" borderId="0" xfId="0" applyNumberFormat="1" applyFont="1" applyBorder="1" applyAlignment="1"/>
    <xf numFmtId="177" fontId="0" fillId="0" borderId="3" xfId="0" applyNumberFormat="1" applyBorder="1" applyAlignment="1"/>
    <xf numFmtId="183" fontId="2" fillId="0" borderId="2" xfId="0" applyNumberFormat="1" applyFont="1" applyBorder="1" applyAlignment="1">
      <alignment horizontal="center" vertical="center"/>
    </xf>
    <xf numFmtId="180" fontId="2" fillId="0" borderId="18" xfId="0" applyNumberFormat="1" applyFont="1" applyBorder="1" applyAlignment="1"/>
    <xf numFmtId="180" fontId="2" fillId="0" borderId="0" xfId="0" applyNumberFormat="1" applyFont="1" applyBorder="1" applyAlignment="1"/>
    <xf numFmtId="180" fontId="0" fillId="0" borderId="3" xfId="0" applyNumberFormat="1" applyBorder="1" applyAlignment="1"/>
    <xf numFmtId="0" fontId="9" fillId="0" borderId="39" xfId="0" applyFont="1" applyBorder="1" applyAlignment="1" applyProtection="1">
      <alignment horizontal="distributed" vertical="center" indent="4"/>
      <protection hidden="1"/>
    </xf>
    <xf numFmtId="0" fontId="9" fillId="0" borderId="24" xfId="0" applyFont="1" applyBorder="1" applyAlignment="1">
      <alignment horizontal="distributed" vertical="center" indent="4"/>
    </xf>
    <xf numFmtId="0" fontId="9" fillId="0" borderId="25" xfId="0" applyFont="1" applyBorder="1" applyAlignment="1">
      <alignment horizontal="distributed" vertical="center" indent="4"/>
    </xf>
    <xf numFmtId="0" fontId="9" fillId="0" borderId="8" xfId="0" applyFont="1" applyBorder="1" applyAlignment="1">
      <alignment horizontal="distributed" vertical="center" indent="4"/>
    </xf>
    <xf numFmtId="0" fontId="9" fillId="0" borderId="0" xfId="0" applyFont="1" applyBorder="1" applyAlignment="1">
      <alignment horizontal="distributed" vertical="center" indent="4"/>
    </xf>
    <xf numFmtId="0" fontId="9" fillId="0" borderId="4" xfId="0" applyFont="1" applyBorder="1" applyAlignment="1">
      <alignment horizontal="distributed" vertical="center" indent="4"/>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57" fontId="2" fillId="0" borderId="13" xfId="0" applyNumberFormat="1" applyFont="1" applyBorder="1" applyAlignment="1">
      <alignment horizontal="center" vertical="center"/>
    </xf>
    <xf numFmtId="0" fontId="0" fillId="0" borderId="13" xfId="0" applyBorder="1" applyAlignment="1">
      <alignment horizontal="center" vertical="center"/>
    </xf>
    <xf numFmtId="57" fontId="2" fillId="0" borderId="0" xfId="0" applyNumberFormat="1" applyFont="1" applyBorder="1" applyAlignment="1">
      <alignment horizontal="center" vertical="center"/>
    </xf>
    <xf numFmtId="0" fontId="2" fillId="0" borderId="22" xfId="0" applyFont="1" applyBorder="1" applyAlignment="1">
      <alignment horizontal="distributed" vertical="top" indent="2"/>
    </xf>
    <xf numFmtId="0" fontId="0" fillId="0" borderId="14" xfId="0" applyBorder="1" applyAlignment="1">
      <alignment horizontal="distributed" indent="2"/>
    </xf>
    <xf numFmtId="177" fontId="2" fillId="2" borderId="18" xfId="0" applyNumberFormat="1" applyFont="1" applyFill="1" applyBorder="1" applyAlignment="1"/>
    <xf numFmtId="177" fontId="0" fillId="2" borderId="0" xfId="0" applyNumberFormat="1" applyFill="1" applyBorder="1" applyAlignment="1"/>
    <xf numFmtId="0" fontId="9" fillId="0" borderId="8" xfId="0" applyFont="1" applyBorder="1" applyAlignment="1">
      <alignment horizontal="distributed" vertical="top" indent="4"/>
    </xf>
    <xf numFmtId="0" fontId="9" fillId="0" borderId="0" xfId="0" applyFont="1" applyBorder="1" applyAlignment="1">
      <alignment horizontal="distributed" vertical="top" indent="4"/>
    </xf>
    <xf numFmtId="0" fontId="9" fillId="0" borderId="4" xfId="0" applyFont="1" applyBorder="1" applyAlignment="1">
      <alignment horizontal="distributed" vertical="top" indent="4"/>
    </xf>
    <xf numFmtId="0" fontId="9" fillId="0" borderId="6" xfId="0" applyFont="1" applyBorder="1" applyAlignment="1">
      <alignment horizontal="distributed" vertical="top" indent="4"/>
    </xf>
    <xf numFmtId="0" fontId="9" fillId="0" borderId="9" xfId="0" applyFont="1" applyBorder="1" applyAlignment="1">
      <alignment horizontal="distributed" vertical="top" indent="4"/>
    </xf>
    <xf numFmtId="0" fontId="9" fillId="0" borderId="7" xfId="0" applyFont="1" applyBorder="1" applyAlignment="1">
      <alignment horizontal="distributed" vertical="top" indent="4"/>
    </xf>
    <xf numFmtId="0" fontId="2" fillId="0" borderId="20" xfId="0" applyFont="1" applyBorder="1" applyAlignment="1">
      <alignment horizontal="distributed" vertical="center" indent="2"/>
    </xf>
    <xf numFmtId="0" fontId="0" fillId="0" borderId="12" xfId="0" applyBorder="1" applyAlignment="1">
      <alignment horizontal="distributed" vertical="center" indent="2"/>
    </xf>
    <xf numFmtId="38" fontId="2" fillId="0" borderId="0" xfId="3" applyFont="1" applyBorder="1" applyAlignment="1"/>
    <xf numFmtId="0" fontId="0" fillId="0" borderId="0" xfId="0" applyBorder="1" applyAlignment="1"/>
    <xf numFmtId="0" fontId="2" fillId="0" borderId="8" xfId="0" applyFont="1" applyBorder="1" applyAlignment="1">
      <alignment horizontal="distributed"/>
    </xf>
    <xf numFmtId="0" fontId="2" fillId="0" borderId="33" xfId="0" applyFont="1" applyBorder="1" applyAlignment="1">
      <alignment horizontal="center"/>
    </xf>
    <xf numFmtId="0" fontId="0" fillId="0" borderId="34" xfId="0" applyBorder="1" applyAlignment="1">
      <alignment horizontal="center"/>
    </xf>
    <xf numFmtId="0" fontId="2" fillId="0" borderId="69" xfId="0" applyFont="1" applyBorder="1" applyAlignment="1" applyProtection="1">
      <alignment horizontal="distributed"/>
      <protection hidden="1"/>
    </xf>
    <xf numFmtId="0" fontId="0" fillId="0" borderId="12" xfId="0" applyBorder="1" applyAlignment="1">
      <alignment horizontal="distributed"/>
    </xf>
    <xf numFmtId="0" fontId="2" fillId="0" borderId="76" xfId="0" applyFont="1" applyBorder="1" applyAlignment="1">
      <alignment horizontal="center"/>
    </xf>
    <xf numFmtId="0" fontId="2" fillId="0" borderId="34" xfId="0" applyFont="1" applyBorder="1" applyAlignment="1">
      <alignment horizontal="center"/>
    </xf>
    <xf numFmtId="0" fontId="2" fillId="0" borderId="0" xfId="0" applyFont="1" applyBorder="1" applyAlignment="1">
      <alignment horizontal="left"/>
    </xf>
    <xf numFmtId="0" fontId="2" fillId="0" borderId="71" xfId="0" applyFont="1" applyBorder="1" applyAlignment="1">
      <alignment horizontal="center"/>
    </xf>
    <xf numFmtId="0" fontId="2" fillId="0" borderId="70" xfId="0" applyFont="1" applyBorder="1" applyAlignment="1">
      <alignment horizontal="center"/>
    </xf>
    <xf numFmtId="0" fontId="2" fillId="0" borderId="24" xfId="0" applyFont="1" applyBorder="1" applyAlignment="1">
      <alignment horizontal="center"/>
    </xf>
    <xf numFmtId="184" fontId="2" fillId="0" borderId="0" xfId="0" applyNumberFormat="1" applyFont="1" applyBorder="1" applyAlignment="1">
      <alignment horizontal="right" indent="1"/>
    </xf>
    <xf numFmtId="0" fontId="0" fillId="0" borderId="3" xfId="0" applyBorder="1" applyAlignment="1">
      <alignment horizontal="right" indent="1"/>
    </xf>
    <xf numFmtId="49" fontId="4" fillId="0" borderId="18" xfId="0" applyNumberFormat="1" applyFont="1" applyBorder="1" applyAlignment="1">
      <alignment horizontal="center" vertical="center"/>
    </xf>
    <xf numFmtId="0" fontId="0" fillId="0" borderId="3" xfId="0" applyBorder="1" applyAlignment="1">
      <alignment horizontal="center" vertical="center"/>
    </xf>
    <xf numFmtId="180" fontId="2" fillId="2" borderId="0" xfId="3" applyNumberFormat="1" applyFont="1" applyFill="1" applyBorder="1" applyAlignment="1"/>
    <xf numFmtId="0" fontId="2" fillId="2" borderId="3" xfId="3" applyNumberFormat="1" applyFont="1" applyFill="1" applyBorder="1" applyAlignment="1"/>
    <xf numFmtId="0" fontId="2" fillId="0" borderId="77" xfId="0" applyFont="1" applyBorder="1" applyAlignment="1">
      <alignment vertical="top" shrinkToFit="1"/>
    </xf>
    <xf numFmtId="0" fontId="0" fillId="0" borderId="78" xfId="0" applyBorder="1" applyAlignment="1">
      <alignment vertical="top" shrinkToFit="1"/>
    </xf>
    <xf numFmtId="0" fontId="0" fillId="0" borderId="3" xfId="0" applyBorder="1" applyAlignment="1"/>
    <xf numFmtId="38" fontId="2" fillId="0" borderId="0" xfId="0" applyNumberFormat="1" applyFont="1" applyBorder="1" applyAlignment="1">
      <alignment horizontal="distributed"/>
    </xf>
    <xf numFmtId="38" fontId="2" fillId="0" borderId="4" xfId="0" applyNumberFormat="1" applyFont="1" applyBorder="1" applyAlignment="1">
      <alignment horizontal="distributed"/>
    </xf>
    <xf numFmtId="38" fontId="2" fillId="0" borderId="52" xfId="0" applyNumberFormat="1" applyFont="1" applyBorder="1" applyAlignment="1"/>
    <xf numFmtId="0" fontId="0" fillId="0" borderId="1" xfId="0" applyBorder="1" applyAlignment="1"/>
    <xf numFmtId="38" fontId="2" fillId="2" borderId="18" xfId="0" applyNumberFormat="1" applyFont="1" applyFill="1" applyBorder="1" applyAlignment="1"/>
    <xf numFmtId="0" fontId="0" fillId="2" borderId="4" xfId="0" applyFill="1" applyBorder="1" applyAlignment="1"/>
    <xf numFmtId="0" fontId="0" fillId="2" borderId="3" xfId="0" applyFill="1" applyBorder="1" applyAlignment="1"/>
    <xf numFmtId="0" fontId="0" fillId="0" borderId="79" xfId="0" applyBorder="1" applyAlignment="1">
      <alignment vertical="top" shrinkToFit="1"/>
    </xf>
    <xf numFmtId="0" fontId="5" fillId="0" borderId="53" xfId="0" applyFont="1" applyBorder="1" applyAlignment="1">
      <alignment horizontal="center" vertical="center" wrapText="1"/>
    </xf>
    <xf numFmtId="0" fontId="0" fillId="0" borderId="79" xfId="0" applyBorder="1" applyAlignment="1">
      <alignment horizontal="center" vertical="center" wrapText="1"/>
    </xf>
    <xf numFmtId="184" fontId="2" fillId="0" borderId="24" xfId="0" applyNumberFormat="1" applyFont="1" applyBorder="1" applyAlignment="1"/>
    <xf numFmtId="0" fontId="2" fillId="0" borderId="28" xfId="0" applyFont="1" applyBorder="1" applyAlignment="1">
      <alignment horizontal="center"/>
    </xf>
    <xf numFmtId="0" fontId="0" fillId="0" borderId="28" xfId="0" applyBorder="1" applyAlignment="1">
      <alignment horizontal="center"/>
    </xf>
    <xf numFmtId="0" fontId="2" fillId="0" borderId="8" xfId="0" applyFont="1" applyBorder="1" applyAlignment="1">
      <alignment horizontal="distributed" indent="1"/>
    </xf>
    <xf numFmtId="0" fontId="0" fillId="0" borderId="0" xfId="0" applyBorder="1" applyAlignment="1">
      <alignment horizontal="distributed" indent="1"/>
    </xf>
    <xf numFmtId="184" fontId="2" fillId="0" borderId="0" xfId="0" applyNumberFormat="1" applyFont="1" applyBorder="1" applyAlignment="1">
      <alignment horizontal="right" vertical="center"/>
    </xf>
    <xf numFmtId="0" fontId="0" fillId="0" borderId="0" xfId="0" applyBorder="1" applyAlignment="1">
      <alignment horizontal="right" vertical="center"/>
    </xf>
    <xf numFmtId="184" fontId="2" fillId="0" borderId="9" xfId="0" applyNumberFormat="1" applyFont="1" applyBorder="1" applyAlignment="1">
      <alignment horizontal="right" vertical="center"/>
    </xf>
    <xf numFmtId="0" fontId="0" fillId="0" borderId="9" xfId="0" applyBorder="1" applyAlignment="1">
      <alignment horizontal="right" vertical="center"/>
    </xf>
    <xf numFmtId="184" fontId="2" fillId="0" borderId="18" xfId="0" applyNumberFormat="1" applyFont="1" applyBorder="1" applyAlignment="1">
      <alignment horizontal="right" vertical="center"/>
    </xf>
    <xf numFmtId="184" fontId="2" fillId="0" borderId="21" xfId="0" applyNumberFormat="1" applyFont="1" applyBorder="1" applyAlignment="1">
      <alignment horizontal="right" vertical="center"/>
    </xf>
    <xf numFmtId="180" fontId="2" fillId="2" borderId="24" xfId="0" applyNumberFormat="1" applyFont="1" applyFill="1" applyBorder="1" applyAlignment="1"/>
    <xf numFmtId="0" fontId="0" fillId="2" borderId="1" xfId="0" applyFill="1" applyBorder="1" applyAlignment="1"/>
    <xf numFmtId="0" fontId="7" fillId="0" borderId="77" xfId="0" applyFont="1" applyBorder="1" applyAlignment="1">
      <alignment horizontal="center" vertical="center"/>
    </xf>
    <xf numFmtId="0" fontId="2" fillId="0" borderId="76" xfId="0" applyFont="1" applyBorder="1" applyAlignment="1" applyProtection="1">
      <alignment horizontal="center"/>
      <protection hidden="1"/>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8" xfId="0" applyFont="1" applyBorder="1" applyAlignment="1">
      <alignment horizontal="left" vertical="top" wrapText="1"/>
    </xf>
    <xf numFmtId="38" fontId="2" fillId="0" borderId="3" xfId="0" applyNumberFormat="1" applyFont="1" applyBorder="1" applyAlignment="1"/>
    <xf numFmtId="38" fontId="2" fillId="0" borderId="18" xfId="0" applyNumberFormat="1" applyFont="1" applyBorder="1" applyAlignment="1">
      <alignment vertical="top" shrinkToFit="1"/>
    </xf>
    <xf numFmtId="0" fontId="0" fillId="0" borderId="0" xfId="0" applyAlignment="1">
      <alignment vertical="top" shrinkToFit="1"/>
    </xf>
    <xf numFmtId="0" fontId="0" fillId="0" borderId="4" xfId="0" applyBorder="1" applyAlignment="1">
      <alignment vertical="top" shrinkToFit="1"/>
    </xf>
    <xf numFmtId="38" fontId="6" fillId="0" borderId="18" xfId="0" applyNumberFormat="1" applyFont="1" applyBorder="1" applyAlignment="1">
      <alignment vertical="top" wrapText="1"/>
    </xf>
    <xf numFmtId="0" fontId="6" fillId="0" borderId="0" xfId="0" applyFont="1" applyAlignment="1">
      <alignment vertical="top" wrapText="1"/>
    </xf>
    <xf numFmtId="0" fontId="6" fillId="0" borderId="4" xfId="0" applyFont="1" applyBorder="1" applyAlignment="1">
      <alignment vertical="top" wrapText="1"/>
    </xf>
    <xf numFmtId="0" fontId="6" fillId="0" borderId="21" xfId="0" applyFont="1" applyBorder="1" applyAlignment="1">
      <alignment vertical="top" wrapText="1"/>
    </xf>
    <xf numFmtId="0" fontId="6" fillId="0" borderId="7" xfId="0" applyFont="1" applyBorder="1" applyAlignment="1">
      <alignment vertical="top" wrapText="1"/>
    </xf>
    <xf numFmtId="0" fontId="2" fillId="0" borderId="80" xfId="0" applyFont="1" applyBorder="1" applyAlignment="1">
      <alignment horizontal="center" vertical="center"/>
    </xf>
    <xf numFmtId="0" fontId="6" fillId="0" borderId="8" xfId="0" applyFont="1" applyBorder="1" applyAlignment="1" applyProtection="1">
      <alignment horizontal="distributed"/>
      <protection hidden="1"/>
    </xf>
    <xf numFmtId="0" fontId="6" fillId="0" borderId="4" xfId="0" applyFont="1" applyBorder="1" applyAlignment="1">
      <alignment horizontal="distributed"/>
    </xf>
    <xf numFmtId="38" fontId="2" fillId="2" borderId="0" xfId="3" applyFont="1" applyFill="1" applyBorder="1" applyAlignment="1"/>
    <xf numFmtId="0" fontId="2" fillId="0" borderId="21" xfId="0" applyFont="1" applyBorder="1" applyAlignment="1">
      <alignment horizontal="distributed"/>
    </xf>
    <xf numFmtId="0" fontId="2" fillId="0" borderId="9" xfId="0" applyFont="1" applyBorder="1" applyAlignment="1">
      <alignment horizontal="distributed"/>
    </xf>
    <xf numFmtId="0" fontId="2" fillId="0" borderId="7" xfId="0" applyFont="1" applyBorder="1" applyAlignment="1">
      <alignment horizontal="distributed"/>
    </xf>
    <xf numFmtId="0" fontId="2" fillId="0" borderId="39"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176" fontId="2" fillId="0" borderId="75" xfId="0" applyNumberFormat="1" applyFont="1" applyBorder="1" applyAlignment="1">
      <alignment horizontal="distributed" vertical="center"/>
    </xf>
    <xf numFmtId="0" fontId="0" fillId="0" borderId="53" xfId="0" applyBorder="1" applyAlignment="1">
      <alignment horizontal="distributed" vertical="center"/>
    </xf>
    <xf numFmtId="0" fontId="2" fillId="0" borderId="6"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38" fontId="2" fillId="0" borderId="13" xfId="3" applyFont="1" applyBorder="1" applyAlignment="1">
      <alignment horizontal="right"/>
    </xf>
    <xf numFmtId="176" fontId="2" fillId="0" borderId="13" xfId="1" applyNumberFormat="1" applyFont="1" applyBorder="1" applyAlignment="1"/>
    <xf numFmtId="38" fontId="7" fillId="0" borderId="20" xfId="3" applyFont="1" applyBorder="1" applyAlignment="1"/>
    <xf numFmtId="0" fontId="8" fillId="0" borderId="13" xfId="0" applyFont="1" applyBorder="1" applyAlignment="1"/>
    <xf numFmtId="0" fontId="2" fillId="0" borderId="39"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1" xfId="0" applyFont="1" applyBorder="1" applyAlignment="1" applyProtection="1">
      <alignment horizontal="center"/>
      <protection hidden="1"/>
    </xf>
    <xf numFmtId="180" fontId="2" fillId="2" borderId="9" xfId="0" applyNumberFormat="1" applyFont="1" applyFill="1" applyBorder="1" applyAlignment="1">
      <alignment horizontal="right" indent="1"/>
    </xf>
    <xf numFmtId="180" fontId="0" fillId="2" borderId="9" xfId="0" applyNumberFormat="1" applyFill="1" applyBorder="1" applyAlignment="1">
      <alignment horizontal="right" indent="1"/>
    </xf>
    <xf numFmtId="38" fontId="2" fillId="2" borderId="9" xfId="3" applyFont="1" applyFill="1" applyBorder="1" applyAlignment="1"/>
    <xf numFmtId="0" fontId="0" fillId="2" borderId="9" xfId="0" applyFill="1" applyBorder="1" applyAlignment="1"/>
    <xf numFmtId="0" fontId="2" fillId="0" borderId="33" xfId="0" applyFont="1" applyBorder="1" applyAlignment="1">
      <alignment horizontal="distributed"/>
    </xf>
    <xf numFmtId="0" fontId="0" fillId="0" borderId="28" xfId="0" applyBorder="1" applyAlignment="1">
      <alignment horizontal="distributed"/>
    </xf>
    <xf numFmtId="0" fontId="2" fillId="0" borderId="34" xfId="0" applyFont="1" applyBorder="1" applyAlignment="1">
      <alignment horizontal="center" shrinkToFit="1"/>
    </xf>
    <xf numFmtId="0" fontId="8" fillId="0" borderId="16" xfId="0" applyFont="1" applyBorder="1" applyAlignment="1">
      <alignment horizontal="distributed" indent="1"/>
    </xf>
    <xf numFmtId="0" fontId="2" fillId="0" borderId="81" xfId="0" applyFont="1" applyBorder="1" applyAlignment="1" applyProtection="1">
      <alignment horizontal="distributed" vertical="center" textRotation="255"/>
      <protection hidden="1"/>
    </xf>
    <xf numFmtId="0" fontId="0" fillId="0" borderId="82" xfId="0" applyBorder="1" applyAlignment="1">
      <alignment horizontal="distributed" vertical="center" textRotation="255"/>
    </xf>
    <xf numFmtId="0" fontId="0" fillId="0" borderId="83" xfId="0" applyBorder="1" applyAlignment="1">
      <alignment horizontal="distributed" vertical="center" textRotation="255"/>
    </xf>
    <xf numFmtId="0" fontId="2" fillId="0" borderId="69" xfId="0" applyFont="1" applyBorder="1" applyAlignment="1" applyProtection="1">
      <alignment horizontal="distributed" vertical="center"/>
      <protection hidden="1"/>
    </xf>
    <xf numFmtId="0" fontId="0" fillId="0" borderId="12" xfId="0" applyBorder="1" applyAlignment="1">
      <alignment horizontal="distributed" vertical="center"/>
    </xf>
    <xf numFmtId="0" fontId="2" fillId="0" borderId="8" xfId="0" applyFont="1" applyBorder="1" applyAlignment="1" applyProtection="1">
      <alignment horizontal="distributed" vertical="center"/>
      <protection hidden="1"/>
    </xf>
    <xf numFmtId="0" fontId="0" fillId="0" borderId="4" xfId="0" applyBorder="1" applyAlignment="1">
      <alignment horizontal="distributed" vertical="center"/>
    </xf>
    <xf numFmtId="180" fontId="0" fillId="0" borderId="0" xfId="0" applyNumberFormat="1" applyFill="1" applyBorder="1" applyAlignment="1"/>
    <xf numFmtId="0" fontId="8" fillId="0" borderId="76" xfId="0" applyFont="1" applyBorder="1" applyAlignment="1" applyProtection="1">
      <alignment horizontal="distributed" indent="1"/>
      <protection hidden="1"/>
    </xf>
    <xf numFmtId="0" fontId="8" fillId="0" borderId="34" xfId="0" applyFont="1" applyBorder="1" applyAlignment="1">
      <alignment horizontal="distributed" indent="1"/>
    </xf>
    <xf numFmtId="0" fontId="2" fillId="0" borderId="28" xfId="0" applyFont="1" applyBorder="1" applyAlignment="1">
      <alignment horizontal="distributed"/>
    </xf>
    <xf numFmtId="0" fontId="0" fillId="0" borderId="34" xfId="0" applyBorder="1" applyAlignment="1">
      <alignment horizontal="distributed"/>
    </xf>
    <xf numFmtId="180" fontId="2" fillId="2" borderId="9" xfId="0" applyNumberFormat="1" applyFont="1" applyFill="1" applyBorder="1" applyAlignment="1"/>
    <xf numFmtId="180" fontId="0" fillId="2" borderId="9" xfId="0" applyNumberFormat="1" applyFill="1" applyBorder="1" applyAlignment="1"/>
    <xf numFmtId="0" fontId="2" fillId="0" borderId="6" xfId="0" applyFont="1" applyBorder="1" applyAlignment="1" applyProtection="1">
      <alignment horizontal="distributed"/>
      <protection hidden="1"/>
    </xf>
    <xf numFmtId="0" fontId="0" fillId="0" borderId="7" xfId="0" applyBorder="1" applyAlignment="1">
      <alignment horizontal="distributed"/>
    </xf>
    <xf numFmtId="176" fontId="2" fillId="0" borderId="0" xfId="1" applyNumberFormat="1" applyFont="1" applyBorder="1" applyAlignment="1"/>
    <xf numFmtId="38" fontId="7" fillId="0" borderId="18" xfId="3" applyFont="1" applyBorder="1" applyAlignment="1"/>
    <xf numFmtId="0" fontId="8" fillId="0" borderId="0" xfId="0" applyFont="1" applyBorder="1" applyAlignment="1"/>
    <xf numFmtId="185" fontId="7" fillId="2" borderId="18" xfId="0" applyNumberFormat="1" applyFont="1" applyFill="1" applyBorder="1" applyAlignment="1">
      <alignment horizontal="center"/>
    </xf>
    <xf numFmtId="0" fontId="0" fillId="2" borderId="4" xfId="0" applyFill="1" applyBorder="1" applyAlignment="1">
      <alignment horizontal="center"/>
    </xf>
    <xf numFmtId="186" fontId="7" fillId="0" borderId="20" xfId="0" applyNumberFormat="1" applyFont="1" applyFill="1" applyBorder="1" applyAlignment="1">
      <alignment horizontal="center" vertical="center"/>
    </xf>
    <xf numFmtId="186" fontId="0" fillId="0" borderId="12" xfId="0" applyNumberFormat="1" applyBorder="1" applyAlignment="1">
      <alignment horizontal="center" vertical="center"/>
    </xf>
    <xf numFmtId="186" fontId="7" fillId="0" borderId="18" xfId="0" applyNumberFormat="1" applyFont="1" applyFill="1" applyBorder="1" applyAlignment="1">
      <alignment horizontal="center" vertical="center"/>
    </xf>
    <xf numFmtId="186" fontId="7" fillId="0" borderId="4" xfId="0" applyNumberFormat="1" applyFont="1" applyFill="1" applyBorder="1" applyAlignment="1">
      <alignment horizontal="center" vertical="center"/>
    </xf>
    <xf numFmtId="186" fontId="7" fillId="2" borderId="18" xfId="0" applyNumberFormat="1" applyFont="1" applyFill="1" applyBorder="1" applyAlignment="1">
      <alignment horizontal="center" vertical="center"/>
    </xf>
    <xf numFmtId="186" fontId="7" fillId="2" borderId="4" xfId="0" applyNumberFormat="1" applyFont="1" applyFill="1" applyBorder="1" applyAlignment="1">
      <alignment horizontal="center" vertical="center"/>
    </xf>
    <xf numFmtId="176" fontId="2" fillId="0" borderId="20" xfId="0" applyNumberFormat="1" applyFont="1" applyFill="1" applyBorder="1" applyAlignment="1">
      <alignment horizontal="distributed" vertical="center" wrapText="1" readingOrder="1"/>
    </xf>
    <xf numFmtId="0" fontId="0" fillId="0" borderId="12" xfId="0" applyBorder="1" applyAlignment="1">
      <alignment horizontal="distributed" readingOrder="1"/>
    </xf>
    <xf numFmtId="0" fontId="0" fillId="0" borderId="18" xfId="0" applyBorder="1" applyAlignment="1">
      <alignment horizontal="distributed" vertical="center" wrapText="1" readingOrder="1"/>
    </xf>
    <xf numFmtId="186" fontId="0" fillId="2" borderId="4" xfId="0" applyNumberFormat="1" applyFill="1" applyBorder="1" applyAlignment="1">
      <alignment horizontal="center" vertical="center"/>
    </xf>
    <xf numFmtId="176" fontId="2" fillId="0" borderId="8" xfId="0" applyNumberFormat="1" applyFont="1" applyFill="1" applyBorder="1" applyAlignment="1">
      <alignment horizontal="distributed" indent="1"/>
    </xf>
    <xf numFmtId="176" fontId="2" fillId="0" borderId="0" xfId="0" applyNumberFormat="1" applyFont="1" applyFill="1" applyBorder="1" applyAlignment="1">
      <alignment horizontal="distributed" indent="1"/>
    </xf>
    <xf numFmtId="180" fontId="0" fillId="2" borderId="0" xfId="0" applyNumberFormat="1" applyFill="1" applyBorder="1" applyAlignment="1"/>
    <xf numFmtId="176" fontId="2" fillId="0" borderId="84" xfId="0" applyNumberFormat="1" applyFont="1" applyFill="1" applyBorder="1" applyAlignment="1">
      <alignment vertical="center" wrapText="1" readingOrder="1"/>
    </xf>
    <xf numFmtId="0" fontId="0" fillId="0" borderId="80" xfId="0" applyBorder="1" applyAlignment="1">
      <alignment vertical="center" wrapText="1" readingOrder="1"/>
    </xf>
    <xf numFmtId="0" fontId="0" fillId="0" borderId="85" xfId="0" applyBorder="1" applyAlignment="1">
      <alignment vertical="center" wrapText="1" readingOrder="1"/>
    </xf>
    <xf numFmtId="0" fontId="6" fillId="0" borderId="8" xfId="0" applyFont="1" applyBorder="1" applyAlignment="1" applyProtection="1">
      <alignment horizontal="distributed" vertical="center"/>
      <protection hidden="1"/>
    </xf>
    <xf numFmtId="0" fontId="6" fillId="0" borderId="4" xfId="0" applyFont="1" applyBorder="1" applyAlignment="1">
      <alignment horizontal="distributed" vertical="center"/>
    </xf>
    <xf numFmtId="176" fontId="2" fillId="0" borderId="91" xfId="1" applyNumberFormat="1" applyFont="1" applyBorder="1" applyAlignment="1"/>
    <xf numFmtId="0" fontId="0" fillId="0" borderId="91" xfId="0" applyBorder="1" applyAlignment="1"/>
    <xf numFmtId="186" fontId="7" fillId="0" borderId="22" xfId="0" applyNumberFormat="1" applyFont="1" applyFill="1" applyBorder="1" applyAlignment="1">
      <alignment horizontal="center" vertical="center"/>
    </xf>
    <xf numFmtId="186" fontId="0" fillId="0" borderId="14" xfId="0" applyNumberFormat="1" applyBorder="1" applyAlignment="1">
      <alignment horizontal="center" vertical="center"/>
    </xf>
    <xf numFmtId="186" fontId="0" fillId="0" borderId="4" xfId="0" applyNumberFormat="1" applyBorder="1" applyAlignment="1">
      <alignment horizontal="center" vertical="center"/>
    </xf>
    <xf numFmtId="0" fontId="0" fillId="0" borderId="0" xfId="0" applyBorder="1" applyAlignment="1">
      <alignment horizontal="distributed" wrapText="1"/>
    </xf>
    <xf numFmtId="180" fontId="7" fillId="0" borderId="18" xfId="0" applyNumberFormat="1" applyFont="1" applyBorder="1" applyAlignment="1"/>
    <xf numFmtId="0" fontId="2" fillId="0" borderId="8" xfId="0" applyFont="1" applyBorder="1" applyAlignment="1" applyProtection="1">
      <protection hidden="1"/>
    </xf>
    <xf numFmtId="0" fontId="2" fillId="0" borderId="24" xfId="0" applyFont="1" applyBorder="1" applyAlignment="1">
      <alignment horizontal="distributed" shrinkToFit="1"/>
    </xf>
    <xf numFmtId="0" fontId="0" fillId="0" borderId="24" xfId="0" applyBorder="1" applyAlignment="1">
      <alignment horizontal="distributed" shrinkToFit="1"/>
    </xf>
    <xf numFmtId="0" fontId="0" fillId="0" borderId="25" xfId="0" applyBorder="1" applyAlignment="1">
      <alignment horizontal="distributed" shrinkToFit="1"/>
    </xf>
    <xf numFmtId="0" fontId="2" fillId="0" borderId="0" xfId="0" applyFont="1" applyBorder="1" applyAlignment="1">
      <alignment horizontal="distributed" shrinkToFit="1"/>
    </xf>
    <xf numFmtId="0" fontId="0" fillId="0" borderId="4" xfId="0" applyBorder="1" applyAlignment="1">
      <alignment horizontal="distributed" shrinkToFit="1"/>
    </xf>
    <xf numFmtId="180" fontId="2" fillId="0" borderId="18" xfId="0" applyNumberFormat="1" applyFont="1" applyBorder="1" applyAlignment="1">
      <alignment horizontal="right"/>
    </xf>
    <xf numFmtId="180" fontId="2" fillId="0" borderId="3" xfId="0" applyNumberFormat="1" applyFont="1" applyBorder="1" applyAlignment="1">
      <alignment horizontal="right"/>
    </xf>
    <xf numFmtId="0" fontId="2" fillId="0" borderId="86"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87" xfId="0" applyBorder="1" applyAlignment="1">
      <alignment horizontal="center" vertical="center" wrapText="1"/>
    </xf>
    <xf numFmtId="0" fontId="2" fillId="0" borderId="15" xfId="0" applyFont="1" applyBorder="1" applyAlignment="1">
      <alignment horizontal="distributed" shrinkToFit="1"/>
    </xf>
    <xf numFmtId="0" fontId="0" fillId="0" borderId="15" xfId="0" applyBorder="1" applyAlignment="1">
      <alignment horizontal="distributed" shrinkToFit="1"/>
    </xf>
    <xf numFmtId="0" fontId="0" fillId="0" borderId="14" xfId="0" applyBorder="1" applyAlignment="1">
      <alignment horizontal="distributed" shrinkToFit="1"/>
    </xf>
    <xf numFmtId="0" fontId="24" fillId="0" borderId="13" xfId="0" applyFont="1" applyBorder="1" applyAlignment="1">
      <alignment horizontal="distributed" shrinkToFit="1"/>
    </xf>
    <xf numFmtId="0" fontId="24" fillId="0" borderId="12" xfId="0" applyFont="1" applyBorder="1" applyAlignment="1">
      <alignment horizontal="distributed" shrinkToFit="1"/>
    </xf>
    <xf numFmtId="14" fontId="2" fillId="0" borderId="0" xfId="0" applyNumberFormat="1" applyFont="1" applyAlignment="1"/>
    <xf numFmtId="180" fontId="2" fillId="0" borderId="21" xfId="0" applyNumberFormat="1" applyFont="1" applyBorder="1" applyAlignment="1">
      <alignment horizontal="right"/>
    </xf>
    <xf numFmtId="180" fontId="2" fillId="0" borderId="11" xfId="0" applyNumberFormat="1" applyFont="1" applyBorder="1" applyAlignment="1">
      <alignment horizontal="right"/>
    </xf>
    <xf numFmtId="0" fontId="2" fillId="0" borderId="13" xfId="0" applyFont="1" applyBorder="1" applyAlignment="1">
      <alignment horizontal="distributed" vertical="center" textRotation="255" shrinkToFit="1"/>
    </xf>
    <xf numFmtId="0" fontId="0" fillId="0" borderId="0" xfId="0" applyBorder="1" applyAlignment="1">
      <alignment horizontal="distributed" vertical="center" textRotation="255" shrinkToFit="1"/>
    </xf>
    <xf numFmtId="0" fontId="0" fillId="0" borderId="9" xfId="0" applyBorder="1" applyAlignment="1">
      <alignment horizontal="distributed" vertical="center" textRotation="255" shrinkToFit="1"/>
    </xf>
    <xf numFmtId="0" fontId="0" fillId="0" borderId="0" xfId="0" applyBorder="1" applyAlignment="1">
      <alignment horizontal="distributed" shrinkToFit="1"/>
    </xf>
    <xf numFmtId="0" fontId="2" fillId="0" borderId="88" xfId="0" applyFont="1" applyFill="1" applyBorder="1" applyAlignment="1">
      <alignment horizontal="distributed"/>
    </xf>
    <xf numFmtId="0" fontId="2" fillId="0" borderId="15" xfId="0" applyFont="1" applyFill="1" applyBorder="1" applyAlignment="1">
      <alignment horizontal="distributed"/>
    </xf>
    <xf numFmtId="0" fontId="0" fillId="0" borderId="14" xfId="0" applyBorder="1" applyAlignment="1">
      <alignment horizontal="distributed"/>
    </xf>
    <xf numFmtId="0" fontId="2" fillId="0" borderId="69" xfId="0" applyFont="1" applyFill="1" applyBorder="1" applyAlignment="1">
      <alignment horizontal="distributed"/>
    </xf>
    <xf numFmtId="0" fontId="2" fillId="0" borderId="13" xfId="0" applyFont="1" applyFill="1" applyBorder="1" applyAlignment="1">
      <alignment horizontal="distributed"/>
    </xf>
    <xf numFmtId="0" fontId="6" fillId="0" borderId="18" xfId="0" applyFont="1" applyBorder="1" applyAlignment="1">
      <alignment horizontal="distributed" wrapText="1"/>
    </xf>
    <xf numFmtId="0" fontId="6" fillId="0" borderId="20" xfId="0" applyFont="1" applyBorder="1" applyAlignment="1">
      <alignment horizontal="distributed" wrapText="1"/>
    </xf>
    <xf numFmtId="0" fontId="2" fillId="0" borderId="89" xfId="0" applyFont="1" applyBorder="1" applyAlignment="1" applyProtection="1">
      <protection hidden="1"/>
    </xf>
    <xf numFmtId="0" fontId="0" fillId="0" borderId="90" xfId="0" applyBorder="1" applyAlignment="1"/>
    <xf numFmtId="180" fontId="7" fillId="0" borderId="52" xfId="0" applyNumberFormat="1" applyFont="1" applyBorder="1" applyAlignment="1"/>
    <xf numFmtId="0" fontId="0" fillId="0" borderId="25" xfId="0" applyBorder="1" applyAlignment="1"/>
    <xf numFmtId="0" fontId="0" fillId="0" borderId="18" xfId="0" applyBorder="1" applyAlignment="1">
      <alignment horizontal="distributed" wrapText="1"/>
    </xf>
    <xf numFmtId="176" fontId="2" fillId="0" borderId="84" xfId="0" applyNumberFormat="1" applyFont="1" applyFill="1" applyBorder="1" applyAlignment="1">
      <alignment horizontal="center" vertical="center" wrapText="1"/>
    </xf>
    <xf numFmtId="0" fontId="0" fillId="0" borderId="80" xfId="0" applyBorder="1" applyAlignment="1">
      <alignment horizontal="center" vertical="center" wrapText="1"/>
    </xf>
    <xf numFmtId="0" fontId="0" fillId="0" borderId="85" xfId="0" applyBorder="1" applyAlignment="1">
      <alignment horizontal="center" vertical="center" wrapText="1"/>
    </xf>
    <xf numFmtId="38" fontId="2" fillId="0" borderId="91" xfId="3" applyFont="1" applyBorder="1" applyAlignment="1">
      <alignment horizontal="right"/>
    </xf>
    <xf numFmtId="0" fontId="6" fillId="0" borderId="8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2" fillId="0" borderId="69"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186" fontId="0" fillId="0" borderId="23" xfId="0" applyNumberFormat="1" applyBorder="1" applyAlignment="1">
      <alignment horizontal="center" vertical="center"/>
    </xf>
    <xf numFmtId="0" fontId="0" fillId="0" borderId="20" xfId="0" applyBorder="1" applyAlignment="1">
      <alignment horizontal="distributed" wrapText="1"/>
    </xf>
    <xf numFmtId="38" fontId="2" fillId="0" borderId="92" xfId="3" applyFont="1" applyBorder="1" applyAlignment="1">
      <alignment horizontal="right"/>
    </xf>
    <xf numFmtId="38" fontId="7" fillId="0" borderId="93" xfId="3" applyFont="1" applyBorder="1" applyAlignment="1"/>
    <xf numFmtId="0" fontId="8" fillId="0" borderId="91" xfId="0" applyFont="1" applyBorder="1" applyAlignment="1"/>
    <xf numFmtId="0" fontId="2" fillId="0" borderId="10" xfId="0" applyFont="1" applyBorder="1" applyAlignment="1">
      <alignment horizontal="center" vertical="center" textRotation="255" shrinkToFit="1"/>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180" fontId="7" fillId="0" borderId="21" xfId="0" applyNumberFormat="1" applyFont="1" applyBorder="1" applyAlignment="1"/>
    <xf numFmtId="0" fontId="0" fillId="0" borderId="7" xfId="0" applyBorder="1" applyAlignment="1"/>
    <xf numFmtId="0" fontId="0" fillId="0" borderId="6" xfId="0" applyBorder="1" applyAlignment="1">
      <alignment horizontal="distributed" vertical="center"/>
    </xf>
    <xf numFmtId="0" fontId="0" fillId="0" borderId="7" xfId="0" applyBorder="1" applyAlignment="1">
      <alignment horizontal="distributed" vertical="center"/>
    </xf>
    <xf numFmtId="38" fontId="2" fillId="2" borderId="18" xfId="3" applyFont="1" applyFill="1" applyBorder="1" applyAlignment="1">
      <alignment horizontal="right" vertical="center"/>
    </xf>
    <xf numFmtId="38" fontId="2" fillId="2" borderId="21" xfId="3" applyFont="1" applyFill="1" applyBorder="1" applyAlignment="1">
      <alignment horizontal="right" vertical="center"/>
    </xf>
    <xf numFmtId="0" fontId="2" fillId="0" borderId="39" xfId="0" applyFont="1" applyBorder="1" applyAlignment="1">
      <alignment horizontal="distributed"/>
    </xf>
    <xf numFmtId="0" fontId="2" fillId="0" borderId="24" xfId="0" applyFont="1" applyBorder="1" applyAlignment="1">
      <alignment horizontal="distributed"/>
    </xf>
    <xf numFmtId="0" fontId="2" fillId="0" borderId="1" xfId="0" applyFont="1" applyBorder="1" applyAlignment="1">
      <alignment horizontal="distributed"/>
    </xf>
    <xf numFmtId="0" fontId="2" fillId="0" borderId="9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5" xfId="0" applyBorder="1" applyAlignment="1">
      <alignment horizontal="center" vertical="center" textRotation="255"/>
    </xf>
    <xf numFmtId="38" fontId="7" fillId="0" borderId="22" xfId="3" applyFont="1" applyBorder="1" applyAlignment="1"/>
    <xf numFmtId="0" fontId="8" fillId="0" borderId="15" xfId="0" applyFont="1" applyBorder="1" applyAlignment="1"/>
    <xf numFmtId="176" fontId="4" fillId="2" borderId="0"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38" fontId="2" fillId="2" borderId="0" xfId="3" applyFont="1" applyFill="1" applyBorder="1" applyAlignment="1">
      <alignment horizontal="right" vertical="center"/>
    </xf>
    <xf numFmtId="0" fontId="0" fillId="2" borderId="3" xfId="0" applyFill="1" applyBorder="1" applyAlignment="1">
      <alignment horizontal="right" vertical="center"/>
    </xf>
    <xf numFmtId="38" fontId="2" fillId="2" borderId="9" xfId="3" applyFont="1" applyFill="1" applyBorder="1" applyAlignment="1">
      <alignment horizontal="right" vertical="center"/>
    </xf>
    <xf numFmtId="0" fontId="0" fillId="2" borderId="11" xfId="0" applyFill="1" applyBorder="1" applyAlignment="1">
      <alignment horizontal="right" vertical="center"/>
    </xf>
    <xf numFmtId="0" fontId="0" fillId="0" borderId="3" xfId="0" applyBorder="1" applyAlignment="1">
      <alignment horizontal="distributed"/>
    </xf>
    <xf numFmtId="177" fontId="5" fillId="0" borderId="0" xfId="0" applyNumberFormat="1" applyFont="1" applyBorder="1" applyAlignment="1">
      <alignment horizontal="left" vertical="top" wrapText="1" indent="3"/>
    </xf>
    <xf numFmtId="0" fontId="0" fillId="0" borderId="3" xfId="0" applyBorder="1" applyAlignment="1">
      <alignment horizontal="left" vertical="top" wrapText="1" indent="3"/>
    </xf>
    <xf numFmtId="0" fontId="0" fillId="0" borderId="0" xfId="0" applyAlignment="1">
      <alignment horizontal="left" vertical="top" wrapText="1" indent="3"/>
    </xf>
    <xf numFmtId="0" fontId="2" fillId="0" borderId="3" xfId="0" applyFont="1" applyBorder="1" applyAlignment="1">
      <alignment horizontal="distributed"/>
    </xf>
    <xf numFmtId="0" fontId="22" fillId="5" borderId="0" xfId="0" applyFont="1" applyFill="1" applyAlignment="1">
      <alignment horizontal="center" vertical="center"/>
    </xf>
    <xf numFmtId="0" fontId="2" fillId="8" borderId="0" xfId="0" applyFont="1" applyFill="1" applyAlignment="1">
      <alignment vertical="top" wrapText="1"/>
    </xf>
    <xf numFmtId="0" fontId="0" fillId="8" borderId="0" xfId="0" applyFill="1" applyAlignment="1">
      <alignment vertical="top" wrapText="1"/>
    </xf>
    <xf numFmtId="0" fontId="21" fillId="5" borderId="0" xfId="0" applyFont="1" applyFill="1" applyAlignment="1">
      <alignment vertical="top" wrapText="1"/>
    </xf>
    <xf numFmtId="0" fontId="0" fillId="5" borderId="0" xfId="0" applyFill="1" applyAlignment="1">
      <alignment wrapText="1"/>
    </xf>
    <xf numFmtId="0" fontId="4" fillId="0" borderId="70" xfId="0" applyFont="1" applyFill="1" applyBorder="1" applyAlignment="1" applyProtection="1">
      <alignment horizontal="center"/>
      <protection hidden="1"/>
    </xf>
    <xf numFmtId="0" fontId="0" fillId="0" borderId="30" xfId="0" applyBorder="1" applyAlignment="1">
      <alignment horizontal="center"/>
    </xf>
    <xf numFmtId="184" fontId="2" fillId="0" borderId="24" xfId="0" applyNumberFormat="1" applyFont="1" applyBorder="1" applyAlignment="1">
      <alignment horizontal="right" indent="1"/>
    </xf>
    <xf numFmtId="0" fontId="0" fillId="0" borderId="1" xfId="0" applyBorder="1" applyAlignment="1">
      <alignment horizontal="right" indent="1"/>
    </xf>
    <xf numFmtId="0" fontId="2" fillId="2" borderId="3" xfId="0" applyFont="1" applyFill="1" applyBorder="1" applyAlignment="1"/>
    <xf numFmtId="180" fontId="2" fillId="2" borderId="0" xfId="0" applyNumberFormat="1" applyFont="1" applyFill="1" applyBorder="1" applyAlignment="1">
      <alignment horizontal="right" vertical="center"/>
    </xf>
    <xf numFmtId="180" fontId="2" fillId="2" borderId="9" xfId="0" applyNumberFormat="1" applyFont="1" applyFill="1" applyBorder="1" applyAlignment="1">
      <alignment horizontal="right" vertical="center"/>
    </xf>
    <xf numFmtId="186" fontId="7" fillId="0" borderId="3" xfId="0" applyNumberFormat="1" applyFont="1" applyFill="1" applyBorder="1" applyAlignment="1">
      <alignment horizontal="center" vertical="center"/>
    </xf>
    <xf numFmtId="186" fontId="0" fillId="0" borderId="73" xfId="0" applyNumberFormat="1" applyBorder="1" applyAlignment="1">
      <alignment horizontal="center" vertical="center"/>
    </xf>
    <xf numFmtId="186" fontId="0" fillId="0" borderId="3" xfId="0" applyNumberFormat="1" applyBorder="1" applyAlignment="1">
      <alignment horizontal="center" vertical="center"/>
    </xf>
    <xf numFmtId="0" fontId="0" fillId="0" borderId="73" xfId="0" applyBorder="1" applyAlignment="1"/>
    <xf numFmtId="186" fontId="7" fillId="3" borderId="18" xfId="0" applyNumberFormat="1" applyFont="1" applyFill="1" applyBorder="1" applyAlignment="1">
      <alignment horizontal="center" vertical="center"/>
    </xf>
    <xf numFmtId="186" fontId="0" fillId="3" borderId="3" xfId="0" applyNumberFormat="1" applyFill="1" applyBorder="1" applyAlignment="1">
      <alignment horizontal="center" vertical="center"/>
    </xf>
    <xf numFmtId="0" fontId="30" fillId="12" borderId="0" xfId="0" applyFont="1" applyFill="1" applyAlignment="1">
      <alignment vertical="top" wrapText="1"/>
    </xf>
    <xf numFmtId="0" fontId="0" fillId="2" borderId="3" xfId="0" applyFill="1" applyBorder="1" applyAlignment="1">
      <alignment horizontal="center"/>
    </xf>
    <xf numFmtId="186" fontId="7" fillId="2" borderId="3" xfId="0" applyNumberFormat="1" applyFont="1" applyFill="1" applyBorder="1" applyAlignment="1">
      <alignment horizontal="center" vertical="center"/>
    </xf>
    <xf numFmtId="38" fontId="2" fillId="7" borderId="18" xfId="0" applyNumberFormat="1" applyFont="1" applyFill="1" applyBorder="1" applyAlignment="1"/>
    <xf numFmtId="38" fontId="2" fillId="7" borderId="3" xfId="0" applyNumberFormat="1" applyFont="1" applyFill="1" applyBorder="1" applyAlignment="1"/>
    <xf numFmtId="0" fontId="2" fillId="7" borderId="77" xfId="0" applyFont="1" applyFill="1" applyBorder="1" applyAlignment="1">
      <alignment vertical="top" shrinkToFit="1"/>
    </xf>
    <xf numFmtId="0" fontId="2" fillId="7" borderId="79" xfId="0" applyFont="1" applyFill="1" applyBorder="1" applyAlignment="1">
      <alignment vertical="top" shrinkToFit="1"/>
    </xf>
    <xf numFmtId="0" fontId="2" fillId="7" borderId="75" xfId="0" applyFont="1" applyFill="1" applyBorder="1" applyAlignment="1">
      <alignment horizontal="center"/>
    </xf>
    <xf numFmtId="0" fontId="2" fillId="7" borderId="53" xfId="0" applyFont="1" applyFill="1" applyBorder="1" applyAlignment="1">
      <alignment horizontal="center"/>
    </xf>
    <xf numFmtId="0" fontId="2" fillId="7" borderId="78" xfId="0" applyFont="1" applyFill="1" applyBorder="1" applyAlignment="1">
      <alignment horizontal="center"/>
    </xf>
    <xf numFmtId="38" fontId="2" fillId="7" borderId="4" xfId="0" applyNumberFormat="1" applyFont="1" applyFill="1" applyBorder="1" applyAlignment="1"/>
    <xf numFmtId="38" fontId="2" fillId="7" borderId="52" xfId="0" applyNumberFormat="1" applyFont="1" applyFill="1" applyBorder="1" applyAlignment="1"/>
    <xf numFmtId="38" fontId="2" fillId="7" borderId="25" xfId="0" applyNumberFormat="1" applyFont="1" applyFill="1" applyBorder="1" applyAlignment="1"/>
    <xf numFmtId="0" fontId="2" fillId="7" borderId="78" xfId="0" applyFont="1" applyFill="1" applyBorder="1" applyAlignment="1">
      <alignment vertical="top" shrinkToFit="1"/>
    </xf>
    <xf numFmtId="0" fontId="2" fillId="7" borderId="39" xfId="0" applyFont="1" applyFill="1" applyBorder="1" applyAlignment="1">
      <alignment horizontal="center" vertical="center"/>
    </xf>
    <xf numFmtId="0" fontId="2" fillId="7" borderId="8" xfId="0" applyFont="1" applyFill="1" applyBorder="1" applyAlignment="1">
      <alignment horizontal="center" vertical="center"/>
    </xf>
    <xf numFmtId="38" fontId="2" fillId="7" borderId="52" xfId="0" applyNumberFormat="1" applyFont="1" applyFill="1" applyBorder="1" applyAlignment="1">
      <alignment horizontal="distributed"/>
    </xf>
    <xf numFmtId="38" fontId="2" fillId="7" borderId="24" xfId="0" applyNumberFormat="1" applyFont="1" applyFill="1" applyBorder="1" applyAlignment="1">
      <alignment horizontal="distributed"/>
    </xf>
    <xf numFmtId="38" fontId="2" fillId="7" borderId="25" xfId="0" applyNumberFormat="1" applyFont="1" applyFill="1" applyBorder="1" applyAlignment="1">
      <alignment horizontal="distributed"/>
    </xf>
    <xf numFmtId="38" fontId="2" fillId="7" borderId="18" xfId="0" applyNumberFormat="1" applyFont="1" applyFill="1" applyBorder="1" applyAlignment="1">
      <alignment horizontal="distributed"/>
    </xf>
    <xf numFmtId="38" fontId="2" fillId="7" borderId="0" xfId="0" applyNumberFormat="1" applyFont="1" applyFill="1" applyBorder="1" applyAlignment="1">
      <alignment horizontal="distributed"/>
    </xf>
    <xf numFmtId="38" fontId="2" fillId="7" borderId="4" xfId="0" applyNumberFormat="1" applyFont="1" applyFill="1" applyBorder="1" applyAlignment="1">
      <alignment horizontal="distributed"/>
    </xf>
    <xf numFmtId="0" fontId="2" fillId="0" borderId="74" xfId="0" applyFont="1" applyBorder="1" applyAlignment="1">
      <alignment horizontal="center" vertical="center"/>
    </xf>
    <xf numFmtId="38" fontId="2" fillId="14" borderId="18" xfId="0" applyNumberFormat="1" applyFont="1" applyFill="1" applyBorder="1" applyAlignment="1"/>
    <xf numFmtId="38" fontId="2" fillId="14" borderId="4" xfId="0" applyNumberFormat="1" applyFont="1" applyFill="1" applyBorder="1" applyAlignment="1"/>
    <xf numFmtId="38" fontId="2" fillId="14" borderId="3" xfId="0" applyNumberFormat="1" applyFont="1" applyFill="1" applyBorder="1" applyAlignment="1"/>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26" fillId="0" borderId="0" xfId="0" applyFont="1" applyAlignment="1">
      <alignment vertical="top" wrapText="1"/>
    </xf>
    <xf numFmtId="49" fontId="4" fillId="0" borderId="3" xfId="0" applyNumberFormat="1" applyFont="1" applyBorder="1" applyAlignment="1">
      <alignment horizontal="center" vertical="center"/>
    </xf>
    <xf numFmtId="38" fontId="2" fillId="7" borderId="1" xfId="0" applyNumberFormat="1" applyFont="1" applyFill="1" applyBorder="1" applyAlignment="1"/>
    <xf numFmtId="38" fontId="2" fillId="7" borderId="21" xfId="0" applyNumberFormat="1" applyFont="1" applyFill="1" applyBorder="1" applyAlignment="1"/>
    <xf numFmtId="38" fontId="2" fillId="7" borderId="7" xfId="0" applyNumberFormat="1" applyFont="1" applyFill="1" applyBorder="1" applyAlignment="1"/>
    <xf numFmtId="38" fontId="6" fillId="7" borderId="18" xfId="0" applyNumberFormat="1" applyFont="1" applyFill="1" applyBorder="1" applyAlignment="1">
      <alignment vertical="top" wrapText="1"/>
    </xf>
    <xf numFmtId="38" fontId="6" fillId="7" borderId="0" xfId="0" applyNumberFormat="1" applyFont="1" applyFill="1" applyBorder="1" applyAlignment="1">
      <alignment vertical="top" wrapText="1"/>
    </xf>
    <xf numFmtId="38" fontId="6" fillId="7" borderId="4" xfId="0" applyNumberFormat="1" applyFont="1" applyFill="1" applyBorder="1" applyAlignment="1">
      <alignment vertical="top" wrapText="1"/>
    </xf>
    <xf numFmtId="38" fontId="6" fillId="7" borderId="21" xfId="0" applyNumberFormat="1" applyFont="1" applyFill="1" applyBorder="1" applyAlignment="1">
      <alignment vertical="top" wrapText="1"/>
    </xf>
    <xf numFmtId="38" fontId="6" fillId="7" borderId="9" xfId="0" applyNumberFormat="1" applyFont="1" applyFill="1" applyBorder="1" applyAlignment="1">
      <alignment vertical="top" wrapText="1"/>
    </xf>
    <xf numFmtId="38" fontId="6" fillId="7" borderId="7" xfId="0" applyNumberFormat="1" applyFont="1" applyFill="1" applyBorder="1" applyAlignment="1">
      <alignment vertical="top" wrapText="1"/>
    </xf>
    <xf numFmtId="38" fontId="2" fillId="7" borderId="18" xfId="0" applyNumberFormat="1" applyFont="1" applyFill="1" applyBorder="1" applyAlignment="1">
      <alignment vertical="top" shrinkToFit="1"/>
    </xf>
    <xf numFmtId="38" fontId="2" fillId="7" borderId="0" xfId="0" applyNumberFormat="1" applyFont="1" applyFill="1" applyBorder="1" applyAlignment="1">
      <alignment vertical="top" shrinkToFit="1"/>
    </xf>
    <xf numFmtId="38" fontId="2" fillId="7" borderId="4" xfId="0" applyNumberFormat="1" applyFont="1" applyFill="1" applyBorder="1" applyAlignment="1">
      <alignment vertical="top" shrinkToFit="1"/>
    </xf>
    <xf numFmtId="0" fontId="27" fillId="0" borderId="0" xfId="0" applyFont="1" applyAlignment="1">
      <alignment vertical="top" wrapText="1"/>
    </xf>
    <xf numFmtId="180" fontId="2" fillId="5" borderId="0" xfId="1" applyNumberFormat="1" applyFont="1" applyFill="1" applyBorder="1" applyAlignment="1"/>
    <xf numFmtId="180" fontId="0" fillId="5" borderId="0" xfId="0" applyNumberFormat="1" applyFill="1" applyBorder="1" applyAlignment="1"/>
    <xf numFmtId="180" fontId="2" fillId="6" borderId="9" xfId="0" applyNumberFormat="1" applyFont="1" applyFill="1" applyBorder="1" applyAlignment="1"/>
    <xf numFmtId="180" fontId="0" fillId="6" borderId="9" xfId="0" applyNumberFormat="1" applyFill="1" applyBorder="1" applyAlignment="1"/>
    <xf numFmtId="0" fontId="2" fillId="5" borderId="28" xfId="0" applyFont="1" applyFill="1" applyBorder="1" applyAlignment="1">
      <alignment horizontal="center"/>
    </xf>
    <xf numFmtId="0" fontId="0" fillId="5" borderId="28" xfId="0" applyFill="1" applyBorder="1" applyAlignment="1">
      <alignment horizontal="center"/>
    </xf>
    <xf numFmtId="183" fontId="2" fillId="0" borderId="2" xfId="0" applyNumberFormat="1" applyFont="1" applyBorder="1" applyAlignment="1">
      <alignment horizontal="distributed" vertical="center"/>
    </xf>
    <xf numFmtId="183" fontId="0" fillId="0" borderId="2" xfId="0" applyNumberFormat="1" applyBorder="1" applyAlignment="1">
      <alignment horizontal="distributed" vertical="center"/>
    </xf>
    <xf numFmtId="0" fontId="2" fillId="5" borderId="8" xfId="0" applyFont="1" applyFill="1" applyBorder="1" applyAlignment="1">
      <alignment horizontal="distributed" indent="1"/>
    </xf>
    <xf numFmtId="0" fontId="0" fillId="5" borderId="0" xfId="0" applyFill="1" applyBorder="1" applyAlignment="1">
      <alignment horizontal="distributed" indent="1"/>
    </xf>
    <xf numFmtId="0" fontId="2" fillId="5" borderId="28" xfId="0" applyFont="1" applyFill="1" applyBorder="1" applyAlignment="1">
      <alignment horizontal="center" vertical="center"/>
    </xf>
    <xf numFmtId="0" fontId="0" fillId="5" borderId="28" xfId="0" applyFill="1" applyBorder="1" applyAlignment="1">
      <alignment horizontal="center" vertical="center"/>
    </xf>
    <xf numFmtId="0" fontId="2" fillId="5" borderId="71" xfId="0" applyFont="1" applyFill="1" applyBorder="1" applyAlignment="1" applyProtection="1">
      <alignment horizontal="center"/>
      <protection hidden="1"/>
    </xf>
    <xf numFmtId="0" fontId="2" fillId="5" borderId="70" xfId="0" applyFont="1" applyFill="1" applyBorder="1" applyAlignment="1" applyProtection="1">
      <alignment horizontal="center"/>
      <protection hidden="1"/>
    </xf>
    <xf numFmtId="0" fontId="2" fillId="5" borderId="30" xfId="0" applyFont="1" applyFill="1" applyBorder="1" applyAlignment="1" applyProtection="1">
      <alignment horizontal="center"/>
      <protection hidden="1"/>
    </xf>
    <xf numFmtId="183" fontId="2" fillId="0" borderId="26" xfId="0" applyNumberFormat="1" applyFont="1" applyBorder="1" applyAlignment="1">
      <alignment horizontal="distributed" vertical="center"/>
    </xf>
    <xf numFmtId="0" fontId="2" fillId="5" borderId="8" xfId="0" applyFont="1" applyFill="1" applyBorder="1" applyAlignment="1" applyProtection="1">
      <alignment horizontal="distributed"/>
      <protection hidden="1"/>
    </xf>
    <xf numFmtId="0" fontId="0" fillId="5" borderId="4" xfId="0" applyFill="1" applyBorder="1" applyAlignment="1">
      <alignment horizontal="distributed"/>
    </xf>
    <xf numFmtId="38" fontId="2" fillId="5" borderId="0" xfId="3" applyFont="1" applyFill="1" applyBorder="1" applyAlignment="1"/>
    <xf numFmtId="0" fontId="0" fillId="5" borderId="0" xfId="0" applyFill="1" applyBorder="1" applyAlignment="1"/>
    <xf numFmtId="0" fontId="2" fillId="5" borderId="69" xfId="0" applyFont="1" applyFill="1" applyBorder="1" applyAlignment="1" applyProtection="1">
      <alignment horizontal="distributed"/>
      <protection hidden="1"/>
    </xf>
    <xf numFmtId="0" fontId="0" fillId="5" borderId="12" xfId="0" applyFill="1" applyBorder="1" applyAlignment="1">
      <alignment horizontal="distributed"/>
    </xf>
    <xf numFmtId="38" fontId="2" fillId="5" borderId="13" xfId="3" applyFont="1" applyFill="1" applyBorder="1" applyAlignment="1"/>
    <xf numFmtId="0" fontId="0" fillId="5" borderId="13" xfId="0" applyFill="1" applyBorder="1" applyAlignment="1"/>
    <xf numFmtId="0" fontId="2" fillId="5" borderId="76" xfId="0" applyFont="1" applyFill="1" applyBorder="1" applyAlignment="1" applyProtection="1">
      <alignment horizontal="center"/>
      <protection hidden="1"/>
    </xf>
    <xf numFmtId="0" fontId="0" fillId="5" borderId="34" xfId="0" applyFill="1" applyBorder="1" applyAlignment="1">
      <alignment horizontal="center"/>
    </xf>
    <xf numFmtId="180" fontId="2" fillId="5" borderId="0" xfId="0" applyNumberFormat="1" applyFont="1" applyFill="1" applyBorder="1" applyAlignment="1">
      <alignment horizontal="right" indent="1"/>
    </xf>
    <xf numFmtId="180" fontId="0" fillId="5" borderId="0" xfId="0" applyNumberFormat="1" applyFill="1" applyBorder="1" applyAlignment="1">
      <alignment horizontal="right" indent="1"/>
    </xf>
    <xf numFmtId="0" fontId="2" fillId="5" borderId="33" xfId="0" applyFont="1" applyFill="1" applyBorder="1" applyAlignment="1">
      <alignment horizontal="center"/>
    </xf>
    <xf numFmtId="0" fontId="2" fillId="5" borderId="76" xfId="0" applyFont="1" applyFill="1" applyBorder="1" applyAlignment="1">
      <alignment horizontal="center"/>
    </xf>
    <xf numFmtId="0" fontId="2" fillId="5" borderId="34" xfId="0" applyFont="1" applyFill="1" applyBorder="1" applyAlignment="1">
      <alignment horizontal="center"/>
    </xf>
    <xf numFmtId="0" fontId="2" fillId="5" borderId="71" xfId="0" applyFont="1" applyFill="1" applyBorder="1" applyAlignment="1">
      <alignment horizontal="center"/>
    </xf>
    <xf numFmtId="0" fontId="2" fillId="5" borderId="70" xfId="0" applyFont="1" applyFill="1" applyBorder="1" applyAlignment="1">
      <alignment horizontal="center"/>
    </xf>
    <xf numFmtId="0" fontId="2" fillId="5" borderId="24" xfId="0" applyFont="1" applyFill="1" applyBorder="1" applyAlignment="1">
      <alignment horizontal="center"/>
    </xf>
    <xf numFmtId="0" fontId="2" fillId="5" borderId="8" xfId="0" applyFont="1" applyFill="1" applyBorder="1" applyAlignment="1">
      <alignment horizontal="distributed"/>
    </xf>
    <xf numFmtId="0" fontId="0" fillId="5" borderId="0" xfId="0" applyFill="1" applyBorder="1" applyAlignment="1">
      <alignment horizontal="distributed"/>
    </xf>
    <xf numFmtId="38" fontId="2" fillId="6" borderId="0" xfId="3" applyFont="1" applyFill="1" applyBorder="1" applyAlignment="1"/>
    <xf numFmtId="0" fontId="0" fillId="6" borderId="0" xfId="0" applyFill="1" applyBorder="1" applyAlignment="1"/>
    <xf numFmtId="0" fontId="2" fillId="5" borderId="8" xfId="0" applyFont="1" applyFill="1" applyBorder="1" applyAlignment="1">
      <alignment horizontal="left" vertical="top" wrapText="1"/>
    </xf>
    <xf numFmtId="0" fontId="6" fillId="5" borderId="8" xfId="0" applyFont="1" applyFill="1" applyBorder="1" applyAlignment="1" applyProtection="1">
      <alignment horizontal="distributed"/>
      <protection hidden="1"/>
    </xf>
    <xf numFmtId="0" fontId="6" fillId="5" borderId="4" xfId="0" applyFont="1" applyFill="1" applyBorder="1" applyAlignment="1">
      <alignment horizontal="distributed"/>
    </xf>
    <xf numFmtId="0" fontId="2" fillId="5" borderId="6" xfId="0" applyFont="1" applyFill="1" applyBorder="1" applyAlignment="1" applyProtection="1">
      <alignment horizontal="distributed"/>
      <protection hidden="1"/>
    </xf>
    <xf numFmtId="0" fontId="0" fillId="5" borderId="7" xfId="0" applyFill="1" applyBorder="1" applyAlignment="1">
      <alignment horizontal="distributed"/>
    </xf>
    <xf numFmtId="38" fontId="2" fillId="6" borderId="9" xfId="3" applyFont="1" applyFill="1" applyBorder="1" applyAlignment="1"/>
    <xf numFmtId="0" fontId="0" fillId="6" borderId="9" xfId="0" applyFill="1" applyBorder="1" applyAlignment="1"/>
    <xf numFmtId="180" fontId="2" fillId="5" borderId="0" xfId="0" applyNumberFormat="1" applyFont="1" applyFill="1" applyBorder="1" applyAlignment="1"/>
    <xf numFmtId="180" fontId="2" fillId="6" borderId="9" xfId="0" applyNumberFormat="1" applyFont="1" applyFill="1" applyBorder="1" applyAlignment="1">
      <alignment horizontal="right" indent="1"/>
    </xf>
    <xf numFmtId="180" fontId="0" fillId="6" borderId="9" xfId="0" applyNumberFormat="1" applyFill="1" applyBorder="1" applyAlignment="1">
      <alignment horizontal="right" indent="1"/>
    </xf>
    <xf numFmtId="0" fontId="2" fillId="0" borderId="52" xfId="0" applyFont="1" applyBorder="1" applyAlignment="1">
      <alignment horizontal="distributed"/>
    </xf>
    <xf numFmtId="0" fontId="2" fillId="0" borderId="25" xfId="0" applyFont="1" applyBorder="1" applyAlignment="1">
      <alignment horizontal="distributed"/>
    </xf>
    <xf numFmtId="0" fontId="2" fillId="0" borderId="18" xfId="0" applyFont="1" applyBorder="1" applyAlignment="1">
      <alignment horizontal="distributed" shrinkToFit="1"/>
    </xf>
    <xf numFmtId="0" fontId="2" fillId="0" borderId="4" xfId="0" applyFont="1" applyBorder="1" applyAlignment="1">
      <alignment horizontal="distributed" shrinkToFit="1"/>
    </xf>
    <xf numFmtId="0" fontId="2" fillId="0" borderId="21" xfId="0" applyFont="1" applyBorder="1" applyAlignment="1">
      <alignment horizontal="distributed" vertical="top"/>
    </xf>
    <xf numFmtId="0" fontId="0" fillId="0" borderId="7" xfId="0" applyBorder="1" applyAlignment="1">
      <alignment horizontal="distributed" vertical="top"/>
    </xf>
    <xf numFmtId="0" fontId="2" fillId="5" borderId="69" xfId="0" applyFont="1" applyFill="1" applyBorder="1" applyAlignment="1" applyProtection="1">
      <alignment horizontal="distributed" vertical="center"/>
      <protection hidden="1"/>
    </xf>
    <xf numFmtId="0" fontId="0" fillId="5" borderId="12" xfId="0" applyFill="1" applyBorder="1" applyAlignment="1">
      <alignment horizontal="distributed" vertical="center"/>
    </xf>
    <xf numFmtId="0" fontId="2" fillId="5" borderId="28" xfId="0" applyFont="1" applyFill="1" applyBorder="1" applyAlignment="1">
      <alignment horizontal="center" shrinkToFit="1"/>
    </xf>
    <xf numFmtId="0" fontId="2" fillId="5" borderId="17" xfId="0" applyFont="1" applyFill="1" applyBorder="1" applyAlignment="1">
      <alignment horizontal="center" shrinkToFit="1"/>
    </xf>
    <xf numFmtId="0" fontId="2" fillId="5" borderId="39" xfId="0" applyFont="1" applyFill="1" applyBorder="1" applyAlignment="1" applyProtection="1">
      <alignment horizontal="center"/>
      <protection hidden="1"/>
    </xf>
    <xf numFmtId="0" fontId="2" fillId="5" borderId="24" xfId="0" applyFont="1" applyFill="1" applyBorder="1" applyAlignment="1" applyProtection="1">
      <alignment horizontal="center"/>
      <protection hidden="1"/>
    </xf>
    <xf numFmtId="0" fontId="2" fillId="5" borderId="1" xfId="0" applyFont="1" applyFill="1" applyBorder="1" applyAlignment="1" applyProtection="1">
      <alignment horizontal="center"/>
      <protection hidden="1"/>
    </xf>
    <xf numFmtId="0" fontId="8" fillId="5" borderId="16" xfId="0" applyFont="1" applyFill="1" applyBorder="1" applyAlignment="1">
      <alignment horizontal="distributed" indent="1"/>
    </xf>
    <xf numFmtId="0" fontId="2" fillId="5" borderId="8" xfId="0" applyFont="1" applyFill="1" applyBorder="1" applyAlignment="1" applyProtection="1">
      <alignment horizontal="distributed" vertical="center"/>
      <protection hidden="1"/>
    </xf>
    <xf numFmtId="0" fontId="0" fillId="5" borderId="4" xfId="0" applyFill="1" applyBorder="1" applyAlignment="1">
      <alignment horizontal="distributed" vertical="center"/>
    </xf>
    <xf numFmtId="180" fontId="0" fillId="5" borderId="13" xfId="0" applyNumberFormat="1" applyFill="1" applyBorder="1" applyAlignment="1"/>
    <xf numFmtId="0" fontId="8" fillId="5" borderId="76" xfId="0" applyFont="1" applyFill="1" applyBorder="1" applyAlignment="1" applyProtection="1">
      <alignment horizontal="distributed" indent="1"/>
      <protection hidden="1"/>
    </xf>
    <xf numFmtId="0" fontId="8" fillId="5" borderId="34" xfId="0" applyFont="1" applyFill="1" applyBorder="1" applyAlignment="1">
      <alignment horizontal="distributed" indent="1"/>
    </xf>
    <xf numFmtId="176" fontId="2" fillId="5" borderId="0" xfId="1" applyNumberFormat="1" applyFont="1" applyFill="1" applyBorder="1" applyAlignment="1"/>
    <xf numFmtId="38" fontId="2" fillId="5" borderId="0" xfId="3" applyFont="1" applyFill="1" applyBorder="1" applyAlignment="1">
      <alignment horizontal="right"/>
    </xf>
    <xf numFmtId="0" fontId="2" fillId="5" borderId="33" xfId="0" applyFont="1" applyFill="1" applyBorder="1" applyAlignment="1">
      <alignment horizontal="center" shrinkToFit="1"/>
    </xf>
    <xf numFmtId="0" fontId="2" fillId="5" borderId="34" xfId="0" applyFont="1" applyFill="1" applyBorder="1" applyAlignment="1">
      <alignment horizontal="center" shrinkToFit="1"/>
    </xf>
    <xf numFmtId="38" fontId="2" fillId="5" borderId="20" xfId="3" applyFont="1" applyFill="1" applyBorder="1" applyAlignment="1"/>
    <xf numFmtId="0" fontId="2" fillId="5" borderId="33" xfId="0" applyFont="1" applyFill="1" applyBorder="1" applyAlignment="1">
      <alignment horizontal="distributed"/>
    </xf>
    <xf numFmtId="0" fontId="0" fillId="5" borderId="28" xfId="0" applyFill="1" applyBorder="1" applyAlignment="1">
      <alignment horizontal="distributed"/>
    </xf>
    <xf numFmtId="38" fontId="2" fillId="5" borderId="13" xfId="3" applyFont="1" applyFill="1" applyBorder="1" applyAlignment="1">
      <alignment horizontal="right"/>
    </xf>
    <xf numFmtId="0" fontId="2" fillId="5" borderId="28" xfId="0" applyFont="1" applyFill="1" applyBorder="1" applyAlignment="1">
      <alignment horizontal="distributed"/>
    </xf>
    <xf numFmtId="0" fontId="0" fillId="5" borderId="34" xfId="0" applyFill="1" applyBorder="1" applyAlignment="1">
      <alignment horizontal="distributed"/>
    </xf>
    <xf numFmtId="176" fontId="2" fillId="5" borderId="13" xfId="1" applyNumberFormat="1" applyFont="1" applyFill="1" applyBorder="1" applyAlignment="1"/>
    <xf numFmtId="38" fontId="2" fillId="5" borderId="3" xfId="3" applyFont="1" applyFill="1" applyBorder="1" applyAlignment="1">
      <alignment horizontal="right"/>
    </xf>
    <xf numFmtId="0" fontId="2" fillId="5" borderId="81" xfId="0" applyFont="1" applyFill="1" applyBorder="1" applyAlignment="1" applyProtection="1">
      <alignment horizontal="distributed" vertical="center" textRotation="255"/>
      <protection hidden="1"/>
    </xf>
    <xf numFmtId="0" fontId="0" fillId="5" borderId="82" xfId="0" applyFill="1" applyBorder="1" applyAlignment="1">
      <alignment horizontal="distributed" vertical="center" textRotation="255"/>
    </xf>
    <xf numFmtId="0" fontId="0" fillId="5" borderId="83" xfId="0" applyFill="1" applyBorder="1" applyAlignment="1">
      <alignment horizontal="distributed" vertical="center" textRotation="255"/>
    </xf>
    <xf numFmtId="38" fontId="2" fillId="5" borderId="18" xfId="3" applyFont="1" applyFill="1" applyBorder="1" applyAlignment="1"/>
    <xf numFmtId="180" fontId="0" fillId="6" borderId="0" xfId="0" applyNumberFormat="1" applyFill="1" applyBorder="1" applyAlignment="1"/>
    <xf numFmtId="0" fontId="2" fillId="5" borderId="8" xfId="0" applyFont="1" applyFill="1" applyBorder="1" applyAlignment="1" applyProtection="1">
      <protection hidden="1"/>
    </xf>
    <xf numFmtId="0" fontId="0" fillId="5" borderId="4" xfId="0" applyFill="1" applyBorder="1" applyAlignment="1"/>
    <xf numFmtId="0" fontId="2" fillId="5" borderId="89" xfId="0" applyFont="1" applyFill="1" applyBorder="1" applyAlignment="1" applyProtection="1">
      <protection hidden="1"/>
    </xf>
    <xf numFmtId="0" fontId="0" fillId="5" borderId="90" xfId="0" applyFill="1" applyBorder="1" applyAlignment="1"/>
    <xf numFmtId="0" fontId="6" fillId="5" borderId="8" xfId="0" applyFont="1" applyFill="1" applyBorder="1" applyAlignment="1" applyProtection="1">
      <alignment horizontal="distributed" vertical="center"/>
      <protection hidden="1"/>
    </xf>
    <xf numFmtId="0" fontId="6" fillId="5" borderId="4" xfId="0" applyFont="1" applyFill="1" applyBorder="1" applyAlignment="1">
      <alignment horizontal="distributed" vertical="center"/>
    </xf>
    <xf numFmtId="180" fontId="0" fillId="5" borderId="3" xfId="0" applyNumberFormat="1" applyFill="1" applyBorder="1" applyAlignment="1"/>
    <xf numFmtId="38" fontId="2" fillId="5" borderId="91" xfId="3" applyFont="1" applyFill="1" applyBorder="1" applyAlignment="1">
      <alignment horizontal="right"/>
    </xf>
    <xf numFmtId="38" fontId="2" fillId="5" borderId="92" xfId="3" applyFont="1" applyFill="1" applyBorder="1" applyAlignment="1">
      <alignment horizontal="right"/>
    </xf>
    <xf numFmtId="38" fontId="2" fillId="5" borderId="22" xfId="3" applyFont="1" applyFill="1" applyBorder="1" applyAlignment="1"/>
    <xf numFmtId="0" fontId="0" fillId="5" borderId="15" xfId="0" applyFill="1" applyBorder="1" applyAlignment="1"/>
    <xf numFmtId="176" fontId="2" fillId="5" borderId="91" xfId="1" applyNumberFormat="1" applyFont="1" applyFill="1" applyBorder="1" applyAlignment="1"/>
    <xf numFmtId="0" fontId="0" fillId="5" borderId="91" xfId="0" applyFill="1" applyBorder="1" applyAlignment="1"/>
    <xf numFmtId="38" fontId="2" fillId="5" borderId="93" xfId="3" applyFont="1" applyFill="1" applyBorder="1" applyAlignment="1"/>
    <xf numFmtId="0" fontId="0" fillId="5" borderId="6" xfId="0" applyFill="1" applyBorder="1" applyAlignment="1">
      <alignment horizontal="distributed" vertical="center"/>
    </xf>
    <xf numFmtId="0" fontId="0" fillId="5" borderId="7" xfId="0" applyFill="1" applyBorder="1" applyAlignment="1">
      <alignment horizontal="distributed" vertical="center"/>
    </xf>
    <xf numFmtId="38" fontId="2" fillId="6" borderId="18" xfId="3" applyFont="1" applyFill="1" applyBorder="1" applyAlignment="1">
      <alignment horizontal="right" vertical="center"/>
    </xf>
    <xf numFmtId="38" fontId="2" fillId="6" borderId="21" xfId="3" applyFont="1" applyFill="1" applyBorder="1" applyAlignment="1">
      <alignment horizontal="right" vertical="center"/>
    </xf>
    <xf numFmtId="176" fontId="4" fillId="6" borderId="0" xfId="0" applyNumberFormat="1" applyFont="1" applyFill="1" applyBorder="1" applyAlignment="1">
      <alignment horizontal="right" vertical="center"/>
    </xf>
    <xf numFmtId="176" fontId="4" fillId="6" borderId="9" xfId="0" applyNumberFormat="1" applyFont="1" applyFill="1" applyBorder="1" applyAlignment="1">
      <alignment horizontal="right" vertical="center"/>
    </xf>
    <xf numFmtId="38" fontId="2" fillId="6" borderId="0" xfId="3" applyFont="1" applyFill="1" applyBorder="1" applyAlignment="1">
      <alignment horizontal="right" vertical="center"/>
    </xf>
    <xf numFmtId="0" fontId="0" fillId="6" borderId="3" xfId="0" applyFill="1" applyBorder="1" applyAlignment="1">
      <alignment horizontal="right" vertical="center"/>
    </xf>
    <xf numFmtId="38" fontId="2" fillId="6" borderId="9" xfId="3" applyFont="1" applyFill="1" applyBorder="1" applyAlignment="1">
      <alignment horizontal="right" vertical="center"/>
    </xf>
    <xf numFmtId="0" fontId="0" fillId="6" borderId="11" xfId="0" applyFill="1" applyBorder="1" applyAlignment="1">
      <alignment horizontal="right" vertical="center"/>
    </xf>
    <xf numFmtId="176" fontId="2" fillId="0" borderId="69"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88" xfId="0" applyBorder="1" applyAlignment="1">
      <alignment horizontal="center" vertical="center" wrapText="1"/>
    </xf>
    <xf numFmtId="0" fontId="2" fillId="0" borderId="69" xfId="0" applyFont="1" applyFill="1" applyBorder="1" applyAlignment="1">
      <alignment horizontal="center" vertical="center" wrapText="1"/>
    </xf>
    <xf numFmtId="0" fontId="0" fillId="0" borderId="6" xfId="0" applyBorder="1" applyAlignment="1">
      <alignment horizontal="center" vertical="center" wrapText="1"/>
    </xf>
    <xf numFmtId="38" fontId="2" fillId="0" borderId="20" xfId="3" applyFont="1" applyBorder="1" applyAlignment="1"/>
    <xf numFmtId="38" fontId="2" fillId="0" borderId="18" xfId="3" applyFont="1" applyBorder="1" applyAlignment="1"/>
    <xf numFmtId="184" fontId="4" fillId="5" borderId="18" xfId="0" applyNumberFormat="1" applyFont="1" applyFill="1" applyBorder="1" applyAlignment="1"/>
    <xf numFmtId="0" fontId="0" fillId="5" borderId="3" xfId="0" applyFill="1" applyBorder="1" applyAlignment="1"/>
    <xf numFmtId="0" fontId="6" fillId="5" borderId="84" xfId="0" applyFont="1" applyFill="1" applyBorder="1" applyAlignment="1">
      <alignment horizontal="center" vertical="center" wrapText="1"/>
    </xf>
    <xf numFmtId="0" fontId="6" fillId="5" borderId="80" xfId="0" applyFont="1" applyFill="1" applyBorder="1" applyAlignment="1">
      <alignment horizontal="center" vertical="center" wrapText="1"/>
    </xf>
    <xf numFmtId="0" fontId="6" fillId="5" borderId="85" xfId="0" applyFont="1" applyFill="1" applyBorder="1" applyAlignment="1">
      <alignment horizontal="center" vertical="center" wrapText="1"/>
    </xf>
    <xf numFmtId="38" fontId="2" fillId="0" borderId="22" xfId="3" applyFont="1" applyBorder="1" applyAlignment="1"/>
    <xf numFmtId="0" fontId="0" fillId="0" borderId="15" xfId="0" applyBorder="1" applyAlignment="1"/>
    <xf numFmtId="38" fontId="2" fillId="0" borderId="93" xfId="3" applyFont="1" applyBorder="1" applyAlignment="1"/>
    <xf numFmtId="0" fontId="2" fillId="5" borderId="69" xfId="0" applyFont="1" applyFill="1" applyBorder="1" applyAlignment="1">
      <alignment horizontal="distributed" vertical="center" wrapText="1"/>
    </xf>
    <xf numFmtId="38" fontId="2" fillId="0" borderId="0" xfId="0" applyNumberFormat="1" applyFont="1" applyAlignment="1"/>
    <xf numFmtId="0" fontId="2" fillId="5" borderId="86" xfId="0" applyFont="1" applyFill="1" applyBorder="1" applyAlignment="1">
      <alignment horizontal="center" vertical="center" wrapText="1"/>
    </xf>
    <xf numFmtId="0" fontId="0" fillId="5" borderId="82" xfId="0" applyFill="1" applyBorder="1" applyAlignment="1">
      <alignment horizontal="center" vertical="center" wrapText="1"/>
    </xf>
    <xf numFmtId="0" fontId="0" fillId="5" borderId="87" xfId="0" applyFill="1" applyBorder="1" applyAlignment="1">
      <alignment horizontal="center" vertical="center" wrapText="1"/>
    </xf>
    <xf numFmtId="0" fontId="2" fillId="5" borderId="88" xfId="0" applyFont="1" applyFill="1" applyBorder="1" applyAlignment="1">
      <alignment horizontal="distributed"/>
    </xf>
    <xf numFmtId="0" fontId="2" fillId="5" borderId="15" xfId="0" applyFont="1" applyFill="1" applyBorder="1" applyAlignment="1">
      <alignment horizontal="distributed"/>
    </xf>
    <xf numFmtId="0" fontId="0" fillId="5" borderId="14" xfId="0" applyFill="1" applyBorder="1" applyAlignment="1">
      <alignment horizontal="distributed"/>
    </xf>
    <xf numFmtId="0" fontId="0" fillId="5" borderId="0" xfId="0" applyFill="1" applyBorder="1" applyAlignment="1">
      <alignment horizontal="distributed" wrapText="1"/>
    </xf>
    <xf numFmtId="0" fontId="6" fillId="5" borderId="18" xfId="0" applyFont="1" applyFill="1" applyBorder="1" applyAlignment="1">
      <alignment horizontal="distributed" wrapText="1"/>
    </xf>
    <xf numFmtId="0" fontId="2" fillId="5" borderId="13" xfId="0" applyFont="1" applyFill="1" applyBorder="1" applyAlignment="1">
      <alignment horizontal="distributed" vertical="center" wrapText="1"/>
    </xf>
    <xf numFmtId="0" fontId="6" fillId="5" borderId="20" xfId="0" applyFont="1" applyFill="1" applyBorder="1" applyAlignment="1">
      <alignment horizontal="distributed" wrapText="1"/>
    </xf>
    <xf numFmtId="0" fontId="2" fillId="5" borderId="69" xfId="0" applyFont="1" applyFill="1" applyBorder="1" applyAlignment="1">
      <alignment horizontal="distributed"/>
    </xf>
    <xf numFmtId="0" fontId="2" fillId="5" borderId="13" xfId="0" applyFont="1" applyFill="1" applyBorder="1" applyAlignment="1">
      <alignment horizontal="distributed"/>
    </xf>
    <xf numFmtId="177" fontId="5" fillId="5" borderId="0" xfId="0" applyNumberFormat="1" applyFont="1" applyFill="1" applyBorder="1" applyAlignment="1">
      <alignment horizontal="left" vertical="top" wrapText="1" indent="3"/>
    </xf>
    <xf numFmtId="0" fontId="0" fillId="5" borderId="3" xfId="0" applyFill="1" applyBorder="1" applyAlignment="1">
      <alignment horizontal="left" vertical="top" wrapText="1" indent="3"/>
    </xf>
    <xf numFmtId="0" fontId="0" fillId="5" borderId="0" xfId="0" applyFill="1" applyAlignment="1">
      <alignment horizontal="left" vertical="top" wrapText="1" indent="3"/>
    </xf>
    <xf numFmtId="180" fontId="2" fillId="6" borderId="0" xfId="0" applyNumberFormat="1" applyFont="1" applyFill="1" applyBorder="1" applyAlignment="1">
      <alignment horizontal="right"/>
    </xf>
    <xf numFmtId="0" fontId="54" fillId="0" borderId="0" xfId="0" applyFont="1" applyBorder="1" applyAlignment="1">
      <alignment horizontal="right"/>
    </xf>
    <xf numFmtId="176" fontId="2" fillId="5" borderId="84" xfId="0" applyNumberFormat="1" applyFont="1" applyFill="1" applyBorder="1" applyAlignment="1">
      <alignment horizontal="center" vertical="center" wrapText="1"/>
    </xf>
    <xf numFmtId="0" fontId="0" fillId="5" borderId="80" xfId="0" applyFill="1" applyBorder="1" applyAlignment="1">
      <alignment horizontal="center" vertical="center" wrapText="1"/>
    </xf>
    <xf numFmtId="0" fontId="0" fillId="5" borderId="85" xfId="0" applyFill="1" applyBorder="1" applyAlignment="1">
      <alignment horizontal="center" vertical="center" wrapText="1"/>
    </xf>
    <xf numFmtId="0" fontId="0" fillId="5" borderId="0" xfId="0" applyFill="1" applyAlignment="1">
      <alignment horizontal="distributed"/>
    </xf>
    <xf numFmtId="0" fontId="0" fillId="5" borderId="3" xfId="0" applyFill="1" applyBorder="1" applyAlignment="1">
      <alignment horizontal="distributed"/>
    </xf>
    <xf numFmtId="0" fontId="2" fillId="5" borderId="39" xfId="0" applyFont="1" applyFill="1" applyBorder="1" applyAlignment="1">
      <alignment horizontal="distributed"/>
    </xf>
    <xf numFmtId="0" fontId="2" fillId="5" borderId="24" xfId="0" applyFont="1" applyFill="1" applyBorder="1" applyAlignment="1">
      <alignment horizontal="distributed"/>
    </xf>
    <xf numFmtId="0" fontId="2" fillId="5" borderId="1" xfId="0" applyFont="1" applyFill="1" applyBorder="1" applyAlignment="1">
      <alignment horizontal="distributed"/>
    </xf>
    <xf numFmtId="0" fontId="2" fillId="5" borderId="0" xfId="0" applyFont="1" applyFill="1" applyBorder="1" applyAlignment="1">
      <alignment horizontal="distributed"/>
    </xf>
    <xf numFmtId="0" fontId="2" fillId="5" borderId="3" xfId="0" applyFont="1" applyFill="1" applyBorder="1" applyAlignment="1">
      <alignment horizontal="distributed"/>
    </xf>
    <xf numFmtId="0" fontId="0" fillId="5" borderId="20" xfId="0" applyFill="1" applyBorder="1" applyAlignment="1">
      <alignment horizontal="distributed" wrapText="1"/>
    </xf>
    <xf numFmtId="0" fontId="0" fillId="5" borderId="18" xfId="0" applyFill="1" applyBorder="1" applyAlignment="1">
      <alignment horizontal="distributed" wrapText="1"/>
    </xf>
    <xf numFmtId="0" fontId="0" fillId="5" borderId="18" xfId="0" applyFill="1" applyBorder="1" applyAlignment="1">
      <alignment horizontal="distributed" vertical="center" wrapText="1" readingOrder="1"/>
    </xf>
    <xf numFmtId="186" fontId="7" fillId="5" borderId="22" xfId="0" applyNumberFormat="1" applyFont="1" applyFill="1" applyBorder="1" applyAlignment="1">
      <alignment horizontal="center" vertical="center"/>
    </xf>
    <xf numFmtId="186" fontId="0" fillId="5" borderId="23" xfId="0" applyNumberFormat="1" applyFill="1" applyBorder="1" applyAlignment="1">
      <alignment horizontal="center" vertical="center"/>
    </xf>
    <xf numFmtId="186" fontId="7" fillId="5" borderId="18" xfId="0" applyNumberFormat="1" applyFont="1" applyFill="1" applyBorder="1" applyAlignment="1">
      <alignment horizontal="center" vertical="center"/>
    </xf>
    <xf numFmtId="186" fontId="7" fillId="5" borderId="4" xfId="0" applyNumberFormat="1" applyFont="1" applyFill="1" applyBorder="1" applyAlignment="1">
      <alignment horizontal="center" vertical="center"/>
    </xf>
    <xf numFmtId="186" fontId="0" fillId="5" borderId="14" xfId="0" applyNumberFormat="1" applyFill="1" applyBorder="1" applyAlignment="1">
      <alignment horizontal="center" vertical="center"/>
    </xf>
    <xf numFmtId="186" fontId="0" fillId="5" borderId="4" xfId="0" applyNumberFormat="1" applyFill="1" applyBorder="1" applyAlignment="1">
      <alignment horizontal="center" vertical="center"/>
    </xf>
    <xf numFmtId="186" fontId="7" fillId="5" borderId="3" xfId="0" applyNumberFormat="1" applyFont="1" applyFill="1" applyBorder="1" applyAlignment="1">
      <alignment horizontal="center" vertical="center"/>
    </xf>
    <xf numFmtId="176" fontId="2" fillId="5" borderId="84" xfId="0" applyNumberFormat="1" applyFont="1" applyFill="1" applyBorder="1" applyAlignment="1">
      <alignment vertical="center" wrapText="1" readingOrder="1"/>
    </xf>
    <xf numFmtId="0" fontId="0" fillId="5" borderId="80" xfId="0" applyFill="1" applyBorder="1" applyAlignment="1">
      <alignment vertical="center" wrapText="1" readingOrder="1"/>
    </xf>
    <xf numFmtId="0" fontId="0" fillId="5" borderId="85" xfId="0" applyFill="1" applyBorder="1" applyAlignment="1">
      <alignment vertical="center" wrapText="1" readingOrder="1"/>
    </xf>
    <xf numFmtId="176" fontId="2" fillId="5" borderId="20" xfId="0" applyNumberFormat="1" applyFont="1" applyFill="1" applyBorder="1" applyAlignment="1">
      <alignment horizontal="distributed" vertical="center" wrapText="1" readingOrder="1"/>
    </xf>
    <xf numFmtId="0" fontId="0" fillId="5" borderId="12" xfId="0" applyFill="1" applyBorder="1" applyAlignment="1">
      <alignment horizontal="distributed" readingOrder="1"/>
    </xf>
    <xf numFmtId="186" fontId="7" fillId="5" borderId="20" xfId="0" applyNumberFormat="1" applyFont="1" applyFill="1" applyBorder="1" applyAlignment="1">
      <alignment horizontal="center" vertical="center"/>
    </xf>
    <xf numFmtId="186" fontId="0" fillId="5" borderId="12" xfId="0" applyNumberFormat="1" applyFill="1" applyBorder="1" applyAlignment="1">
      <alignment horizontal="center" vertical="center"/>
    </xf>
    <xf numFmtId="186" fontId="0" fillId="5" borderId="73" xfId="0" applyNumberFormat="1" applyFill="1" applyBorder="1" applyAlignment="1">
      <alignment horizontal="center" vertical="center"/>
    </xf>
    <xf numFmtId="186" fontId="0" fillId="5" borderId="3" xfId="0" applyNumberFormat="1" applyFill="1" applyBorder="1" applyAlignment="1">
      <alignment horizontal="center" vertical="center"/>
    </xf>
    <xf numFmtId="176" fontId="2" fillId="5" borderId="8" xfId="0" applyNumberFormat="1" applyFont="1" applyFill="1" applyBorder="1" applyAlignment="1">
      <alignment horizontal="distributed" indent="1"/>
    </xf>
    <xf numFmtId="176" fontId="2" fillId="5" borderId="0" xfId="0" applyNumberFormat="1" applyFont="1" applyFill="1" applyBorder="1" applyAlignment="1">
      <alignment horizontal="distributed" indent="1"/>
    </xf>
    <xf numFmtId="185" fontId="7" fillId="6" borderId="18" xfId="0" applyNumberFormat="1" applyFont="1" applyFill="1" applyBorder="1" applyAlignment="1">
      <alignment horizontal="center"/>
    </xf>
    <xf numFmtId="0" fontId="0" fillId="6" borderId="3" xfId="0" applyFill="1" applyBorder="1" applyAlignment="1">
      <alignment horizontal="center"/>
    </xf>
    <xf numFmtId="186" fontId="7" fillId="6" borderId="18" xfId="0" applyNumberFormat="1" applyFont="1" applyFill="1" applyBorder="1" applyAlignment="1">
      <alignment horizontal="center" vertical="center"/>
    </xf>
    <xf numFmtId="186" fontId="7" fillId="6" borderId="3" xfId="0" applyNumberFormat="1" applyFont="1" applyFill="1" applyBorder="1" applyAlignment="1">
      <alignment horizontal="center" vertical="center"/>
    </xf>
    <xf numFmtId="176" fontId="2" fillId="5" borderId="8" xfId="0" applyNumberFormat="1" applyFont="1" applyFill="1" applyBorder="1" applyAlignment="1">
      <alignment horizontal="distributed"/>
    </xf>
    <xf numFmtId="176" fontId="2" fillId="5" borderId="0" xfId="0" applyNumberFormat="1" applyFont="1" applyFill="1" applyBorder="1" applyAlignment="1">
      <alignment horizontal="distributed"/>
    </xf>
    <xf numFmtId="186" fontId="0" fillId="6" borderId="4" xfId="0" applyNumberFormat="1" applyFill="1" applyBorder="1" applyAlignment="1">
      <alignment horizontal="center" vertical="center"/>
    </xf>
    <xf numFmtId="186" fontId="7" fillId="6" borderId="4" xfId="0" applyNumberFormat="1" applyFont="1" applyFill="1" applyBorder="1" applyAlignment="1">
      <alignment horizontal="center" vertical="center"/>
    </xf>
    <xf numFmtId="0" fontId="0" fillId="6" borderId="4" xfId="0" applyFill="1" applyBorder="1" applyAlignment="1">
      <alignment horizontal="center"/>
    </xf>
    <xf numFmtId="0" fontId="4" fillId="5" borderId="72" xfId="0" applyFont="1" applyFill="1" applyBorder="1" applyAlignment="1" applyProtection="1">
      <alignment horizontal="center"/>
      <protection hidden="1"/>
    </xf>
    <xf numFmtId="0" fontId="0" fillId="5" borderId="70" xfId="0" applyFill="1" applyBorder="1" applyAlignment="1">
      <alignment horizontal="center"/>
    </xf>
    <xf numFmtId="0" fontId="4" fillId="5" borderId="70" xfId="0" applyFont="1" applyFill="1" applyBorder="1" applyAlignment="1" applyProtection="1">
      <alignment horizontal="center"/>
      <protection hidden="1"/>
    </xf>
    <xf numFmtId="0" fontId="0" fillId="5" borderId="30" xfId="0" applyFill="1" applyBorder="1" applyAlignment="1">
      <alignment horizontal="center"/>
    </xf>
    <xf numFmtId="184" fontId="4" fillId="5" borderId="20" xfId="0" applyNumberFormat="1" applyFont="1" applyFill="1" applyBorder="1" applyAlignment="1"/>
    <xf numFmtId="0" fontId="0" fillId="5" borderId="12" xfId="0" applyFill="1" applyBorder="1" applyAlignment="1"/>
    <xf numFmtId="0" fontId="0" fillId="5" borderId="73" xfId="0" applyFill="1" applyBorder="1" applyAlignment="1"/>
    <xf numFmtId="0" fontId="45" fillId="10" borderId="8" xfId="5" applyFont="1" applyFill="1" applyBorder="1" applyAlignment="1" applyProtection="1">
      <alignment horizontal="left" vertical="center"/>
    </xf>
    <xf numFmtId="0" fontId="45" fillId="10" borderId="0" xfId="5" applyFont="1" applyFill="1" applyBorder="1" applyAlignment="1" applyProtection="1">
      <alignment horizontal="left" vertical="center"/>
    </xf>
    <xf numFmtId="0" fontId="45" fillId="10" borderId="0" xfId="5" applyFont="1" applyFill="1" applyBorder="1" applyAlignment="1" applyProtection="1">
      <alignment horizontal="right" vertical="center" wrapText="1"/>
    </xf>
    <xf numFmtId="0" fontId="45" fillId="10" borderId="0" xfId="5" applyFont="1" applyFill="1" applyBorder="1" applyAlignment="1" applyProtection="1">
      <alignment horizontal="right" vertical="center"/>
    </xf>
    <xf numFmtId="0" fontId="45" fillId="10" borderId="4" xfId="5" applyFont="1" applyFill="1" applyBorder="1" applyAlignment="1" applyProtection="1">
      <alignment horizontal="right" vertical="center"/>
    </xf>
    <xf numFmtId="189" fontId="45" fillId="10" borderId="102" xfId="7" applyNumberFormat="1" applyFont="1" applyFill="1" applyBorder="1" applyAlignment="1" applyProtection="1">
      <alignment horizontal="right" vertical="center" shrinkToFit="1"/>
    </xf>
    <xf numFmtId="189" fontId="45" fillId="10" borderId="91" xfId="7" applyNumberFormat="1" applyFont="1" applyFill="1" applyBorder="1" applyAlignment="1" applyProtection="1">
      <alignment horizontal="right" vertical="center" shrinkToFit="1"/>
    </xf>
    <xf numFmtId="189" fontId="45" fillId="10" borderId="103" xfId="7" applyNumberFormat="1" applyFont="1" applyFill="1" applyBorder="1" applyAlignment="1" applyProtection="1">
      <alignment horizontal="right" vertical="center" shrinkToFit="1"/>
    </xf>
    <xf numFmtId="189" fontId="45" fillId="10" borderId="105" xfId="7" applyNumberFormat="1" applyFont="1" applyFill="1" applyBorder="1" applyAlignment="1" applyProtection="1">
      <alignment horizontal="right" vertical="center" shrinkToFit="1"/>
    </xf>
    <xf numFmtId="189" fontId="45" fillId="10" borderId="106" xfId="7" applyNumberFormat="1" applyFont="1" applyFill="1" applyBorder="1" applyAlignment="1" applyProtection="1">
      <alignment horizontal="right" vertical="center" shrinkToFit="1"/>
    </xf>
    <xf numFmtId="189" fontId="45" fillId="10" borderId="107" xfId="7" applyNumberFormat="1" applyFont="1" applyFill="1" applyBorder="1" applyAlignment="1" applyProtection="1">
      <alignment horizontal="right" vertical="center" shrinkToFit="1"/>
    </xf>
    <xf numFmtId="189" fontId="45" fillId="10" borderId="108" xfId="7" applyNumberFormat="1" applyFont="1" applyFill="1" applyBorder="1" applyAlignment="1" applyProtection="1">
      <alignment horizontal="right" vertical="center" shrinkToFit="1"/>
    </xf>
    <xf numFmtId="189" fontId="45" fillId="10" borderId="28" xfId="7" applyNumberFormat="1" applyFont="1" applyFill="1" applyBorder="1" applyAlignment="1" applyProtection="1">
      <alignment horizontal="right" vertical="center" shrinkToFit="1"/>
    </xf>
    <xf numFmtId="189" fontId="45" fillId="10" borderId="109" xfId="7" applyNumberFormat="1" applyFont="1" applyFill="1" applyBorder="1" applyAlignment="1" applyProtection="1">
      <alignment horizontal="right" vertical="center" shrinkToFit="1"/>
    </xf>
    <xf numFmtId="188" fontId="45" fillId="10" borderId="18" xfId="7" applyNumberFormat="1" applyFont="1" applyFill="1" applyBorder="1" applyAlignment="1" applyProtection="1">
      <alignment horizontal="right" vertical="center" shrinkToFit="1"/>
    </xf>
    <xf numFmtId="188" fontId="45" fillId="10" borderId="0" xfId="7" applyNumberFormat="1" applyFont="1" applyFill="1" applyBorder="1" applyAlignment="1" applyProtection="1">
      <alignment horizontal="right" vertical="center" shrinkToFit="1"/>
    </xf>
    <xf numFmtId="188" fontId="45" fillId="10" borderId="96" xfId="7" applyNumberFormat="1" applyFont="1" applyFill="1" applyBorder="1" applyAlignment="1" applyProtection="1">
      <alignment horizontal="right" vertical="center" shrinkToFit="1"/>
    </xf>
    <xf numFmtId="0" fontId="49" fillId="10" borderId="88" xfId="5" applyFont="1" applyFill="1" applyBorder="1" applyAlignment="1" applyProtection="1">
      <alignment horizontal="left" vertical="center"/>
    </xf>
    <xf numFmtId="0" fontId="45" fillId="10" borderId="15" xfId="5" applyFont="1" applyFill="1" applyBorder="1" applyAlignment="1" applyProtection="1">
      <alignment horizontal="left" vertical="center"/>
    </xf>
    <xf numFmtId="0" fontId="45" fillId="10" borderId="15" xfId="5" applyFont="1" applyFill="1" applyBorder="1" applyAlignment="1" applyProtection="1">
      <alignment horizontal="right" vertical="center" wrapText="1"/>
    </xf>
    <xf numFmtId="0" fontId="45" fillId="10" borderId="15" xfId="5" applyFont="1" applyFill="1" applyBorder="1" applyAlignment="1" applyProtection="1">
      <alignment horizontal="right" vertical="center"/>
    </xf>
    <xf numFmtId="0" fontId="45" fillId="10" borderId="14" xfId="5" applyFont="1" applyFill="1" applyBorder="1" applyAlignment="1" applyProtection="1">
      <alignment horizontal="right" vertical="center"/>
    </xf>
    <xf numFmtId="188" fontId="45" fillId="10" borderId="22" xfId="7" applyNumberFormat="1" applyFont="1" applyFill="1" applyBorder="1" applyAlignment="1" applyProtection="1">
      <alignment horizontal="right" vertical="center" shrinkToFit="1"/>
    </xf>
    <xf numFmtId="188" fontId="45" fillId="10" borderId="15" xfId="7" applyNumberFormat="1" applyFont="1" applyFill="1" applyBorder="1" applyAlignment="1" applyProtection="1">
      <alignment horizontal="right" vertical="center" shrinkToFit="1"/>
    </xf>
    <xf numFmtId="188" fontId="45" fillId="10" borderId="97" xfId="7" applyNumberFormat="1" applyFont="1" applyFill="1" applyBorder="1" applyAlignment="1" applyProtection="1">
      <alignment horizontal="right" vertical="center" shrinkToFit="1"/>
    </xf>
    <xf numFmtId="188" fontId="45" fillId="10" borderId="98" xfId="7" applyNumberFormat="1" applyFont="1" applyFill="1" applyBorder="1" applyAlignment="1" applyProtection="1">
      <alignment horizontal="right" vertical="center" shrinkToFit="1"/>
    </xf>
    <xf numFmtId="0" fontId="45" fillId="10" borderId="13" xfId="5" applyFont="1" applyFill="1" applyBorder="1" applyAlignment="1" applyProtection="1">
      <alignment horizontal="center" vertical="center" wrapText="1"/>
    </xf>
    <xf numFmtId="0" fontId="45" fillId="10" borderId="12" xfId="5" applyFont="1" applyFill="1" applyBorder="1" applyAlignment="1" applyProtection="1">
      <alignment horizontal="center" vertical="center" wrapText="1"/>
    </xf>
    <xf numFmtId="0" fontId="45" fillId="10" borderId="0" xfId="5" applyFont="1" applyFill="1" applyBorder="1" applyAlignment="1" applyProtection="1">
      <alignment horizontal="center" vertical="center" wrapText="1"/>
    </xf>
    <xf numFmtId="0" fontId="45" fillId="10" borderId="4" xfId="5" applyFont="1" applyFill="1" applyBorder="1" applyAlignment="1" applyProtection="1">
      <alignment horizontal="center" vertical="center" wrapText="1"/>
    </xf>
    <xf numFmtId="0" fontId="45" fillId="10" borderId="9" xfId="5" applyFont="1" applyFill="1" applyBorder="1" applyAlignment="1" applyProtection="1">
      <alignment horizontal="center" vertical="center" wrapText="1"/>
    </xf>
    <xf numFmtId="0" fontId="45" fillId="10" borderId="7" xfId="5" applyFont="1" applyFill="1" applyBorder="1" applyAlignment="1" applyProtection="1">
      <alignment horizontal="center" vertical="center" wrapText="1"/>
    </xf>
    <xf numFmtId="188" fontId="45" fillId="10" borderId="113" xfId="7" applyNumberFormat="1" applyFont="1" applyFill="1" applyBorder="1" applyAlignment="1" applyProtection="1">
      <alignment horizontal="right" vertical="center" shrinkToFit="1"/>
    </xf>
    <xf numFmtId="188" fontId="45" fillId="10" borderId="110" xfId="7" applyNumberFormat="1" applyFont="1" applyFill="1" applyBorder="1" applyAlignment="1" applyProtection="1">
      <alignment horizontal="right" vertical="center" shrinkToFit="1"/>
    </xf>
    <xf numFmtId="188" fontId="45" fillId="10" borderId="114" xfId="6" applyNumberFormat="1" applyFont="1" applyFill="1" applyBorder="1" applyAlignment="1" applyProtection="1">
      <alignment horizontal="right" vertical="center" shrinkToFit="1"/>
    </xf>
    <xf numFmtId="188" fontId="45" fillId="10" borderId="13" xfId="6" applyNumberFormat="1" applyFont="1" applyFill="1" applyBorder="1" applyAlignment="1" applyProtection="1">
      <alignment horizontal="right" vertical="center" shrinkToFit="1"/>
    </xf>
    <xf numFmtId="188" fontId="45" fillId="10" borderId="104" xfId="6" applyNumberFormat="1" applyFont="1" applyFill="1" applyBorder="1" applyAlignment="1" applyProtection="1">
      <alignment horizontal="right" vertical="center" shrinkToFit="1"/>
    </xf>
    <xf numFmtId="189" fontId="45" fillId="10" borderId="115" xfId="7" applyNumberFormat="1" applyFont="1" applyFill="1" applyBorder="1" applyAlignment="1" applyProtection="1">
      <alignment horizontal="right" vertical="center" shrinkToFit="1"/>
    </xf>
    <xf numFmtId="189" fontId="45" fillId="10" borderId="116" xfId="7" applyNumberFormat="1" applyFont="1" applyFill="1" applyBorder="1" applyAlignment="1" applyProtection="1">
      <alignment horizontal="right" vertical="center" shrinkToFit="1"/>
    </xf>
    <xf numFmtId="189" fontId="45" fillId="10" borderId="117" xfId="7" applyNumberFormat="1" applyFont="1" applyFill="1" applyBorder="1" applyAlignment="1" applyProtection="1">
      <alignment horizontal="right" vertical="center" shrinkToFit="1"/>
    </xf>
    <xf numFmtId="189" fontId="45" fillId="10" borderId="99" xfId="7" applyNumberFormat="1" applyFont="1" applyFill="1" applyBorder="1" applyAlignment="1" applyProtection="1">
      <alignment horizontal="right" vertical="center" shrinkToFit="1"/>
    </xf>
    <xf numFmtId="189" fontId="45" fillId="10" borderId="100" xfId="7" applyNumberFormat="1" applyFont="1" applyFill="1" applyBorder="1" applyAlignment="1" applyProtection="1">
      <alignment horizontal="right" vertical="center" shrinkToFit="1"/>
    </xf>
    <xf numFmtId="189" fontId="45" fillId="10" borderId="101" xfId="7" applyNumberFormat="1" applyFont="1" applyFill="1" applyBorder="1" applyAlignment="1" applyProtection="1">
      <alignment horizontal="right" vertical="center" shrinkToFit="1"/>
    </xf>
    <xf numFmtId="0" fontId="45" fillId="10" borderId="9" xfId="5" applyFont="1" applyFill="1" applyBorder="1" applyAlignment="1" applyProtection="1">
      <alignment horizontal="center" vertical="center"/>
    </xf>
    <xf numFmtId="0" fontId="45" fillId="10" borderId="7" xfId="5" applyFont="1" applyFill="1" applyBorder="1" applyAlignment="1" applyProtection="1">
      <alignment horizontal="center" vertical="center"/>
    </xf>
    <xf numFmtId="0" fontId="45" fillId="10" borderId="69" xfId="5" applyFont="1" applyFill="1" applyBorder="1" applyAlignment="1" applyProtection="1">
      <alignment horizontal="left" vertical="center"/>
    </xf>
    <xf numFmtId="0" fontId="45" fillId="10" borderId="13" xfId="5" applyFont="1" applyFill="1" applyBorder="1" applyAlignment="1" applyProtection="1">
      <alignment horizontal="left" vertical="center"/>
    </xf>
    <xf numFmtId="188" fontId="45" fillId="10" borderId="20" xfId="6" applyNumberFormat="1" applyFont="1" applyFill="1" applyBorder="1" applyAlignment="1" applyProtection="1">
      <alignment horizontal="right" vertical="center" shrinkToFit="1"/>
    </xf>
    <xf numFmtId="0" fontId="45" fillId="10" borderId="13" xfId="5" applyFont="1" applyFill="1" applyBorder="1" applyAlignment="1" applyProtection="1">
      <alignment horizontal="right" vertical="center"/>
    </xf>
    <xf numFmtId="0" fontId="45" fillId="10" borderId="12" xfId="5" applyFont="1" applyFill="1" applyBorder="1" applyAlignment="1" applyProtection="1">
      <alignment horizontal="right" vertical="center"/>
    </xf>
    <xf numFmtId="188" fontId="45" fillId="10" borderId="112" xfId="7" applyNumberFormat="1" applyFont="1" applyFill="1" applyBorder="1" applyAlignment="1" applyProtection="1">
      <alignment horizontal="right" vertical="center" shrinkToFit="1"/>
    </xf>
    <xf numFmtId="189" fontId="45" fillId="10" borderId="118" xfId="7" applyNumberFormat="1" applyFont="1" applyFill="1" applyBorder="1" applyAlignment="1" applyProtection="1">
      <alignment horizontal="right" vertical="center" shrinkToFit="1"/>
    </xf>
    <xf numFmtId="189" fontId="45" fillId="10" borderId="119" xfId="7" applyNumberFormat="1" applyFont="1" applyFill="1" applyBorder="1" applyAlignment="1" applyProtection="1">
      <alignment horizontal="right" vertical="center" shrinkToFit="1"/>
    </xf>
    <xf numFmtId="189" fontId="45" fillId="10" borderId="120" xfId="7" applyNumberFormat="1" applyFont="1" applyFill="1" applyBorder="1" applyAlignment="1" applyProtection="1">
      <alignment horizontal="right" vertical="center" shrinkToFit="1"/>
    </xf>
    <xf numFmtId="189" fontId="45" fillId="10" borderId="110" xfId="7" applyNumberFormat="1" applyFont="1" applyFill="1" applyBorder="1" applyAlignment="1" applyProtection="1">
      <alignment horizontal="right" vertical="center" shrinkToFit="1"/>
    </xf>
    <xf numFmtId="189" fontId="45" fillId="10" borderId="111" xfId="7" applyNumberFormat="1" applyFont="1" applyFill="1" applyBorder="1" applyAlignment="1" applyProtection="1">
      <alignment horizontal="right" vertical="center" shrinkToFit="1"/>
    </xf>
    <xf numFmtId="0" fontId="45" fillId="10" borderId="69" xfId="5" applyFont="1" applyFill="1" applyBorder="1" applyAlignment="1" applyProtection="1">
      <alignment horizontal="left" vertical="center" wrapText="1"/>
    </xf>
    <xf numFmtId="0" fontId="45" fillId="10" borderId="13" xfId="5" applyFont="1" applyFill="1" applyBorder="1" applyAlignment="1" applyProtection="1">
      <alignment horizontal="left" vertical="center" wrapText="1"/>
    </xf>
    <xf numFmtId="0" fontId="45" fillId="10" borderId="6" xfId="5" applyFont="1" applyFill="1" applyBorder="1" applyAlignment="1" applyProtection="1">
      <alignment horizontal="left" vertical="center" wrapText="1"/>
    </xf>
    <xf numFmtId="0" fontId="45" fillId="10" borderId="9" xfId="5" applyFont="1" applyFill="1" applyBorder="1" applyAlignment="1" applyProtection="1">
      <alignment horizontal="left" vertical="center" wrapText="1"/>
    </xf>
    <xf numFmtId="0" fontId="45" fillId="10" borderId="13" xfId="5" applyFont="1" applyFill="1" applyBorder="1" applyAlignment="1" applyProtection="1">
      <alignment horizontal="center" vertical="center"/>
    </xf>
    <xf numFmtId="0" fontId="45" fillId="10" borderId="12" xfId="5" applyFont="1" applyFill="1" applyBorder="1" applyAlignment="1" applyProtection="1">
      <alignment horizontal="center" vertical="center"/>
    </xf>
    <xf numFmtId="189" fontId="45" fillId="10" borderId="33" xfId="7" applyNumberFormat="1" applyFont="1" applyFill="1" applyBorder="1" applyAlignment="1" applyProtection="1">
      <alignment horizontal="right" vertical="center" shrinkToFit="1"/>
    </xf>
    <xf numFmtId="191" fontId="45" fillId="10" borderId="18" xfId="7" applyNumberFormat="1" applyFont="1" applyFill="1" applyBorder="1" applyAlignment="1" applyProtection="1">
      <alignment horizontal="right" vertical="center" shrinkToFit="1"/>
    </xf>
    <xf numFmtId="191" fontId="45" fillId="10" borderId="0" xfId="7" applyNumberFormat="1" applyFont="1" applyFill="1" applyBorder="1" applyAlignment="1" applyProtection="1">
      <alignment horizontal="right" vertical="center" shrinkToFit="1"/>
    </xf>
    <xf numFmtId="191" fontId="45" fillId="10" borderId="4" xfId="7" applyNumberFormat="1" applyFont="1" applyFill="1" applyBorder="1" applyAlignment="1" applyProtection="1">
      <alignment horizontal="right" vertical="center" shrinkToFit="1"/>
    </xf>
    <xf numFmtId="191" fontId="45" fillId="10" borderId="121" xfId="7" applyNumberFormat="1" applyFont="1" applyFill="1" applyBorder="1" applyAlignment="1" applyProtection="1">
      <alignment horizontal="right" vertical="center" shrinkToFit="1"/>
    </xf>
    <xf numFmtId="191" fontId="45" fillId="10" borderId="122" xfId="7" applyNumberFormat="1" applyFont="1" applyFill="1" applyBorder="1" applyAlignment="1" applyProtection="1">
      <alignment horizontal="right" vertical="center" shrinkToFit="1"/>
    </xf>
    <xf numFmtId="191" fontId="45" fillId="10" borderId="123" xfId="7" applyNumberFormat="1" applyFont="1" applyFill="1" applyBorder="1" applyAlignment="1" applyProtection="1">
      <alignment horizontal="right" vertical="center" shrinkToFit="1"/>
    </xf>
    <xf numFmtId="0" fontId="45" fillId="10" borderId="6" xfId="5" applyFont="1" applyFill="1" applyBorder="1" applyProtection="1">
      <alignment vertical="center"/>
    </xf>
    <xf numFmtId="0" fontId="45" fillId="10" borderId="9" xfId="5" applyFont="1" applyFill="1" applyBorder="1" applyProtection="1">
      <alignment vertical="center"/>
    </xf>
    <xf numFmtId="0" fontId="45" fillId="10" borderId="7" xfId="5" applyFont="1" applyFill="1" applyBorder="1" applyProtection="1">
      <alignment vertical="center"/>
    </xf>
    <xf numFmtId="191" fontId="45" fillId="10" borderId="21" xfId="7" applyNumberFormat="1" applyFont="1" applyFill="1" applyBorder="1" applyAlignment="1" applyProtection="1">
      <alignment horizontal="right" vertical="center" shrinkToFit="1"/>
    </xf>
    <xf numFmtId="191" fontId="45" fillId="10" borderId="9" xfId="7" applyNumberFormat="1" applyFont="1" applyFill="1" applyBorder="1" applyAlignment="1" applyProtection="1">
      <alignment horizontal="right" vertical="center" shrinkToFit="1"/>
    </xf>
    <xf numFmtId="191" fontId="45" fillId="10" borderId="7" xfId="7" applyNumberFormat="1" applyFont="1" applyFill="1" applyBorder="1" applyAlignment="1" applyProtection="1">
      <alignment horizontal="right" vertical="center" shrinkToFit="1"/>
    </xf>
    <xf numFmtId="191" fontId="45" fillId="10" borderId="0" xfId="7" applyNumberFormat="1" applyFont="1" applyFill="1" applyAlignment="1" applyProtection="1">
      <alignment horizontal="right" vertical="center" shrinkToFit="1"/>
    </xf>
    <xf numFmtId="191" fontId="45" fillId="10" borderId="3" xfId="7" applyNumberFormat="1" applyFont="1" applyFill="1" applyBorder="1" applyAlignment="1" applyProtection="1">
      <alignment horizontal="right" vertical="center" shrinkToFit="1"/>
    </xf>
    <xf numFmtId="0" fontId="45" fillId="10" borderId="8" xfId="5" applyFont="1" applyFill="1" applyBorder="1" applyProtection="1">
      <alignment vertical="center"/>
    </xf>
    <xf numFmtId="0" fontId="45" fillId="10" borderId="0" xfId="5" applyFont="1" applyFill="1" applyBorder="1" applyProtection="1">
      <alignment vertical="center"/>
    </xf>
    <xf numFmtId="0" fontId="45" fillId="10" borderId="4" xfId="5" applyFont="1" applyFill="1" applyBorder="1" applyProtection="1">
      <alignment vertical="center"/>
    </xf>
    <xf numFmtId="190" fontId="45" fillId="10" borderId="18" xfId="7" applyNumberFormat="1" applyFont="1" applyFill="1" applyBorder="1" applyAlignment="1" applyProtection="1">
      <alignment horizontal="right" vertical="center" shrinkToFit="1"/>
    </xf>
    <xf numFmtId="190" fontId="45" fillId="10" borderId="0" xfId="7" applyNumberFormat="1" applyFont="1" applyFill="1" applyAlignment="1" applyProtection="1">
      <alignment horizontal="right" vertical="center" shrinkToFit="1"/>
    </xf>
    <xf numFmtId="190" fontId="45" fillId="10" borderId="3" xfId="7" applyNumberFormat="1" applyFont="1" applyFill="1" applyBorder="1" applyAlignment="1" applyProtection="1">
      <alignment horizontal="right" vertical="center" shrinkToFit="1"/>
    </xf>
    <xf numFmtId="190" fontId="45" fillId="10" borderId="0" xfId="7" applyNumberFormat="1" applyFont="1" applyFill="1" applyBorder="1" applyAlignment="1" applyProtection="1">
      <alignment horizontal="right" vertical="center" shrinkToFit="1"/>
    </xf>
    <xf numFmtId="190" fontId="45" fillId="10" borderId="4" xfId="7" applyNumberFormat="1" applyFont="1" applyFill="1" applyBorder="1" applyAlignment="1" applyProtection="1">
      <alignment horizontal="right" vertical="center" shrinkToFit="1"/>
    </xf>
    <xf numFmtId="189" fontId="45" fillId="10" borderId="124" xfId="7" applyNumberFormat="1" applyFont="1" applyFill="1" applyBorder="1" applyAlignment="1" applyProtection="1">
      <alignment horizontal="right" vertical="center" shrinkToFit="1"/>
    </xf>
    <xf numFmtId="189" fontId="45" fillId="10" borderId="125" xfId="7" applyNumberFormat="1" applyFont="1" applyFill="1" applyBorder="1" applyAlignment="1" applyProtection="1">
      <alignment horizontal="right" vertical="center" shrinkToFit="1"/>
    </xf>
    <xf numFmtId="189" fontId="45" fillId="10" borderId="126" xfId="7" applyNumberFormat="1" applyFont="1" applyFill="1" applyBorder="1" applyAlignment="1" applyProtection="1">
      <alignment horizontal="right" vertical="center" shrinkToFit="1"/>
    </xf>
    <xf numFmtId="0" fontId="45" fillId="10" borderId="18" xfId="5" applyFont="1" applyFill="1" applyBorder="1" applyAlignment="1" applyProtection="1">
      <alignment vertical="center"/>
    </xf>
    <xf numFmtId="0" fontId="45" fillId="10" borderId="0" xfId="5" applyFont="1" applyFill="1" applyBorder="1" applyAlignment="1" applyProtection="1">
      <alignment vertical="center"/>
    </xf>
    <xf numFmtId="0" fontId="45" fillId="10" borderId="4" xfId="5" applyFont="1" applyFill="1" applyBorder="1" applyAlignment="1" applyProtection="1">
      <alignment vertical="center"/>
    </xf>
    <xf numFmtId="190" fontId="45" fillId="10" borderId="20" xfId="7" applyNumberFormat="1" applyFont="1" applyFill="1" applyBorder="1" applyAlignment="1" applyProtection="1">
      <alignment horizontal="right" vertical="center" shrinkToFit="1"/>
    </xf>
    <xf numFmtId="190" fontId="45" fillId="10" borderId="13" xfId="7" applyNumberFormat="1" applyFont="1" applyFill="1" applyBorder="1" applyAlignment="1" applyProtection="1">
      <alignment horizontal="right" vertical="center" shrinkToFit="1"/>
    </xf>
    <xf numFmtId="190" fontId="45" fillId="10" borderId="12" xfId="7" applyNumberFormat="1" applyFont="1" applyFill="1" applyBorder="1" applyAlignment="1" applyProtection="1">
      <alignment horizontal="right" vertical="center" shrinkToFit="1"/>
    </xf>
    <xf numFmtId="0" fontId="45" fillId="10" borderId="20" xfId="5" applyFont="1" applyFill="1" applyBorder="1" applyProtection="1">
      <alignment vertical="center"/>
    </xf>
    <xf numFmtId="0" fontId="45" fillId="10" borderId="13" xfId="5" applyFont="1" applyFill="1" applyBorder="1" applyProtection="1">
      <alignment vertical="center"/>
    </xf>
    <xf numFmtId="0" fontId="45" fillId="10" borderId="12" xfId="5" applyFont="1" applyFill="1" applyBorder="1" applyProtection="1">
      <alignment vertical="center"/>
    </xf>
    <xf numFmtId="189" fontId="45" fillId="10" borderId="112" xfId="7" applyNumberFormat="1" applyFont="1" applyFill="1" applyBorder="1" applyAlignment="1" applyProtection="1">
      <alignment horizontal="right" vertical="center" shrinkToFit="1"/>
    </xf>
    <xf numFmtId="189" fontId="45" fillId="10" borderId="0" xfId="7" applyNumberFormat="1" applyFont="1" applyFill="1" applyBorder="1" applyAlignment="1" applyProtection="1">
      <alignment horizontal="right" vertical="center" shrinkToFit="1"/>
    </xf>
    <xf numFmtId="189" fontId="45" fillId="10" borderId="3" xfId="7" applyNumberFormat="1" applyFont="1" applyFill="1" applyBorder="1" applyAlignment="1" applyProtection="1">
      <alignment horizontal="right" vertical="center" shrinkToFit="1"/>
    </xf>
    <xf numFmtId="0" fontId="45" fillId="10" borderId="72" xfId="5" applyFont="1" applyFill="1" applyBorder="1" applyAlignment="1" applyProtection="1">
      <alignment horizontal="center" vertical="center"/>
    </xf>
    <xf numFmtId="0" fontId="45" fillId="10" borderId="70" xfId="5" applyFont="1" applyFill="1" applyBorder="1" applyAlignment="1" applyProtection="1">
      <alignment horizontal="center" vertical="center"/>
    </xf>
    <xf numFmtId="0" fontId="45" fillId="10" borderId="74" xfId="5" applyFont="1" applyFill="1" applyBorder="1" applyAlignment="1" applyProtection="1">
      <alignment horizontal="center" vertical="center"/>
    </xf>
    <xf numFmtId="0" fontId="45" fillId="10" borderId="69" xfId="5" applyFont="1" applyFill="1" applyBorder="1" applyProtection="1">
      <alignment vertical="center"/>
    </xf>
    <xf numFmtId="188" fontId="45" fillId="10" borderId="135" xfId="7" applyNumberFormat="1" applyFont="1" applyFill="1" applyBorder="1" applyAlignment="1" applyProtection="1">
      <alignment horizontal="right" vertical="center" shrinkToFit="1"/>
    </xf>
    <xf numFmtId="188" fontId="45" fillId="10" borderId="128" xfId="7" applyNumberFormat="1" applyFont="1" applyFill="1" applyBorder="1" applyAlignment="1" applyProtection="1">
      <alignment horizontal="right" vertical="center" shrinkToFit="1"/>
    </xf>
    <xf numFmtId="188" fontId="45" fillId="10" borderId="127" xfId="7" applyNumberFormat="1" applyFont="1" applyFill="1" applyBorder="1" applyAlignment="1" applyProtection="1">
      <alignment horizontal="right" vertical="center" shrinkToFit="1"/>
    </xf>
    <xf numFmtId="188" fontId="45" fillId="10" borderId="129" xfId="7" applyNumberFormat="1" applyFont="1" applyFill="1" applyBorder="1" applyAlignment="1" applyProtection="1">
      <alignment horizontal="right" vertical="center" shrinkToFit="1"/>
    </xf>
    <xf numFmtId="189" fontId="45" fillId="10" borderId="130" xfId="7" applyNumberFormat="1" applyFont="1" applyFill="1" applyBorder="1" applyAlignment="1" applyProtection="1">
      <alignment horizontal="right" vertical="center" shrinkToFit="1"/>
    </xf>
    <xf numFmtId="189" fontId="45" fillId="10" borderId="131" xfId="7" applyNumberFormat="1" applyFont="1" applyFill="1" applyBorder="1" applyAlignment="1" applyProtection="1">
      <alignment horizontal="right" vertical="center" shrinkToFit="1"/>
    </xf>
    <xf numFmtId="0" fontId="45" fillId="10" borderId="18" xfId="7" applyFont="1" applyFill="1" applyBorder="1" applyAlignment="1" applyProtection="1">
      <alignment horizontal="left" vertical="center" shrinkToFit="1"/>
    </xf>
    <xf numFmtId="0" fontId="45" fillId="10" borderId="0" xfId="7" applyFont="1" applyFill="1" applyBorder="1" applyAlignment="1" applyProtection="1">
      <alignment horizontal="left" vertical="center" shrinkToFit="1"/>
    </xf>
    <xf numFmtId="0" fontId="45" fillId="10" borderId="4" xfId="7" applyFont="1" applyFill="1" applyBorder="1" applyAlignment="1" applyProtection="1">
      <alignment horizontal="left" vertical="center" shrinkToFit="1"/>
    </xf>
    <xf numFmtId="189" fontId="45" fillId="10" borderId="98" xfId="7" applyNumberFormat="1" applyFont="1" applyFill="1" applyBorder="1" applyAlignment="1" applyProtection="1">
      <alignment horizontal="right" vertical="center" shrinkToFit="1"/>
    </xf>
    <xf numFmtId="189" fontId="45" fillId="10" borderId="15" xfId="7" applyNumberFormat="1" applyFont="1" applyFill="1" applyBorder="1" applyAlignment="1" applyProtection="1">
      <alignment horizontal="right" vertical="center" shrinkToFit="1"/>
    </xf>
    <xf numFmtId="189" fontId="45" fillId="10" borderId="23" xfId="7" applyNumberFormat="1" applyFont="1" applyFill="1" applyBorder="1" applyAlignment="1" applyProtection="1">
      <alignment horizontal="right" vertical="center" shrinkToFit="1"/>
    </xf>
    <xf numFmtId="189" fontId="45" fillId="10" borderId="114" xfId="7" applyNumberFormat="1" applyFont="1" applyFill="1" applyBorder="1" applyAlignment="1" applyProtection="1">
      <alignment horizontal="right" vertical="center" shrinkToFit="1"/>
    </xf>
    <xf numFmtId="189" fontId="45" fillId="10" borderId="13" xfId="7" applyNumberFormat="1" applyFont="1" applyFill="1" applyBorder="1" applyAlignment="1" applyProtection="1">
      <alignment horizontal="right" vertical="center" shrinkToFit="1"/>
    </xf>
    <xf numFmtId="189" fontId="45" fillId="10" borderId="73" xfId="7" applyNumberFormat="1" applyFont="1" applyFill="1" applyBorder="1" applyAlignment="1" applyProtection="1">
      <alignment horizontal="right" vertical="center" shrinkToFit="1"/>
    </xf>
    <xf numFmtId="0" fontId="45" fillId="10" borderId="22" xfId="5" applyFont="1" applyFill="1" applyBorder="1" applyAlignment="1" applyProtection="1">
      <alignment vertical="center"/>
    </xf>
    <xf numFmtId="0" fontId="45" fillId="10" borderId="15" xfId="5" applyFont="1" applyFill="1" applyBorder="1" applyAlignment="1" applyProtection="1">
      <alignment vertical="center"/>
    </xf>
    <xf numFmtId="0" fontId="45" fillId="10" borderId="14" xfId="5" applyFont="1" applyFill="1" applyBorder="1" applyAlignment="1" applyProtection="1">
      <alignment vertical="center"/>
    </xf>
    <xf numFmtId="188" fontId="45" fillId="10" borderId="132" xfId="7" applyNumberFormat="1" applyFont="1" applyFill="1" applyBorder="1" applyAlignment="1" applyProtection="1">
      <alignment horizontal="right" vertical="center" shrinkToFit="1"/>
    </xf>
    <xf numFmtId="189" fontId="45" fillId="10" borderId="133" xfId="7" applyNumberFormat="1" applyFont="1" applyFill="1" applyBorder="1" applyAlignment="1" applyProtection="1">
      <alignment horizontal="right" vertical="center" shrinkToFit="1"/>
    </xf>
    <xf numFmtId="189" fontId="45" fillId="10" borderId="26" xfId="7" applyNumberFormat="1" applyFont="1" applyFill="1" applyBorder="1" applyAlignment="1" applyProtection="1">
      <alignment horizontal="right" vertical="center" shrinkToFit="1"/>
    </xf>
    <xf numFmtId="0" fontId="45" fillId="10" borderId="69" xfId="5" applyFont="1" applyFill="1" applyBorder="1" applyAlignment="1" applyProtection="1">
      <alignment horizontal="center" vertical="top" wrapText="1"/>
    </xf>
    <xf numFmtId="0" fontId="45" fillId="10" borderId="13" xfId="5" applyFont="1" applyFill="1" applyBorder="1" applyAlignment="1" applyProtection="1">
      <alignment horizontal="center" vertical="top" wrapText="1"/>
    </xf>
    <xf numFmtId="0" fontId="45" fillId="10" borderId="12" xfId="5" applyFont="1" applyFill="1" applyBorder="1" applyAlignment="1" applyProtection="1">
      <alignment horizontal="center" vertical="top" wrapText="1"/>
    </xf>
    <xf numFmtId="0" fontId="45" fillId="10" borderId="8" xfId="5" applyFont="1" applyFill="1" applyBorder="1" applyAlignment="1" applyProtection="1">
      <alignment horizontal="center" vertical="top" wrapText="1"/>
    </xf>
    <xf numFmtId="0" fontId="45" fillId="10" borderId="0" xfId="5" applyFont="1" applyFill="1" applyBorder="1" applyAlignment="1" applyProtection="1">
      <alignment horizontal="center" vertical="top" wrapText="1"/>
    </xf>
    <xf numFmtId="0" fontId="45" fillId="10" borderId="4" xfId="5" applyFont="1" applyFill="1" applyBorder="1" applyAlignment="1" applyProtection="1">
      <alignment horizontal="center" vertical="top" wrapText="1"/>
    </xf>
    <xf numFmtId="0" fontId="45" fillId="10" borderId="88" xfId="5" applyFont="1" applyFill="1" applyBorder="1" applyAlignment="1" applyProtection="1">
      <alignment horizontal="center" vertical="top" wrapText="1"/>
    </xf>
    <xf numFmtId="0" fontId="45" fillId="10" borderId="15" xfId="5" applyFont="1" applyFill="1" applyBorder="1" applyAlignment="1" applyProtection="1">
      <alignment horizontal="center" vertical="top" wrapText="1"/>
    </xf>
    <xf numFmtId="189" fontId="45" fillId="10" borderId="128" xfId="7" applyNumberFormat="1" applyFont="1" applyFill="1" applyBorder="1" applyAlignment="1" applyProtection="1">
      <alignment horizontal="right" vertical="center" shrinkToFit="1"/>
    </xf>
    <xf numFmtId="189" fontId="45" fillId="10" borderId="134" xfId="7" applyNumberFormat="1" applyFont="1" applyFill="1" applyBorder="1" applyAlignment="1" applyProtection="1">
      <alignment horizontal="right" vertical="center" shrinkToFit="1"/>
    </xf>
    <xf numFmtId="0" fontId="45" fillId="10" borderId="30" xfId="5" applyFont="1" applyFill="1" applyBorder="1" applyAlignment="1" applyProtection="1">
      <alignment horizontal="center" vertical="center"/>
    </xf>
    <xf numFmtId="189" fontId="45" fillId="10" borderId="127" xfId="7" applyNumberFormat="1" applyFont="1" applyFill="1" applyBorder="1" applyAlignment="1" applyProtection="1">
      <alignment horizontal="right" vertical="center" shrinkToFit="1"/>
    </xf>
    <xf numFmtId="189" fontId="45" fillId="10" borderId="136" xfId="7" applyNumberFormat="1" applyFont="1" applyFill="1" applyBorder="1" applyAlignment="1" applyProtection="1">
      <alignment horizontal="right" vertical="center" shrinkToFit="1"/>
    </xf>
    <xf numFmtId="0" fontId="45" fillId="10" borderId="20" xfId="5" applyFont="1" applyFill="1" applyBorder="1" applyAlignment="1" applyProtection="1">
      <alignment horizontal="center" vertical="center" wrapText="1"/>
    </xf>
    <xf numFmtId="0" fontId="45" fillId="10" borderId="18" xfId="5" applyFont="1" applyFill="1" applyBorder="1" applyAlignment="1" applyProtection="1">
      <alignment horizontal="center" vertical="center" wrapText="1"/>
    </xf>
    <xf numFmtId="0" fontId="45" fillId="10" borderId="15" xfId="5" applyFont="1" applyFill="1" applyBorder="1" applyAlignment="1" applyProtection="1">
      <alignment horizontal="center" vertical="center" wrapText="1"/>
    </xf>
    <xf numFmtId="0" fontId="45" fillId="10" borderId="14" xfId="5" applyFont="1" applyFill="1" applyBorder="1" applyAlignment="1" applyProtection="1">
      <alignment horizontal="center" vertical="center" wrapText="1"/>
    </xf>
    <xf numFmtId="0" fontId="45" fillId="10" borderId="20" xfId="7" applyFont="1" applyFill="1" applyBorder="1" applyAlignment="1" applyProtection="1">
      <alignment horizontal="left" vertical="center" shrinkToFit="1"/>
    </xf>
    <xf numFmtId="0" fontId="45" fillId="10" borderId="13" xfId="7" applyFont="1" applyFill="1" applyBorder="1" applyAlignment="1" applyProtection="1">
      <alignment horizontal="left" vertical="center" shrinkToFit="1"/>
    </xf>
    <xf numFmtId="0" fontId="45" fillId="10" borderId="12" xfId="7" applyFont="1" applyFill="1" applyBorder="1" applyAlignment="1" applyProtection="1">
      <alignment horizontal="left" vertical="center" shrinkToFit="1"/>
    </xf>
    <xf numFmtId="0" fontId="45" fillId="10" borderId="18" xfId="5" applyFont="1" applyFill="1" applyBorder="1" applyAlignment="1" applyProtection="1">
      <alignment vertical="center" shrinkToFit="1"/>
    </xf>
    <xf numFmtId="0" fontId="45" fillId="10" borderId="0" xfId="5" applyFont="1" applyFill="1" applyBorder="1" applyAlignment="1" applyProtection="1">
      <alignment vertical="center" shrinkToFit="1"/>
    </xf>
    <xf numFmtId="0" fontId="45" fillId="10" borderId="4" xfId="5" applyFont="1" applyFill="1" applyBorder="1" applyAlignment="1" applyProtection="1">
      <alignment vertical="center" shrinkToFit="1"/>
    </xf>
    <xf numFmtId="188" fontId="45" fillId="10" borderId="138" xfId="7" applyNumberFormat="1" applyFont="1" applyFill="1" applyBorder="1" applyAlignment="1" applyProtection="1">
      <alignment horizontal="right" vertical="center" shrinkToFit="1"/>
    </xf>
    <xf numFmtId="0" fontId="45" fillId="10" borderId="22" xfId="5" applyFont="1" applyFill="1" applyBorder="1" applyProtection="1">
      <alignment vertical="center"/>
    </xf>
    <xf numFmtId="0" fontId="45" fillId="10" borderId="15" xfId="5" applyFont="1" applyFill="1" applyBorder="1" applyProtection="1">
      <alignment vertical="center"/>
    </xf>
    <xf numFmtId="0" fontId="45" fillId="10" borderId="14" xfId="5" applyFont="1" applyFill="1" applyBorder="1" applyProtection="1">
      <alignment vertical="center"/>
    </xf>
    <xf numFmtId="0" fontId="45" fillId="10" borderId="18" xfId="5" applyFont="1" applyFill="1" applyBorder="1" applyProtection="1">
      <alignment vertical="center"/>
    </xf>
    <xf numFmtId="188" fontId="45" fillId="10" borderId="139" xfId="7" applyNumberFormat="1" applyFont="1" applyFill="1" applyBorder="1" applyAlignment="1" applyProtection="1">
      <alignment horizontal="right" vertical="center" shrinkToFit="1"/>
    </xf>
    <xf numFmtId="190" fontId="45" fillId="10" borderId="73" xfId="7" applyNumberFormat="1" applyFont="1" applyFill="1" applyBorder="1" applyAlignment="1" applyProtection="1">
      <alignment horizontal="right" vertical="center" shrinkToFit="1"/>
    </xf>
    <xf numFmtId="189" fontId="45" fillId="10" borderId="140" xfId="7" applyNumberFormat="1" applyFont="1" applyFill="1" applyBorder="1" applyAlignment="1" applyProtection="1">
      <alignment horizontal="right" vertical="center" shrinkToFit="1"/>
    </xf>
    <xf numFmtId="189" fontId="45" fillId="10" borderId="143" xfId="7" applyNumberFormat="1" applyFont="1" applyFill="1" applyBorder="1" applyAlignment="1" applyProtection="1">
      <alignment horizontal="right" vertical="center" shrinkToFit="1"/>
    </xf>
    <xf numFmtId="189" fontId="45" fillId="10" borderId="2" xfId="7" applyNumberFormat="1" applyFont="1" applyFill="1" applyBorder="1" applyAlignment="1" applyProtection="1">
      <alignment horizontal="right" vertical="center" shrinkToFit="1"/>
    </xf>
    <xf numFmtId="189" fontId="45" fillId="10" borderId="137" xfId="7" applyNumberFormat="1" applyFont="1" applyFill="1" applyBorder="1" applyAlignment="1" applyProtection="1">
      <alignment horizontal="right" vertical="center" shrinkToFit="1"/>
    </xf>
    <xf numFmtId="189" fontId="45" fillId="10" borderId="27" xfId="7" applyNumberFormat="1" applyFont="1" applyFill="1" applyBorder="1" applyAlignment="1" applyProtection="1">
      <alignment horizontal="right" vertical="center" shrinkToFit="1"/>
    </xf>
    <xf numFmtId="0" fontId="45" fillId="10" borderId="28" xfId="5" applyFont="1" applyFill="1" applyBorder="1" applyAlignment="1" applyProtection="1">
      <alignment horizontal="center" vertical="center" wrapText="1"/>
    </xf>
    <xf numFmtId="0" fontId="49" fillId="10" borderId="34" xfId="5" applyFont="1" applyFill="1" applyBorder="1" applyAlignment="1" applyProtection="1">
      <alignment horizontal="center" vertical="center"/>
    </xf>
    <xf numFmtId="188" fontId="45" fillId="10" borderId="141" xfId="7" applyNumberFormat="1" applyFont="1" applyFill="1" applyBorder="1" applyAlignment="1" applyProtection="1">
      <alignment horizontal="right" vertical="center" shrinkToFit="1"/>
    </xf>
    <xf numFmtId="189" fontId="45" fillId="10" borderId="142" xfId="7" applyNumberFormat="1" applyFont="1" applyFill="1" applyBorder="1" applyAlignment="1" applyProtection="1">
      <alignment horizontal="right" vertical="center" shrinkToFit="1"/>
    </xf>
    <xf numFmtId="0" fontId="45" fillId="10" borderId="21" xfId="5" applyFont="1" applyFill="1" applyBorder="1" applyProtection="1">
      <alignment vertical="center"/>
    </xf>
    <xf numFmtId="0" fontId="45" fillId="10" borderId="89" xfId="5" applyFont="1" applyFill="1" applyBorder="1" applyAlignment="1" applyProtection="1">
      <alignment horizontal="left" vertical="center" wrapText="1"/>
    </xf>
    <xf numFmtId="0" fontId="45" fillId="10" borderId="91" xfId="5" applyFont="1" applyFill="1" applyBorder="1" applyAlignment="1" applyProtection="1">
      <alignment horizontal="left" vertical="center"/>
    </xf>
    <xf numFmtId="0" fontId="45" fillId="10" borderId="90" xfId="5" applyFont="1" applyFill="1" applyBorder="1" applyAlignment="1" applyProtection="1">
      <alignment horizontal="left" vertical="center"/>
    </xf>
    <xf numFmtId="0" fontId="45" fillId="10" borderId="20" xfId="5" applyFont="1" applyFill="1" applyBorder="1" applyAlignment="1" applyProtection="1">
      <alignment vertical="center"/>
    </xf>
    <xf numFmtId="0" fontId="45" fillId="10" borderId="13" xfId="5" applyFont="1" applyFill="1" applyBorder="1" applyAlignment="1" applyProtection="1">
      <alignment vertical="center"/>
    </xf>
    <xf numFmtId="0" fontId="45" fillId="10" borderId="12" xfId="5" applyFont="1" applyFill="1" applyBorder="1" applyAlignment="1" applyProtection="1">
      <alignment vertical="center"/>
    </xf>
    <xf numFmtId="188" fontId="45" fillId="10" borderId="20" xfId="7" applyNumberFormat="1" applyFont="1" applyFill="1" applyBorder="1" applyAlignment="1" applyProtection="1">
      <alignment horizontal="right" vertical="center" shrinkToFit="1"/>
    </xf>
    <xf numFmtId="188" fontId="45" fillId="10" borderId="13" xfId="7" applyNumberFormat="1" applyFont="1" applyFill="1" applyBorder="1" applyAlignment="1" applyProtection="1">
      <alignment horizontal="right" vertical="center" shrinkToFit="1"/>
    </xf>
    <xf numFmtId="188" fontId="45" fillId="10" borderId="104" xfId="7" applyNumberFormat="1" applyFont="1" applyFill="1" applyBorder="1" applyAlignment="1" applyProtection="1">
      <alignment horizontal="right" vertical="center" shrinkToFit="1"/>
    </xf>
    <xf numFmtId="188" fontId="45" fillId="10" borderId="114" xfId="7" applyNumberFormat="1" applyFont="1" applyFill="1" applyBorder="1" applyAlignment="1" applyProtection="1">
      <alignment horizontal="right" vertical="center" shrinkToFit="1"/>
    </xf>
    <xf numFmtId="0" fontId="45" fillId="10" borderId="71" xfId="5" applyFont="1" applyFill="1" applyBorder="1" applyAlignment="1" applyProtection="1">
      <alignment horizontal="center" vertical="center"/>
    </xf>
    <xf numFmtId="0" fontId="45" fillId="10" borderId="33" xfId="5" applyFont="1" applyFill="1" applyBorder="1" applyAlignment="1" applyProtection="1">
      <alignment horizontal="center" vertical="center"/>
    </xf>
    <xf numFmtId="0" fontId="45" fillId="10" borderId="28" xfId="5" applyFont="1" applyFill="1" applyBorder="1" applyAlignment="1" applyProtection="1">
      <alignment horizontal="center" vertical="center"/>
    </xf>
    <xf numFmtId="0" fontId="45" fillId="10" borderId="34" xfId="5" applyFont="1" applyFill="1" applyBorder="1" applyAlignment="1" applyProtection="1">
      <alignment horizontal="center" vertical="center"/>
    </xf>
    <xf numFmtId="0" fontId="45" fillId="10" borderId="33" xfId="7" applyFont="1" applyFill="1" applyBorder="1" applyAlignment="1" applyProtection="1">
      <alignment horizontal="center" vertical="center"/>
    </xf>
    <xf numFmtId="0" fontId="45" fillId="10" borderId="28" xfId="7" applyFont="1" applyFill="1" applyBorder="1" applyAlignment="1" applyProtection="1">
      <alignment horizontal="center" vertical="center"/>
    </xf>
    <xf numFmtId="0" fontId="45" fillId="10" borderId="17" xfId="7" applyFont="1" applyFill="1" applyBorder="1" applyAlignment="1" applyProtection="1">
      <alignment horizontal="center" vertical="center"/>
    </xf>
    <xf numFmtId="0" fontId="45" fillId="10" borderId="76" xfId="5" applyFont="1" applyFill="1" applyBorder="1" applyAlignment="1" applyProtection="1">
      <alignment horizontal="center" vertical="center"/>
    </xf>
    <xf numFmtId="188" fontId="45" fillId="10" borderId="33" xfId="7" applyNumberFormat="1" applyFont="1" applyFill="1" applyBorder="1" applyAlignment="1" applyProtection="1">
      <alignment horizontal="right" vertical="center" shrinkToFit="1"/>
    </xf>
    <xf numFmtId="188" fontId="45" fillId="10" borderId="28" xfId="7" applyNumberFormat="1" applyFont="1" applyFill="1" applyBorder="1" applyAlignment="1" applyProtection="1">
      <alignment horizontal="right" vertical="center" shrinkToFit="1"/>
    </xf>
    <xf numFmtId="188" fontId="45" fillId="10" borderId="109" xfId="7" applyNumberFormat="1" applyFont="1" applyFill="1" applyBorder="1" applyAlignment="1" applyProtection="1">
      <alignment horizontal="right" vertical="center" shrinkToFit="1"/>
    </xf>
    <xf numFmtId="188" fontId="45" fillId="10" borderId="108" xfId="7" applyNumberFormat="1" applyFont="1" applyFill="1" applyBorder="1" applyAlignment="1" applyProtection="1">
      <alignment horizontal="right" vertical="center" shrinkToFit="1"/>
    </xf>
    <xf numFmtId="0" fontId="45" fillId="10" borderId="69" xfId="5" applyFont="1" applyFill="1" applyBorder="1" applyAlignment="1" applyProtection="1">
      <alignment horizontal="center" vertical="center" textRotation="255" wrapText="1"/>
    </xf>
    <xf numFmtId="0" fontId="45" fillId="10" borderId="12" xfId="5" applyFont="1" applyFill="1" applyBorder="1" applyAlignment="1" applyProtection="1">
      <alignment horizontal="center" vertical="center" textRotation="255" wrapText="1"/>
    </xf>
    <xf numFmtId="0" fontId="45" fillId="10" borderId="8" xfId="5" applyFont="1" applyFill="1" applyBorder="1" applyAlignment="1" applyProtection="1">
      <alignment horizontal="center" vertical="center" textRotation="255" wrapText="1"/>
    </xf>
    <xf numFmtId="0" fontId="45" fillId="10" borderId="4" xfId="5" applyFont="1" applyFill="1" applyBorder="1" applyAlignment="1" applyProtection="1">
      <alignment horizontal="center" vertical="center" textRotation="255" wrapText="1"/>
    </xf>
    <xf numFmtId="0" fontId="45" fillId="10" borderId="88" xfId="5" applyFont="1" applyFill="1" applyBorder="1" applyAlignment="1" applyProtection="1">
      <alignment horizontal="center" vertical="center" textRotation="255" wrapText="1"/>
    </xf>
    <xf numFmtId="0" fontId="45" fillId="10" borderId="14" xfId="5" applyFont="1" applyFill="1" applyBorder="1" applyAlignment="1" applyProtection="1">
      <alignment horizontal="center" vertical="center" textRotation="255" wrapText="1"/>
    </xf>
    <xf numFmtId="188" fontId="45" fillId="10" borderId="99" xfId="7" applyNumberFormat="1" applyFont="1" applyFill="1" applyBorder="1" applyAlignment="1" applyProtection="1">
      <alignment horizontal="right" vertical="center" shrinkToFit="1"/>
    </xf>
    <xf numFmtId="188" fontId="45" fillId="10" borderId="100" xfId="7" applyNumberFormat="1" applyFont="1" applyFill="1" applyBorder="1" applyAlignment="1" applyProtection="1">
      <alignment horizontal="right" vertical="center" shrinkToFit="1"/>
    </xf>
    <xf numFmtId="188" fontId="45" fillId="10" borderId="101" xfId="7" applyNumberFormat="1" applyFont="1" applyFill="1" applyBorder="1" applyAlignment="1" applyProtection="1">
      <alignment horizontal="right" vertical="center" shrinkToFit="1"/>
    </xf>
    <xf numFmtId="0" fontId="45" fillId="10" borderId="69" xfId="5" applyFont="1" applyFill="1" applyBorder="1" applyAlignment="1" applyProtection="1">
      <alignment horizontal="center" vertical="top"/>
    </xf>
    <xf numFmtId="0" fontId="45" fillId="10" borderId="13" xfId="5" applyFont="1" applyFill="1" applyBorder="1" applyAlignment="1" applyProtection="1">
      <alignment horizontal="center" vertical="top"/>
    </xf>
    <xf numFmtId="0" fontId="45" fillId="10" borderId="12" xfId="5" applyFont="1" applyFill="1" applyBorder="1" applyAlignment="1" applyProtection="1">
      <alignment horizontal="center" vertical="top"/>
    </xf>
    <xf numFmtId="0" fontId="45" fillId="10" borderId="8" xfId="5" applyFont="1" applyFill="1" applyBorder="1" applyAlignment="1" applyProtection="1">
      <alignment horizontal="center" vertical="top"/>
    </xf>
    <xf numFmtId="0" fontId="45" fillId="10" borderId="0" xfId="5" applyFont="1" applyFill="1" applyBorder="1" applyAlignment="1" applyProtection="1">
      <alignment horizontal="center" vertical="top"/>
    </xf>
    <xf numFmtId="0" fontId="45" fillId="10" borderId="4" xfId="5" applyFont="1" applyFill="1" applyBorder="1" applyAlignment="1" applyProtection="1">
      <alignment horizontal="center" vertical="top"/>
    </xf>
    <xf numFmtId="0" fontId="45" fillId="10" borderId="88" xfId="5" applyFont="1" applyFill="1" applyBorder="1" applyAlignment="1" applyProtection="1">
      <alignment horizontal="center" vertical="top"/>
    </xf>
    <xf numFmtId="0" fontId="45" fillId="10" borderId="15" xfId="5" applyFont="1" applyFill="1" applyBorder="1" applyAlignment="1" applyProtection="1">
      <alignment horizontal="center" vertical="top"/>
    </xf>
    <xf numFmtId="188" fontId="45" fillId="10" borderId="18" xfId="6" applyNumberFormat="1" applyFont="1" applyFill="1" applyBorder="1" applyAlignment="1" applyProtection="1">
      <alignment horizontal="right" vertical="center" shrinkToFit="1"/>
    </xf>
    <xf numFmtId="188" fontId="45" fillId="10" borderId="0" xfId="6" applyNumberFormat="1" applyFont="1" applyFill="1" applyBorder="1" applyAlignment="1" applyProtection="1">
      <alignment horizontal="right" vertical="center" shrinkToFit="1"/>
    </xf>
    <xf numFmtId="188" fontId="45" fillId="10" borderId="96" xfId="6" applyNumberFormat="1" applyFont="1" applyFill="1" applyBorder="1" applyAlignment="1" applyProtection="1">
      <alignment horizontal="right" vertical="center" shrinkToFit="1"/>
    </xf>
    <xf numFmtId="188" fontId="45" fillId="10" borderId="112" xfId="6" applyNumberFormat="1" applyFont="1" applyFill="1" applyBorder="1" applyAlignment="1" applyProtection="1">
      <alignment horizontal="right" vertical="center" shrinkToFit="1"/>
    </xf>
    <xf numFmtId="189" fontId="45" fillId="10" borderId="112" xfId="6" applyNumberFormat="1" applyFont="1" applyFill="1" applyBorder="1" applyAlignment="1" applyProtection="1">
      <alignment horizontal="right" vertical="center" shrinkToFit="1"/>
    </xf>
    <xf numFmtId="189" fontId="45" fillId="10" borderId="0" xfId="6" applyNumberFormat="1" applyFont="1" applyFill="1" applyBorder="1" applyAlignment="1" applyProtection="1">
      <alignment horizontal="right" vertical="center" shrinkToFit="1"/>
    </xf>
    <xf numFmtId="189" fontId="45" fillId="10" borderId="3" xfId="6" applyNumberFormat="1" applyFont="1" applyFill="1" applyBorder="1" applyAlignment="1" applyProtection="1">
      <alignment horizontal="right" vertical="center" shrinkToFit="1"/>
    </xf>
    <xf numFmtId="0" fontId="45" fillId="10" borderId="0" xfId="5" applyFont="1" applyFill="1" applyProtection="1">
      <alignment vertical="center"/>
    </xf>
    <xf numFmtId="0" fontId="45" fillId="10" borderId="17" xfId="5" applyFont="1" applyFill="1" applyBorder="1" applyAlignment="1" applyProtection="1">
      <alignment horizontal="center" vertical="center"/>
    </xf>
    <xf numFmtId="188" fontId="45" fillId="10" borderId="144" xfId="5" applyNumberFormat="1" applyFont="1" applyFill="1" applyBorder="1" applyAlignment="1" applyProtection="1">
      <alignment horizontal="right" vertical="center" shrinkToFit="1"/>
      <protection locked="0"/>
    </xf>
    <xf numFmtId="188" fontId="45" fillId="10" borderId="145" xfId="5" applyNumberFormat="1" applyFont="1" applyFill="1" applyBorder="1" applyAlignment="1" applyProtection="1">
      <alignment horizontal="right" vertical="center" shrinkToFit="1"/>
      <protection locked="0"/>
    </xf>
    <xf numFmtId="188" fontId="45" fillId="10" borderId="146" xfId="5" applyNumberFormat="1" applyFont="1" applyFill="1" applyBorder="1" applyAlignment="1" applyProtection="1">
      <alignment horizontal="right" vertical="center" shrinkToFit="1"/>
      <protection locked="0"/>
    </xf>
    <xf numFmtId="0" fontId="45" fillId="10" borderId="4" xfId="5" applyFont="1" applyFill="1" applyBorder="1" applyAlignment="1" applyProtection="1">
      <alignment horizontal="left" vertical="center"/>
    </xf>
    <xf numFmtId="0" fontId="45" fillId="10" borderId="69" xfId="5" applyFont="1" applyFill="1" applyBorder="1" applyAlignment="1" applyProtection="1">
      <alignment horizontal="center" vertical="center" textRotation="255" shrinkToFit="1"/>
    </xf>
    <xf numFmtId="0" fontId="45" fillId="10" borderId="12" xfId="5" applyFont="1" applyFill="1" applyBorder="1" applyAlignment="1" applyProtection="1">
      <alignment horizontal="center" vertical="center" textRotation="255" shrinkToFit="1"/>
    </xf>
    <xf numFmtId="0" fontId="45" fillId="10" borderId="8" xfId="5" applyFont="1" applyFill="1" applyBorder="1" applyAlignment="1" applyProtection="1">
      <alignment horizontal="center" vertical="center" textRotation="255" shrinkToFit="1"/>
    </xf>
    <xf numFmtId="0" fontId="45" fillId="10" borderId="4" xfId="5" applyFont="1" applyFill="1" applyBorder="1" applyAlignment="1" applyProtection="1">
      <alignment horizontal="center" vertical="center" textRotation="255" shrinkToFit="1"/>
    </xf>
    <xf numFmtId="0" fontId="45" fillId="10" borderId="88" xfId="5" applyFont="1" applyFill="1" applyBorder="1" applyAlignment="1" applyProtection="1">
      <alignment horizontal="center" vertical="center" textRotation="255" shrinkToFit="1"/>
    </xf>
    <xf numFmtId="0" fontId="45" fillId="10" borderId="14" xfId="5" applyFont="1" applyFill="1" applyBorder="1" applyAlignment="1" applyProtection="1">
      <alignment horizontal="center" vertical="center" textRotation="255" shrinkToFit="1"/>
    </xf>
    <xf numFmtId="0" fontId="45" fillId="10" borderId="20" xfId="5" applyFont="1" applyFill="1" applyBorder="1" applyAlignment="1" applyProtection="1">
      <alignment horizontal="center" vertical="center" textRotation="255" wrapText="1"/>
    </xf>
    <xf numFmtId="0" fontId="45" fillId="10" borderId="18" xfId="5" applyFont="1" applyFill="1" applyBorder="1" applyAlignment="1" applyProtection="1">
      <alignment horizontal="center" vertical="center" textRotation="255" wrapText="1"/>
    </xf>
    <xf numFmtId="0" fontId="45" fillId="10" borderId="22" xfId="5" applyFont="1" applyFill="1" applyBorder="1" applyAlignment="1" applyProtection="1">
      <alignment horizontal="center" vertical="center" textRotation="255" wrapText="1"/>
    </xf>
    <xf numFmtId="0" fontId="45" fillId="10" borderId="16" xfId="5" applyFont="1" applyFill="1" applyBorder="1" applyAlignment="1" applyProtection="1">
      <alignment horizontal="center" vertical="center"/>
    </xf>
    <xf numFmtId="0" fontId="45" fillId="10" borderId="88" xfId="5" applyFont="1" applyFill="1" applyBorder="1" applyAlignment="1" applyProtection="1">
      <alignment horizontal="center" vertical="center"/>
    </xf>
    <xf numFmtId="0" fontId="45" fillId="10" borderId="15" xfId="5" applyFont="1" applyFill="1" applyBorder="1" applyAlignment="1" applyProtection="1">
      <alignment horizontal="center" vertical="center"/>
    </xf>
    <xf numFmtId="0" fontId="45" fillId="10" borderId="23" xfId="5" applyFont="1" applyFill="1" applyBorder="1" applyAlignment="1" applyProtection="1">
      <alignment horizontal="center" vertical="center"/>
    </xf>
    <xf numFmtId="188" fontId="45" fillId="11" borderId="93" xfId="5" applyNumberFormat="1" applyFont="1" applyFill="1" applyBorder="1" applyAlignment="1" applyProtection="1">
      <alignment horizontal="right" vertical="center" shrinkToFit="1"/>
      <protection locked="0"/>
    </xf>
    <xf numFmtId="188" fontId="45" fillId="11" borderId="91" xfId="5" applyNumberFormat="1" applyFont="1" applyFill="1" applyBorder="1" applyAlignment="1" applyProtection="1">
      <alignment horizontal="right" vertical="center" shrinkToFit="1"/>
      <protection locked="0"/>
    </xf>
    <xf numFmtId="188" fontId="45" fillId="11" borderId="90" xfId="5" applyNumberFormat="1" applyFont="1" applyFill="1" applyBorder="1" applyAlignment="1" applyProtection="1">
      <alignment horizontal="right" vertical="center" shrinkToFit="1"/>
      <protection locked="0"/>
    </xf>
    <xf numFmtId="0" fontId="45" fillId="10" borderId="144" xfId="5" applyFont="1" applyFill="1" applyBorder="1" applyAlignment="1" applyProtection="1">
      <alignment horizontal="left" vertical="center" shrinkToFit="1"/>
      <protection locked="0"/>
    </xf>
    <xf numFmtId="0" fontId="45" fillId="10" borderId="145" xfId="5" applyFont="1" applyFill="1" applyBorder="1" applyAlignment="1" applyProtection="1">
      <alignment horizontal="left" vertical="center" shrinkToFit="1"/>
      <protection locked="0"/>
    </xf>
    <xf numFmtId="0" fontId="45" fillId="10" borderId="146" xfId="5" applyFont="1" applyFill="1" applyBorder="1" applyAlignment="1" applyProtection="1">
      <alignment horizontal="left" vertical="center" shrinkToFit="1"/>
      <protection locked="0"/>
    </xf>
    <xf numFmtId="0" fontId="45" fillId="10" borderId="144" xfId="5" applyNumberFormat="1" applyFont="1" applyFill="1" applyBorder="1" applyAlignment="1" applyProtection="1">
      <alignment horizontal="left" vertical="center" shrinkToFit="1"/>
      <protection locked="0"/>
    </xf>
    <xf numFmtId="0" fontId="45" fillId="10" borderId="145" xfId="5" applyNumberFormat="1" applyFont="1" applyFill="1" applyBorder="1" applyAlignment="1" applyProtection="1">
      <alignment horizontal="left" vertical="center" shrinkToFit="1"/>
      <protection locked="0"/>
    </xf>
    <xf numFmtId="0" fontId="45" fillId="10" borderId="147" xfId="5" applyNumberFormat="1" applyFont="1" applyFill="1" applyBorder="1" applyAlignment="1" applyProtection="1">
      <alignment horizontal="left" vertical="center" shrinkToFit="1"/>
      <protection locked="0"/>
    </xf>
    <xf numFmtId="0" fontId="45" fillId="11" borderId="93" xfId="5" applyNumberFormat="1" applyFont="1" applyFill="1" applyBorder="1" applyAlignment="1" applyProtection="1">
      <alignment horizontal="left" vertical="center" shrinkToFit="1"/>
      <protection locked="0"/>
    </xf>
    <xf numFmtId="0" fontId="45" fillId="11" borderId="91" xfId="5" applyNumberFormat="1" applyFont="1" applyFill="1" applyBorder="1" applyAlignment="1" applyProtection="1">
      <alignment horizontal="left" vertical="center" shrinkToFit="1"/>
      <protection locked="0"/>
    </xf>
    <xf numFmtId="0" fontId="45" fillId="11" borderId="92" xfId="5" applyNumberFormat="1" applyFont="1" applyFill="1" applyBorder="1" applyAlignment="1" applyProtection="1">
      <alignment horizontal="left" vertical="center" shrinkToFit="1"/>
      <protection locked="0"/>
    </xf>
    <xf numFmtId="188" fontId="45" fillId="11" borderId="148" xfId="5" applyNumberFormat="1" applyFont="1" applyFill="1" applyBorder="1" applyAlignment="1" applyProtection="1">
      <alignment horizontal="right" vertical="center" shrinkToFit="1"/>
      <protection locked="0"/>
    </xf>
    <xf numFmtId="188" fontId="45" fillId="11" borderId="149" xfId="5" applyNumberFormat="1" applyFont="1" applyFill="1" applyBorder="1" applyAlignment="1" applyProtection="1">
      <alignment horizontal="right" vertical="center" shrinkToFit="1"/>
      <protection locked="0"/>
    </xf>
    <xf numFmtId="188" fontId="45" fillId="11" borderId="150" xfId="5" applyNumberFormat="1" applyFont="1" applyFill="1" applyBorder="1" applyAlignment="1" applyProtection="1">
      <alignment horizontal="right" vertical="center" shrinkToFit="1"/>
      <protection locked="0"/>
    </xf>
    <xf numFmtId="0" fontId="45" fillId="10" borderId="24" xfId="5" applyFont="1" applyFill="1" applyBorder="1" applyAlignment="1" applyProtection="1">
      <alignment horizontal="left" vertical="center" wrapText="1"/>
    </xf>
    <xf numFmtId="0" fontId="45" fillId="10" borderId="0" xfId="6" applyFont="1" applyFill="1" applyAlignment="1" applyProtection="1">
      <alignment horizontal="left" vertical="center"/>
    </xf>
    <xf numFmtId="0" fontId="45" fillId="11" borderId="93" xfId="5" applyFont="1" applyFill="1" applyBorder="1" applyAlignment="1" applyProtection="1">
      <alignment horizontal="left" vertical="center" shrinkToFit="1"/>
      <protection locked="0"/>
    </xf>
    <xf numFmtId="0" fontId="45" fillId="11" borderId="91" xfId="5" applyFont="1" applyFill="1" applyBorder="1" applyAlignment="1" applyProtection="1">
      <alignment horizontal="left" vertical="center" shrinkToFit="1"/>
      <protection locked="0"/>
    </xf>
    <xf numFmtId="0" fontId="45" fillId="11" borderId="90" xfId="5" applyFont="1" applyFill="1" applyBorder="1" applyAlignment="1" applyProtection="1">
      <alignment horizontal="left" vertical="center" shrinkToFit="1"/>
      <protection locked="0"/>
    </xf>
    <xf numFmtId="0" fontId="45" fillId="11" borderId="130" xfId="5" applyNumberFormat="1" applyFont="1" applyFill="1" applyBorder="1" applyAlignment="1" applyProtection="1">
      <alignment horizontal="left" vertical="center" shrinkToFit="1"/>
      <protection locked="0"/>
    </xf>
    <xf numFmtId="0" fontId="45" fillId="11" borderId="151" xfId="5" applyNumberFormat="1" applyFont="1" applyFill="1" applyBorder="1" applyAlignment="1" applyProtection="1">
      <alignment horizontal="left" vertical="center" shrinkToFit="1"/>
      <protection locked="0"/>
    </xf>
    <xf numFmtId="188" fontId="45" fillId="0" borderId="152" xfId="5" applyNumberFormat="1" applyFont="1" applyBorder="1" applyAlignment="1" applyProtection="1">
      <alignment horizontal="right" vertical="center" shrinkToFit="1"/>
      <protection locked="0"/>
    </xf>
    <xf numFmtId="0" fontId="45" fillId="0" borderId="152" xfId="5" applyNumberFormat="1" applyFont="1" applyBorder="1" applyAlignment="1" applyProtection="1">
      <alignment horizontal="left" vertical="center" shrinkToFit="1"/>
      <protection locked="0"/>
    </xf>
    <xf numFmtId="0" fontId="45" fillId="0" borderId="153" xfId="5" applyNumberFormat="1" applyFont="1" applyBorder="1" applyAlignment="1" applyProtection="1">
      <alignment horizontal="left" vertical="center" shrinkToFit="1"/>
      <protection locked="0"/>
    </xf>
    <xf numFmtId="188" fontId="45" fillId="10" borderId="154" xfId="5" applyNumberFormat="1" applyFont="1" applyFill="1" applyBorder="1" applyAlignment="1" applyProtection="1">
      <alignment horizontal="right" vertical="center" shrinkToFit="1"/>
      <protection locked="0"/>
    </xf>
    <xf numFmtId="188" fontId="45" fillId="11" borderId="130" xfId="5" applyNumberFormat="1" applyFont="1" applyFill="1" applyBorder="1" applyAlignment="1" applyProtection="1">
      <alignment horizontal="right" vertical="center" shrinkToFit="1"/>
      <protection locked="0"/>
    </xf>
    <xf numFmtId="188" fontId="45" fillId="11" borderId="155" xfId="5" applyNumberFormat="1" applyFont="1" applyFill="1" applyBorder="1" applyAlignment="1" applyProtection="1">
      <alignment horizontal="right" vertical="center" shrinkToFit="1"/>
      <protection locked="0"/>
    </xf>
    <xf numFmtId="0" fontId="45" fillId="10" borderId="154" xfId="5" applyNumberFormat="1" applyFont="1" applyFill="1" applyBorder="1" applyAlignment="1" applyProtection="1">
      <alignment horizontal="left" vertical="center" shrinkToFit="1"/>
      <protection locked="0"/>
    </xf>
    <xf numFmtId="0" fontId="45" fillId="10" borderId="156" xfId="5" applyNumberFormat="1" applyFont="1" applyFill="1" applyBorder="1" applyAlignment="1" applyProtection="1">
      <alignment horizontal="left" vertical="center" shrinkToFit="1"/>
      <protection locked="0"/>
    </xf>
    <xf numFmtId="0" fontId="45" fillId="10" borderId="157" xfId="5" applyFont="1" applyFill="1" applyBorder="1" applyAlignment="1" applyProtection="1">
      <alignment horizontal="left" vertical="center" shrinkToFit="1"/>
      <protection locked="0"/>
    </xf>
    <xf numFmtId="0" fontId="45" fillId="10" borderId="158" xfId="5" applyFont="1" applyFill="1" applyBorder="1" applyAlignment="1" applyProtection="1">
      <alignment horizontal="left" vertical="center" shrinkToFit="1"/>
      <protection locked="0"/>
    </xf>
    <xf numFmtId="0" fontId="45" fillId="10" borderId="159" xfId="5" applyFont="1" applyFill="1" applyBorder="1" applyAlignment="1" applyProtection="1">
      <alignment horizontal="left" vertical="center" shrinkToFit="1"/>
      <protection locked="0"/>
    </xf>
    <xf numFmtId="188" fontId="45" fillId="10" borderId="160" xfId="5" applyNumberFormat="1" applyFont="1" applyFill="1" applyBorder="1" applyAlignment="1" applyProtection="1">
      <alignment horizontal="right" vertical="center" shrinkToFit="1"/>
      <protection locked="0"/>
    </xf>
    <xf numFmtId="188" fontId="45" fillId="11" borderId="161" xfId="5" applyNumberFormat="1" applyFont="1" applyFill="1" applyBorder="1" applyAlignment="1" applyProtection="1">
      <alignment horizontal="right" vertical="center" shrinkToFit="1"/>
      <protection locked="0"/>
    </xf>
    <xf numFmtId="0" fontId="45" fillId="0" borderId="144" xfId="5" applyFont="1" applyBorder="1" applyAlignment="1" applyProtection="1">
      <alignment horizontal="left" vertical="center" shrinkToFit="1"/>
      <protection locked="0"/>
    </xf>
    <xf numFmtId="0" fontId="45" fillId="0" borderId="145" xfId="5" applyFont="1" applyBorder="1" applyAlignment="1" applyProtection="1">
      <alignment horizontal="left" vertical="center" shrinkToFit="1"/>
      <protection locked="0"/>
    </xf>
    <xf numFmtId="0" fontId="45" fillId="0" borderId="146" xfId="5" applyFont="1" applyBorder="1" applyAlignment="1" applyProtection="1">
      <alignment horizontal="left" vertical="center" shrinkToFit="1"/>
      <protection locked="0"/>
    </xf>
    <xf numFmtId="188" fontId="45" fillId="0" borderId="162" xfId="5" applyNumberFormat="1" applyFont="1" applyBorder="1" applyAlignment="1" applyProtection="1">
      <alignment horizontal="right" vertical="center" shrinkToFit="1"/>
      <protection locked="0"/>
    </xf>
    <xf numFmtId="188" fontId="45" fillId="0" borderId="163" xfId="5" applyNumberFormat="1" applyFont="1" applyBorder="1" applyAlignment="1" applyProtection="1">
      <alignment horizontal="right" vertical="center" shrinkToFit="1"/>
      <protection locked="0"/>
    </xf>
    <xf numFmtId="188" fontId="45" fillId="0" borderId="145" xfId="5" applyNumberFormat="1" applyFont="1" applyBorder="1" applyAlignment="1" applyProtection="1">
      <alignment horizontal="right" vertical="center" shrinkToFit="1"/>
      <protection locked="0"/>
    </xf>
    <xf numFmtId="188" fontId="45" fillId="0" borderId="164" xfId="5" applyNumberFormat="1" applyFont="1" applyBorder="1" applyAlignment="1" applyProtection="1">
      <alignment horizontal="right" vertical="center" shrinkToFit="1"/>
      <protection locked="0"/>
    </xf>
    <xf numFmtId="188" fontId="45" fillId="0" borderId="144" xfId="5" applyNumberFormat="1" applyFont="1" applyBorder="1" applyAlignment="1" applyProtection="1">
      <alignment horizontal="right" vertical="center" shrinkToFit="1"/>
      <protection locked="0"/>
    </xf>
    <xf numFmtId="0" fontId="45" fillId="0" borderId="144" xfId="4" applyFont="1" applyBorder="1" applyAlignment="1" applyProtection="1">
      <alignment horizontal="left" vertical="center" shrinkToFit="1"/>
      <protection locked="0"/>
    </xf>
    <xf numFmtId="0" fontId="45" fillId="0" borderId="145" xfId="4" applyFont="1" applyBorder="1" applyAlignment="1" applyProtection="1">
      <alignment horizontal="left" vertical="center" shrinkToFit="1"/>
      <protection locked="0"/>
    </xf>
    <xf numFmtId="0" fontId="45" fillId="0" borderId="146" xfId="4" applyFont="1" applyBorder="1" applyAlignment="1" applyProtection="1">
      <alignment horizontal="left" vertical="center" shrinkToFit="1"/>
      <protection locked="0"/>
    </xf>
    <xf numFmtId="188" fontId="45" fillId="0" borderId="144" xfId="4" applyNumberFormat="1" applyFont="1" applyBorder="1" applyAlignment="1" applyProtection="1">
      <alignment horizontal="right" vertical="center" shrinkToFit="1"/>
      <protection locked="0"/>
    </xf>
    <xf numFmtId="188" fontId="45" fillId="0" borderId="145" xfId="4" applyNumberFormat="1" applyFont="1" applyBorder="1" applyAlignment="1" applyProtection="1">
      <alignment horizontal="right" vertical="center" shrinkToFit="1"/>
      <protection locked="0"/>
    </xf>
    <xf numFmtId="188" fontId="45" fillId="0" borderId="146" xfId="4" applyNumberFormat="1" applyFont="1" applyBorder="1" applyAlignment="1" applyProtection="1">
      <alignment horizontal="right" vertical="center" shrinkToFit="1"/>
      <protection locked="0"/>
    </xf>
    <xf numFmtId="188" fontId="45" fillId="0" borderId="165" xfId="5" applyNumberFormat="1" applyFont="1" applyBorder="1" applyAlignment="1" applyProtection="1">
      <alignment horizontal="right" vertical="center" shrinkToFit="1"/>
      <protection locked="0"/>
    </xf>
    <xf numFmtId="0" fontId="45" fillId="0" borderId="165" xfId="5" applyNumberFormat="1" applyFont="1" applyBorder="1" applyAlignment="1" applyProtection="1">
      <alignment horizontal="left" vertical="center" shrinkToFit="1"/>
      <protection locked="0"/>
    </xf>
    <xf numFmtId="0" fontId="45" fillId="0" borderId="166" xfId="5" applyNumberFormat="1" applyFont="1" applyBorder="1" applyAlignment="1" applyProtection="1">
      <alignment horizontal="left" vertical="center" shrinkToFit="1"/>
      <protection locked="0"/>
    </xf>
    <xf numFmtId="0" fontId="45" fillId="0" borderId="167" xfId="5" applyFont="1" applyBorder="1" applyAlignment="1" applyProtection="1">
      <alignment horizontal="left" vertical="center" shrinkToFit="1"/>
      <protection locked="0"/>
    </xf>
    <xf numFmtId="0" fontId="45" fillId="0" borderId="168" xfId="5" applyFont="1" applyBorder="1" applyAlignment="1" applyProtection="1">
      <alignment horizontal="left" vertical="center" shrinkToFit="1"/>
      <protection locked="0"/>
    </xf>
    <xf numFmtId="0" fontId="45" fillId="0" borderId="169" xfId="5" applyFont="1" applyBorder="1" applyAlignment="1" applyProtection="1">
      <alignment horizontal="left" vertical="center" shrinkToFit="1"/>
      <protection locked="0"/>
    </xf>
    <xf numFmtId="188" fontId="45" fillId="0" borderId="170" xfId="5" applyNumberFormat="1" applyFont="1" applyBorder="1" applyAlignment="1" applyProtection="1">
      <alignment horizontal="right" vertical="center" shrinkToFit="1"/>
      <protection locked="0"/>
    </xf>
    <xf numFmtId="0" fontId="45" fillId="15" borderId="52" xfId="5" applyFont="1" applyFill="1" applyBorder="1" applyAlignment="1" applyProtection="1">
      <alignment horizontal="center" vertical="center" wrapText="1"/>
      <protection locked="0"/>
    </xf>
    <xf numFmtId="0" fontId="45" fillId="15" borderId="24" xfId="5" applyFont="1" applyFill="1" applyBorder="1" applyAlignment="1" applyProtection="1">
      <alignment horizontal="center" vertical="center" wrapText="1"/>
      <protection locked="0"/>
    </xf>
    <xf numFmtId="0" fontId="45" fillId="15" borderId="1" xfId="5" applyFont="1" applyFill="1" applyBorder="1" applyAlignment="1" applyProtection="1">
      <alignment horizontal="center" vertical="center" wrapText="1"/>
      <protection locked="0"/>
    </xf>
    <xf numFmtId="0" fontId="45" fillId="15" borderId="171" xfId="5" applyFont="1" applyFill="1" applyBorder="1" applyAlignment="1" applyProtection="1">
      <alignment horizontal="center" vertical="center" wrapText="1"/>
      <protection locked="0"/>
    </xf>
    <xf numFmtId="0" fontId="45" fillId="15" borderId="46" xfId="5" applyFont="1" applyFill="1" applyBorder="1" applyAlignment="1" applyProtection="1">
      <alignment horizontal="center" vertical="center" wrapText="1"/>
      <protection locked="0"/>
    </xf>
    <xf numFmtId="0" fontId="45" fillId="15" borderId="172" xfId="5" applyFont="1" applyFill="1" applyBorder="1" applyAlignment="1" applyProtection="1">
      <alignment horizontal="center" vertical="center" wrapText="1"/>
      <protection locked="0"/>
    </xf>
    <xf numFmtId="0" fontId="45" fillId="15" borderId="39" xfId="5" applyFont="1" applyFill="1" applyBorder="1" applyAlignment="1" applyProtection="1">
      <alignment horizontal="center" vertical="center"/>
      <protection locked="0"/>
    </xf>
    <xf numFmtId="0" fontId="45" fillId="15" borderId="24" xfId="5" applyFont="1" applyFill="1" applyBorder="1" applyAlignment="1" applyProtection="1">
      <alignment horizontal="center" vertical="center"/>
      <protection locked="0"/>
    </xf>
    <xf numFmtId="0" fontId="45" fillId="15" borderId="25" xfId="5" applyFont="1" applyFill="1" applyBorder="1" applyAlignment="1" applyProtection="1">
      <alignment horizontal="center" vertical="center"/>
      <protection locked="0"/>
    </xf>
    <xf numFmtId="0" fontId="45" fillId="15" borderId="173" xfId="5" applyFont="1" applyFill="1" applyBorder="1" applyAlignment="1" applyProtection="1">
      <alignment horizontal="center" vertical="center"/>
      <protection locked="0"/>
    </xf>
    <xf numFmtId="0" fontId="45" fillId="15" borderId="46" xfId="5" applyFont="1" applyFill="1" applyBorder="1" applyAlignment="1" applyProtection="1">
      <alignment horizontal="center" vertical="center"/>
      <protection locked="0"/>
    </xf>
    <xf numFmtId="0" fontId="45" fillId="15" borderId="174" xfId="5" applyFont="1" applyFill="1" applyBorder="1" applyAlignment="1" applyProtection="1">
      <alignment horizontal="center" vertical="center"/>
      <protection locked="0"/>
    </xf>
    <xf numFmtId="0" fontId="45" fillId="15" borderId="25" xfId="5" applyFont="1" applyFill="1" applyBorder="1" applyAlignment="1" applyProtection="1">
      <alignment horizontal="center" vertical="center" wrapText="1"/>
      <protection locked="0"/>
    </xf>
    <xf numFmtId="0" fontId="45" fillId="15" borderId="174" xfId="5" applyFont="1" applyFill="1" applyBorder="1" applyAlignment="1" applyProtection="1">
      <alignment horizontal="center" vertical="center" wrapText="1"/>
      <protection locked="0"/>
    </xf>
    <xf numFmtId="0" fontId="45" fillId="15" borderId="52" xfId="5" applyFont="1" applyFill="1" applyBorder="1" applyAlignment="1" applyProtection="1">
      <alignment horizontal="center" vertical="center" wrapText="1" shrinkToFit="1"/>
      <protection locked="0"/>
    </xf>
    <xf numFmtId="0" fontId="45" fillId="15" borderId="24" xfId="5" applyFont="1" applyFill="1" applyBorder="1" applyAlignment="1" applyProtection="1">
      <alignment horizontal="center" vertical="center" shrinkToFit="1"/>
      <protection locked="0"/>
    </xf>
    <xf numFmtId="0" fontId="45" fillId="15" borderId="25" xfId="5" applyFont="1" applyFill="1" applyBorder="1" applyAlignment="1" applyProtection="1">
      <alignment horizontal="center" vertical="center" shrinkToFit="1"/>
      <protection locked="0"/>
    </xf>
    <xf numFmtId="0" fontId="45" fillId="15" borderId="171" xfId="5" applyFont="1" applyFill="1" applyBorder="1" applyAlignment="1" applyProtection="1">
      <alignment horizontal="center" vertical="center" shrinkToFit="1"/>
      <protection locked="0"/>
    </xf>
    <xf numFmtId="0" fontId="45" fillId="15" borderId="46" xfId="5" applyFont="1" applyFill="1" applyBorder="1" applyAlignment="1" applyProtection="1">
      <alignment horizontal="center" vertical="center" shrinkToFit="1"/>
      <protection locked="0"/>
    </xf>
    <xf numFmtId="0" fontId="45" fillId="15" borderId="174" xfId="5" applyFont="1" applyFill="1" applyBorder="1" applyAlignment="1" applyProtection="1">
      <alignment horizontal="center" vertical="center" shrinkToFit="1"/>
      <protection locked="0"/>
    </xf>
    <xf numFmtId="0" fontId="45" fillId="15" borderId="171" xfId="5" applyFont="1" applyFill="1" applyBorder="1" applyAlignment="1" applyProtection="1">
      <alignment horizontal="center" vertical="center"/>
      <protection locked="0"/>
    </xf>
    <xf numFmtId="0" fontId="45" fillId="0" borderId="144" xfId="4" applyNumberFormat="1" applyFont="1" applyBorder="1" applyAlignment="1" applyProtection="1">
      <alignment horizontal="left" vertical="center" shrinkToFit="1"/>
      <protection locked="0"/>
    </xf>
    <xf numFmtId="0" fontId="45" fillId="0" borderId="145" xfId="4" applyNumberFormat="1" applyFont="1" applyBorder="1" applyAlignment="1" applyProtection="1">
      <alignment horizontal="left" vertical="center" shrinkToFit="1"/>
      <protection locked="0"/>
    </xf>
    <xf numFmtId="0" fontId="45" fillId="0" borderId="147" xfId="4" applyNumberFormat="1" applyFont="1" applyBorder="1" applyAlignment="1" applyProtection="1">
      <alignment horizontal="left" vertical="center" shrinkToFit="1"/>
      <protection locked="0"/>
    </xf>
    <xf numFmtId="188" fontId="45" fillId="0" borderId="175" xfId="7" applyNumberFormat="1" applyFont="1" applyBorder="1" applyAlignment="1" applyProtection="1">
      <alignment horizontal="right" vertical="center" shrinkToFit="1"/>
      <protection locked="0"/>
    </xf>
    <xf numFmtId="188" fontId="45" fillId="0" borderId="145" xfId="7" applyNumberFormat="1" applyFont="1" applyBorder="1" applyAlignment="1" applyProtection="1">
      <alignment horizontal="right" vertical="center" shrinkToFit="1"/>
      <protection locked="0"/>
    </xf>
    <xf numFmtId="188" fontId="45" fillId="0" borderId="147" xfId="7" applyNumberFormat="1" applyFont="1" applyBorder="1" applyAlignment="1" applyProtection="1">
      <alignment horizontal="right" vertical="center" shrinkToFit="1"/>
      <protection locked="0"/>
    </xf>
    <xf numFmtId="188" fontId="45" fillId="10" borderId="164" xfId="6" applyNumberFormat="1" applyFont="1" applyFill="1" applyBorder="1" applyAlignment="1" applyProtection="1">
      <alignment horizontal="right" vertical="center" shrinkToFit="1"/>
      <protection locked="0"/>
    </xf>
    <xf numFmtId="188" fontId="45" fillId="10" borderId="152" xfId="6" applyNumberFormat="1" applyFont="1" applyFill="1" applyBorder="1" applyAlignment="1" applyProtection="1">
      <alignment horizontal="right" vertical="center" shrinkToFit="1"/>
      <protection locked="0"/>
    </xf>
    <xf numFmtId="188" fontId="45" fillId="11" borderId="176" xfId="5" applyNumberFormat="1" applyFont="1" applyFill="1" applyBorder="1" applyAlignment="1" applyProtection="1">
      <alignment horizontal="right" vertical="center" shrinkToFit="1"/>
      <protection locked="0"/>
    </xf>
    <xf numFmtId="0" fontId="45" fillId="0" borderId="152" xfId="5" applyFont="1" applyBorder="1" applyAlignment="1" applyProtection="1">
      <alignment horizontal="left" vertical="center" shrinkToFit="1"/>
      <protection locked="0"/>
    </xf>
    <xf numFmtId="0" fontId="45" fillId="0" borderId="153" xfId="5" applyFont="1" applyBorder="1" applyAlignment="1" applyProtection="1">
      <alignment horizontal="left" vertical="center" shrinkToFit="1"/>
      <protection locked="0"/>
    </xf>
    <xf numFmtId="189" fontId="45" fillId="11" borderId="155" xfId="5" applyNumberFormat="1" applyFont="1" applyFill="1" applyBorder="1" applyAlignment="1" applyProtection="1">
      <alignment horizontal="right" vertical="center" shrinkToFit="1"/>
      <protection locked="0"/>
    </xf>
    <xf numFmtId="189" fontId="45" fillId="10" borderId="152" xfId="6" applyNumberFormat="1" applyFont="1" applyFill="1" applyBorder="1" applyAlignment="1" applyProtection="1">
      <alignment horizontal="right" vertical="center" shrinkToFit="1"/>
      <protection locked="0"/>
    </xf>
    <xf numFmtId="188" fontId="45" fillId="11" borderId="89" xfId="5" applyNumberFormat="1" applyFont="1" applyFill="1" applyBorder="1" applyAlignment="1" applyProtection="1">
      <alignment horizontal="right" vertical="center" shrinkToFit="1"/>
      <protection locked="0"/>
    </xf>
    <xf numFmtId="188" fontId="45" fillId="11" borderId="92" xfId="5" applyNumberFormat="1" applyFont="1" applyFill="1" applyBorder="1" applyAlignment="1" applyProtection="1">
      <alignment horizontal="right" vertical="center" shrinkToFit="1"/>
      <protection locked="0"/>
    </xf>
    <xf numFmtId="0" fontId="45" fillId="0" borderId="144" xfId="7" applyFont="1" applyBorder="1" applyAlignment="1" applyProtection="1">
      <alignment horizontal="left" vertical="center" shrinkToFit="1"/>
      <protection locked="0"/>
    </xf>
    <xf numFmtId="0" fontId="45" fillId="0" borderId="145" xfId="7" applyFont="1" applyBorder="1" applyAlignment="1" applyProtection="1">
      <alignment horizontal="left" vertical="center" shrinkToFit="1"/>
      <protection locked="0"/>
    </xf>
    <xf numFmtId="0" fontId="45" fillId="0" borderId="146" xfId="7" applyFont="1" applyBorder="1" applyAlignment="1" applyProtection="1">
      <alignment horizontal="left" vertical="center" shrinkToFit="1"/>
      <protection locked="0"/>
    </xf>
    <xf numFmtId="188" fontId="45" fillId="10" borderId="162" xfId="6" applyNumberFormat="1" applyFont="1" applyFill="1" applyBorder="1" applyAlignment="1" applyProtection="1">
      <alignment horizontal="right" vertical="center" shrinkToFit="1"/>
      <protection locked="0"/>
    </xf>
    <xf numFmtId="0" fontId="45" fillId="0" borderId="71" xfId="5" applyFont="1" applyBorder="1" applyAlignment="1" applyProtection="1">
      <alignment horizontal="center" vertical="center" shrinkToFit="1"/>
      <protection locked="0"/>
    </xf>
    <xf numFmtId="0" fontId="45" fillId="0" borderId="70" xfId="5" applyFont="1" applyBorder="1" applyAlignment="1" applyProtection="1">
      <alignment horizontal="center" vertical="center"/>
      <protection locked="0"/>
    </xf>
    <xf numFmtId="0" fontId="45" fillId="0" borderId="30" xfId="5" applyFont="1" applyBorder="1" applyAlignment="1" applyProtection="1">
      <alignment horizontal="center" vertical="center"/>
      <protection locked="0"/>
    </xf>
    <xf numFmtId="188" fontId="45" fillId="10" borderId="163" xfId="6" applyNumberFormat="1" applyFont="1" applyFill="1" applyBorder="1" applyAlignment="1" applyProtection="1">
      <alignment horizontal="right" vertical="center" shrinkToFit="1"/>
      <protection locked="0"/>
    </xf>
    <xf numFmtId="188" fontId="45" fillId="11" borderId="178" xfId="5" applyNumberFormat="1" applyFont="1" applyFill="1" applyBorder="1" applyAlignment="1" applyProtection="1">
      <alignment horizontal="right" vertical="center" shrinkToFit="1"/>
      <protection locked="0"/>
    </xf>
    <xf numFmtId="188" fontId="45" fillId="11" borderId="177" xfId="5" applyNumberFormat="1" applyFont="1" applyFill="1" applyBorder="1" applyAlignment="1" applyProtection="1">
      <alignment horizontal="right" vertical="center" shrinkToFit="1"/>
      <protection locked="0"/>
    </xf>
    <xf numFmtId="188" fontId="45" fillId="11" borderId="151" xfId="5" applyNumberFormat="1" applyFont="1" applyFill="1" applyBorder="1" applyAlignment="1" applyProtection="1">
      <alignment horizontal="right" vertical="center" shrinkToFit="1"/>
      <protection locked="0"/>
    </xf>
    <xf numFmtId="189" fontId="45" fillId="0" borderId="152" xfId="5" applyNumberFormat="1" applyFont="1" applyBorder="1" applyAlignment="1" applyProtection="1">
      <alignment horizontal="right" vertical="center" shrinkToFit="1"/>
      <protection locked="0"/>
    </xf>
    <xf numFmtId="188" fontId="45" fillId="0" borderId="152" xfId="7" applyNumberFormat="1" applyFont="1" applyBorder="1" applyAlignment="1" applyProtection="1">
      <alignment horizontal="right" vertical="center" shrinkToFit="1"/>
      <protection locked="0"/>
    </xf>
    <xf numFmtId="188" fontId="45" fillId="0" borderId="163" xfId="7" applyNumberFormat="1" applyFont="1" applyBorder="1" applyAlignment="1" applyProtection="1">
      <alignment horizontal="right" vertical="center" shrinkToFit="1"/>
      <protection locked="0"/>
    </xf>
    <xf numFmtId="188" fontId="45" fillId="0" borderId="162" xfId="7" applyNumberFormat="1" applyFont="1" applyBorder="1" applyAlignment="1" applyProtection="1">
      <alignment horizontal="right" vertical="center" shrinkToFit="1"/>
      <protection locked="0"/>
    </xf>
    <xf numFmtId="0" fontId="45" fillId="10" borderId="9" xfId="5" applyFont="1" applyFill="1" applyBorder="1" applyAlignment="1" applyProtection="1">
      <alignment horizontal="left" vertical="center"/>
    </xf>
    <xf numFmtId="189" fontId="45" fillId="0" borderId="179" xfId="5" applyNumberFormat="1" applyFont="1" applyBorder="1" applyAlignment="1" applyProtection="1">
      <alignment horizontal="right" vertical="center" shrinkToFit="1"/>
      <protection locked="0"/>
    </xf>
    <xf numFmtId="188" fontId="45" fillId="0" borderId="179" xfId="5" applyNumberFormat="1" applyFont="1" applyBorder="1" applyAlignment="1" applyProtection="1">
      <alignment horizontal="right" vertical="center" shrinkToFit="1"/>
      <protection locked="0"/>
    </xf>
    <xf numFmtId="188" fontId="45" fillId="11" borderId="140" xfId="4" applyNumberFormat="1" applyFont="1" applyFill="1" applyBorder="1" applyAlignment="1" applyProtection="1">
      <alignment horizontal="right" vertical="center" shrinkToFit="1"/>
      <protection locked="0"/>
    </xf>
    <xf numFmtId="188" fontId="45" fillId="11" borderId="130" xfId="4" applyNumberFormat="1" applyFont="1" applyFill="1" applyBorder="1" applyAlignment="1" applyProtection="1">
      <alignment horizontal="right" vertical="center" shrinkToFit="1"/>
      <protection locked="0"/>
    </xf>
    <xf numFmtId="188" fontId="45" fillId="11" borderId="177" xfId="4" applyNumberFormat="1" applyFont="1" applyFill="1" applyBorder="1" applyAlignment="1" applyProtection="1">
      <alignment horizontal="right" vertical="center" shrinkToFit="1"/>
      <protection locked="0"/>
    </xf>
    <xf numFmtId="188" fontId="45" fillId="11" borderId="151" xfId="4" applyNumberFormat="1" applyFont="1" applyFill="1" applyBorder="1" applyAlignment="1" applyProtection="1">
      <alignment horizontal="right" vertical="center" shrinkToFit="1"/>
      <protection locked="0"/>
    </xf>
    <xf numFmtId="188" fontId="45" fillId="11" borderId="102" xfId="4" applyNumberFormat="1" applyFont="1" applyFill="1" applyBorder="1" applyAlignment="1" applyProtection="1">
      <alignment horizontal="right" vertical="center" shrinkToFit="1"/>
      <protection locked="0"/>
    </xf>
    <xf numFmtId="188" fontId="45" fillId="0" borderId="154" xfId="7" applyNumberFormat="1" applyFont="1" applyBorder="1" applyAlignment="1" applyProtection="1">
      <alignment horizontal="right" vertical="center" shrinkToFit="1"/>
      <protection locked="0"/>
    </xf>
    <xf numFmtId="0" fontId="45" fillId="0" borderId="167" xfId="7" applyFont="1" applyBorder="1" applyAlignment="1" applyProtection="1">
      <alignment horizontal="left" vertical="center" shrinkToFit="1"/>
      <protection locked="0"/>
    </xf>
    <xf numFmtId="0" fontId="45" fillId="0" borderId="168" xfId="7" applyFont="1" applyBorder="1" applyAlignment="1" applyProtection="1">
      <alignment horizontal="left" vertical="center" shrinkToFit="1"/>
      <protection locked="0"/>
    </xf>
    <xf numFmtId="0" fontId="45" fillId="0" borderId="169" xfId="7" applyFont="1" applyBorder="1" applyAlignment="1" applyProtection="1">
      <alignment horizontal="left" vertical="center" shrinkToFit="1"/>
      <protection locked="0"/>
    </xf>
    <xf numFmtId="188" fontId="45" fillId="0" borderId="180" xfId="7" applyNumberFormat="1" applyFont="1" applyBorder="1" applyAlignment="1" applyProtection="1">
      <alignment horizontal="right" vertical="center" shrinkToFit="1"/>
      <protection locked="0"/>
    </xf>
    <xf numFmtId="188" fontId="45" fillId="0" borderId="179" xfId="7" applyNumberFormat="1" applyFont="1" applyBorder="1" applyAlignment="1" applyProtection="1">
      <alignment horizontal="right" vertical="center" shrinkToFit="1"/>
      <protection locked="0"/>
    </xf>
    <xf numFmtId="188" fontId="45" fillId="0" borderId="181" xfId="7" applyNumberFormat="1" applyFont="1" applyBorder="1" applyAlignment="1" applyProtection="1">
      <alignment horizontal="right" vertical="center" shrinkToFit="1"/>
      <protection locked="0"/>
    </xf>
    <xf numFmtId="188" fontId="45" fillId="0" borderId="160" xfId="7" applyNumberFormat="1" applyFont="1" applyBorder="1" applyAlignment="1" applyProtection="1">
      <alignment horizontal="right" vertical="center" shrinkToFit="1"/>
      <protection locked="0"/>
    </xf>
    <xf numFmtId="188" fontId="45" fillId="11" borderId="176" xfId="4" applyNumberFormat="1" applyFont="1" applyFill="1" applyBorder="1" applyAlignment="1" applyProtection="1">
      <alignment horizontal="right" vertical="center" shrinkToFit="1"/>
      <protection locked="0"/>
    </xf>
    <xf numFmtId="188" fontId="45" fillId="11" borderId="155" xfId="4" applyNumberFormat="1" applyFont="1" applyFill="1" applyBorder="1" applyAlignment="1" applyProtection="1">
      <alignment horizontal="right" vertical="center" shrinkToFit="1"/>
      <protection locked="0"/>
    </xf>
    <xf numFmtId="0" fontId="45" fillId="0" borderId="179" xfId="5" applyFont="1" applyBorder="1" applyAlignment="1" applyProtection="1">
      <alignment horizontal="left" vertical="center" shrinkToFit="1"/>
      <protection locked="0"/>
    </xf>
    <xf numFmtId="0" fontId="45" fillId="0" borderId="182" xfId="5" applyFont="1" applyBorder="1" applyAlignment="1" applyProtection="1">
      <alignment horizontal="left" vertical="center" shrinkToFit="1"/>
      <protection locked="0"/>
    </xf>
    <xf numFmtId="0" fontId="45" fillId="15" borderId="39" xfId="5" applyFont="1" applyFill="1" applyBorder="1" applyAlignment="1" applyProtection="1">
      <alignment horizontal="center" vertical="center" wrapText="1" shrinkToFit="1"/>
      <protection locked="0"/>
    </xf>
    <xf numFmtId="0" fontId="45" fillId="15" borderId="1" xfId="5" applyFont="1" applyFill="1" applyBorder="1" applyAlignment="1" applyProtection="1">
      <alignment horizontal="center" vertical="center" shrinkToFit="1"/>
      <protection locked="0"/>
    </xf>
    <xf numFmtId="0" fontId="45" fillId="15" borderId="173" xfId="5" applyFont="1" applyFill="1" applyBorder="1" applyAlignment="1" applyProtection="1">
      <alignment horizontal="center" vertical="center" shrinkToFit="1"/>
      <protection locked="0"/>
    </xf>
    <xf numFmtId="0" fontId="45" fillId="15" borderId="172" xfId="5" applyFont="1" applyFill="1" applyBorder="1" applyAlignment="1" applyProtection="1">
      <alignment horizontal="center" vertical="center" shrinkToFit="1"/>
      <protection locked="0"/>
    </xf>
    <xf numFmtId="188" fontId="45" fillId="0" borderId="183" xfId="7" applyNumberFormat="1" applyFont="1" applyBorder="1" applyAlignment="1" applyProtection="1">
      <alignment horizontal="right" vertical="center" shrinkToFit="1"/>
      <protection locked="0"/>
    </xf>
    <xf numFmtId="188" fontId="45" fillId="0" borderId="182" xfId="7" applyNumberFormat="1" applyFont="1" applyBorder="1" applyAlignment="1" applyProtection="1">
      <alignment horizontal="right" vertical="center" shrinkToFit="1"/>
      <protection locked="0"/>
    </xf>
    <xf numFmtId="188" fontId="45" fillId="0" borderId="184" xfId="5" applyNumberFormat="1" applyFont="1" applyBorder="1" applyAlignment="1" applyProtection="1">
      <alignment horizontal="right" vertical="center" shrinkToFit="1"/>
      <protection locked="0"/>
    </xf>
    <xf numFmtId="0" fontId="45" fillId="10" borderId="24" xfId="5" applyFont="1" applyFill="1" applyBorder="1" applyAlignment="1" applyProtection="1">
      <alignment horizontal="left" vertical="center"/>
    </xf>
    <xf numFmtId="0" fontId="45" fillId="11" borderId="130" xfId="4" applyNumberFormat="1" applyFont="1" applyFill="1" applyBorder="1" applyAlignment="1" applyProtection="1">
      <alignment horizontal="left" vertical="center" shrinkToFit="1"/>
      <protection locked="0"/>
    </xf>
    <xf numFmtId="0" fontId="45" fillId="11" borderId="151" xfId="4" applyNumberFormat="1" applyFont="1" applyFill="1" applyBorder="1" applyAlignment="1" applyProtection="1">
      <alignment horizontal="left" vertical="center" shrinkToFit="1"/>
      <protection locked="0"/>
    </xf>
    <xf numFmtId="188" fontId="45" fillId="11" borderId="89" xfId="4" applyNumberFormat="1" applyFont="1" applyFill="1" applyBorder="1" applyAlignment="1" applyProtection="1">
      <alignment horizontal="right" vertical="center" shrinkToFit="1"/>
      <protection locked="0"/>
    </xf>
    <xf numFmtId="188" fontId="45" fillId="11" borderId="91" xfId="4" applyNumberFormat="1" applyFont="1" applyFill="1" applyBorder="1" applyAlignment="1" applyProtection="1">
      <alignment horizontal="right" vertical="center" shrinkToFit="1"/>
      <protection locked="0"/>
    </xf>
    <xf numFmtId="188" fontId="45" fillId="11" borderId="92" xfId="4" applyNumberFormat="1" applyFont="1" applyFill="1" applyBorder="1" applyAlignment="1" applyProtection="1">
      <alignment horizontal="right" vertical="center" shrinkToFit="1"/>
      <protection locked="0"/>
    </xf>
    <xf numFmtId="188" fontId="45" fillId="0" borderId="185" xfId="7" applyNumberFormat="1" applyFont="1" applyBorder="1" applyAlignment="1" applyProtection="1">
      <alignment horizontal="right" vertical="center" shrinkToFit="1"/>
      <protection locked="0"/>
    </xf>
    <xf numFmtId="188" fontId="45" fillId="0" borderId="152" xfId="4" applyNumberFormat="1" applyFont="1" applyBorder="1" applyAlignment="1" applyProtection="1">
      <alignment horizontal="right" vertical="center" shrinkToFit="1"/>
      <protection locked="0"/>
    </xf>
    <xf numFmtId="0" fontId="45" fillId="0" borderId="152" xfId="4" applyNumberFormat="1" applyFont="1" applyBorder="1" applyAlignment="1" applyProtection="1">
      <alignment horizontal="left" vertical="center" shrinkToFit="1"/>
      <protection locked="0"/>
    </xf>
    <xf numFmtId="0" fontId="45" fillId="0" borderId="153" xfId="4" applyNumberFormat="1" applyFont="1" applyBorder="1" applyAlignment="1" applyProtection="1">
      <alignment horizontal="left" vertical="center" shrinkToFit="1"/>
      <protection locked="0"/>
    </xf>
    <xf numFmtId="188" fontId="45" fillId="0" borderId="186" xfId="4" applyNumberFormat="1" applyFont="1" applyBorder="1" applyAlignment="1" applyProtection="1">
      <alignment horizontal="right" vertical="center" shrinkToFit="1"/>
      <protection locked="0"/>
    </xf>
    <xf numFmtId="188" fontId="45" fillId="0" borderId="154" xfId="4" applyNumberFormat="1" applyFont="1" applyBorder="1" applyAlignment="1" applyProtection="1">
      <alignment horizontal="right" vertical="center" shrinkToFit="1"/>
      <protection locked="0"/>
    </xf>
    <xf numFmtId="0" fontId="45" fillId="0" borderId="154" xfId="4" applyNumberFormat="1" applyFont="1" applyBorder="1" applyAlignment="1" applyProtection="1">
      <alignment horizontal="left" vertical="center" shrinkToFit="1"/>
      <protection locked="0"/>
    </xf>
    <xf numFmtId="0" fontId="45" fillId="0" borderId="156" xfId="4" applyNumberFormat="1" applyFont="1" applyBorder="1" applyAlignment="1" applyProtection="1">
      <alignment horizontal="left" vertical="center" shrinkToFit="1"/>
      <protection locked="0"/>
    </xf>
    <xf numFmtId="188" fontId="45" fillId="0" borderId="164" xfId="4" applyNumberFormat="1" applyFont="1" applyBorder="1" applyAlignment="1" applyProtection="1">
      <alignment horizontal="right" vertical="center" shrinkToFit="1"/>
      <protection locked="0"/>
    </xf>
    <xf numFmtId="0" fontId="44" fillId="10" borderId="75" xfId="5" applyFont="1" applyFill="1" applyBorder="1" applyAlignment="1" applyProtection="1">
      <alignment horizontal="center" vertical="center"/>
    </xf>
    <xf numFmtId="0" fontId="44" fillId="10" borderId="53" xfId="5" applyFont="1" applyFill="1" applyBorder="1" applyAlignment="1" applyProtection="1">
      <alignment horizontal="center" vertical="center"/>
    </xf>
    <xf numFmtId="0" fontId="44" fillId="10" borderId="79" xfId="5" applyFont="1" applyFill="1" applyBorder="1" applyAlignment="1" applyProtection="1">
      <alignment horizontal="center" vertical="center"/>
    </xf>
    <xf numFmtId="0" fontId="45" fillId="0" borderId="167" xfId="4" applyNumberFormat="1" applyFont="1" applyBorder="1" applyAlignment="1" applyProtection="1">
      <alignment horizontal="left" vertical="center" shrinkToFit="1"/>
      <protection locked="0"/>
    </xf>
    <xf numFmtId="0" fontId="45" fillId="0" borderId="168" xfId="4" applyNumberFormat="1" applyFont="1" applyBorder="1" applyAlignment="1" applyProtection="1">
      <alignment horizontal="left" vertical="center" shrinkToFit="1"/>
      <protection locked="0"/>
    </xf>
    <xf numFmtId="0" fontId="45" fillId="0" borderId="187" xfId="4" applyNumberFormat="1" applyFont="1" applyBorder="1" applyAlignment="1" applyProtection="1">
      <alignment horizontal="left" vertical="center" shrinkToFit="1"/>
      <protection locked="0"/>
    </xf>
    <xf numFmtId="0" fontId="45" fillId="15" borderId="39" xfId="5" applyFont="1" applyFill="1" applyBorder="1" applyAlignment="1" applyProtection="1">
      <alignment horizontal="center" vertical="center" wrapText="1"/>
      <protection locked="0"/>
    </xf>
    <xf numFmtId="0" fontId="45" fillId="15" borderId="173" xfId="5" applyFont="1" applyFill="1" applyBorder="1" applyAlignment="1" applyProtection="1">
      <alignment horizontal="center" vertical="center" wrapText="1"/>
      <protection locked="0"/>
    </xf>
    <xf numFmtId="188" fontId="45" fillId="0" borderId="167" xfId="4" applyNumberFormat="1" applyFont="1" applyBorder="1" applyAlignment="1" applyProtection="1">
      <alignment horizontal="right" vertical="center" shrinkToFit="1"/>
      <protection locked="0"/>
    </xf>
    <xf numFmtId="188" fontId="45" fillId="0" borderId="168" xfId="4" applyNumberFormat="1" applyFont="1" applyBorder="1" applyAlignment="1" applyProtection="1">
      <alignment horizontal="right" vertical="center" shrinkToFit="1"/>
      <protection locked="0"/>
    </xf>
    <xf numFmtId="188" fontId="45" fillId="0" borderId="169" xfId="4" applyNumberFormat="1" applyFont="1" applyBorder="1" applyAlignment="1" applyProtection="1">
      <alignment horizontal="right" vertical="center" shrinkToFit="1"/>
      <protection locked="0"/>
    </xf>
    <xf numFmtId="0" fontId="41" fillId="15" borderId="52" xfId="5" applyFont="1" applyFill="1" applyBorder="1" applyAlignment="1" applyProtection="1">
      <alignment horizontal="center" vertical="center" wrapText="1"/>
      <protection locked="0"/>
    </xf>
    <xf numFmtId="0" fontId="41" fillId="15" borderId="24" xfId="5" applyFont="1" applyFill="1" applyBorder="1" applyAlignment="1" applyProtection="1">
      <alignment horizontal="center" vertical="center" wrapText="1"/>
      <protection locked="0"/>
    </xf>
    <xf numFmtId="0" fontId="41" fillId="15" borderId="25" xfId="5" applyFont="1" applyFill="1" applyBorder="1" applyAlignment="1" applyProtection="1">
      <alignment horizontal="center" vertical="center" wrapText="1"/>
      <protection locked="0"/>
    </xf>
    <xf numFmtId="0" fontId="41" fillId="15" borderId="171" xfId="5" applyFont="1" applyFill="1" applyBorder="1" applyAlignment="1" applyProtection="1">
      <alignment horizontal="center" vertical="center" wrapText="1"/>
      <protection locked="0"/>
    </xf>
    <xf numFmtId="0" fontId="41" fillId="15" borderId="46" xfId="5" applyFont="1" applyFill="1" applyBorder="1" applyAlignment="1" applyProtection="1">
      <alignment horizontal="center" vertical="center" wrapText="1"/>
      <protection locked="0"/>
    </xf>
    <xf numFmtId="0" fontId="41" fillId="15" borderId="174" xfId="5" applyFont="1" applyFill="1" applyBorder="1" applyAlignment="1" applyProtection="1">
      <alignment horizontal="center" vertical="center" wrapText="1"/>
      <protection locked="0"/>
    </xf>
    <xf numFmtId="188" fontId="45" fillId="0" borderId="170" xfId="7" applyNumberFormat="1" applyFont="1" applyBorder="1" applyAlignment="1" applyProtection="1">
      <alignment horizontal="right" vertical="center" shrinkToFit="1"/>
      <protection locked="0"/>
    </xf>
    <xf numFmtId="188" fontId="45" fillId="0" borderId="165" xfId="7" applyNumberFormat="1" applyFont="1" applyBorder="1" applyAlignment="1" applyProtection="1">
      <alignment horizontal="right" vertical="center" shrinkToFit="1"/>
      <protection locked="0"/>
    </xf>
    <xf numFmtId="188" fontId="45" fillId="0" borderId="188" xfId="7" applyNumberFormat="1" applyFont="1" applyBorder="1" applyAlignment="1" applyProtection="1">
      <alignment horizontal="right" vertical="center" shrinkToFit="1"/>
      <protection locked="0"/>
    </xf>
    <xf numFmtId="188" fontId="45" fillId="0" borderId="189" xfId="7" applyNumberFormat="1" applyFont="1" applyBorder="1" applyAlignment="1" applyProtection="1">
      <alignment horizontal="right" vertical="center" shrinkToFit="1"/>
      <protection locked="0"/>
    </xf>
    <xf numFmtId="188" fontId="45" fillId="0" borderId="190" xfId="7" applyNumberFormat="1" applyFont="1" applyBorder="1" applyAlignment="1" applyProtection="1">
      <alignment horizontal="right" vertical="center" shrinkToFit="1"/>
      <protection locked="0"/>
    </xf>
    <xf numFmtId="188" fontId="45" fillId="0" borderId="191" xfId="7" applyNumberFormat="1" applyFont="1" applyBorder="1" applyAlignment="1" applyProtection="1">
      <alignment horizontal="right" vertical="center" shrinkToFit="1"/>
      <protection locked="0"/>
    </xf>
    <xf numFmtId="188" fontId="45" fillId="0" borderId="192" xfId="4" applyNumberFormat="1" applyFont="1" applyBorder="1" applyAlignment="1" applyProtection="1">
      <alignment horizontal="right" vertical="center" shrinkToFit="1"/>
      <protection locked="0"/>
    </xf>
    <xf numFmtId="188" fontId="45" fillId="0" borderId="165" xfId="4" applyNumberFormat="1" applyFont="1" applyBorder="1" applyAlignment="1" applyProtection="1">
      <alignment horizontal="right" vertical="center" shrinkToFit="1"/>
      <protection locked="0"/>
    </xf>
    <xf numFmtId="0" fontId="45" fillId="0" borderId="165" xfId="4" applyNumberFormat="1" applyFont="1" applyBorder="1" applyAlignment="1" applyProtection="1">
      <alignment horizontal="left" vertical="center" shrinkToFit="1"/>
      <protection locked="0"/>
    </xf>
    <xf numFmtId="0" fontId="45" fillId="0" borderId="166" xfId="4" applyNumberFormat="1" applyFont="1" applyBorder="1" applyAlignment="1" applyProtection="1">
      <alignment horizontal="left" vertical="center" shrinkToFit="1"/>
      <protection locked="0"/>
    </xf>
    <xf numFmtId="0" fontId="45" fillId="0" borderId="167" xfId="4" applyFont="1" applyBorder="1" applyAlignment="1" applyProtection="1">
      <alignment horizontal="left" vertical="center" shrinkToFit="1"/>
      <protection locked="0"/>
    </xf>
    <xf numFmtId="0" fontId="45" fillId="0" borderId="168" xfId="4" applyFont="1" applyBorder="1" applyAlignment="1" applyProtection="1">
      <alignment horizontal="left" vertical="center" shrinkToFit="1"/>
      <protection locked="0"/>
    </xf>
    <xf numFmtId="0" fontId="45" fillId="0" borderId="169" xfId="4" applyFont="1" applyBorder="1" applyAlignment="1" applyProtection="1">
      <alignment horizontal="left" vertical="center" shrinkToFit="1"/>
      <protection locked="0"/>
    </xf>
    <xf numFmtId="180" fontId="0" fillId="0" borderId="33" xfId="0" applyNumberFormat="1" applyBorder="1" applyAlignment="1"/>
    <xf numFmtId="180" fontId="0" fillId="0" borderId="34" xfId="0" applyNumberFormat="1" applyBorder="1" applyAlignment="1"/>
    <xf numFmtId="181" fontId="0" fillId="0" borderId="33" xfId="0" applyNumberFormat="1" applyBorder="1" applyAlignment="1">
      <alignment horizontal="right" indent="1"/>
    </xf>
    <xf numFmtId="181" fontId="0" fillId="0" borderId="34" xfId="0" applyNumberFormat="1" applyBorder="1" applyAlignment="1">
      <alignment horizontal="right" indent="1"/>
    </xf>
    <xf numFmtId="0" fontId="0" fillId="0" borderId="20" xfId="0" applyBorder="1" applyAlignment="1">
      <alignment horizontal="center"/>
    </xf>
    <xf numFmtId="0" fontId="0" fillId="0" borderId="12" xfId="0" applyBorder="1" applyAlignment="1">
      <alignment horizontal="center"/>
    </xf>
    <xf numFmtId="0" fontId="6" fillId="0" borderId="22" xfId="0" applyFont="1" applyBorder="1" applyAlignment="1">
      <alignment horizontal="center"/>
    </xf>
    <xf numFmtId="0" fontId="6" fillId="0" borderId="14" xfId="0" applyFont="1" applyBorder="1" applyAlignment="1">
      <alignment horizontal="center"/>
    </xf>
    <xf numFmtId="0" fontId="0" fillId="0" borderId="33" xfId="0" applyBorder="1" applyAlignment="1"/>
    <xf numFmtId="0" fontId="0" fillId="0" borderId="34" xfId="0" applyBorder="1" applyAlignment="1"/>
    <xf numFmtId="0" fontId="10" fillId="0" borderId="26"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22" xfId="0" applyFont="1" applyBorder="1" applyAlignment="1">
      <alignment horizontal="distributed" indent="1"/>
    </xf>
    <xf numFmtId="0" fontId="10" fillId="0" borderId="14" xfId="0" applyFont="1" applyBorder="1" applyAlignment="1">
      <alignment horizontal="distributed" indent="1"/>
    </xf>
    <xf numFmtId="0" fontId="10" fillId="0" borderId="33" xfId="0" applyFont="1" applyBorder="1" applyAlignment="1">
      <alignment horizontal="distributed" indent="1"/>
    </xf>
    <xf numFmtId="0" fontId="10" fillId="0" borderId="28" xfId="0" applyFont="1" applyBorder="1" applyAlignment="1">
      <alignment horizontal="distributed" indent="1"/>
    </xf>
    <xf numFmtId="0" fontId="10" fillId="0" borderId="34" xfId="0" applyFont="1" applyBorder="1" applyAlignment="1">
      <alignment horizontal="distributed" indent="1"/>
    </xf>
    <xf numFmtId="0" fontId="10" fillId="0" borderId="26" xfId="0" applyFont="1" applyBorder="1" applyAlignment="1">
      <alignment horizontal="distributed" vertical="center"/>
    </xf>
    <xf numFmtId="0" fontId="10" fillId="0" borderId="27" xfId="0" applyFont="1" applyBorder="1" applyAlignment="1">
      <alignment horizontal="distributed" vertical="center"/>
    </xf>
    <xf numFmtId="181" fontId="0" fillId="0" borderId="33" xfId="0" applyNumberFormat="1" applyBorder="1" applyAlignment="1">
      <alignment horizontal="center"/>
    </xf>
    <xf numFmtId="181" fontId="0" fillId="0" borderId="34" xfId="0" applyNumberFormat="1" applyBorder="1" applyAlignment="1">
      <alignment horizontal="center"/>
    </xf>
    <xf numFmtId="0" fontId="10" fillId="0" borderId="20"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22"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33" xfId="0" applyFont="1" applyBorder="1" applyAlignment="1">
      <alignment horizontal="distributed" vertical="top" wrapText="1" indent="1"/>
    </xf>
    <xf numFmtId="0" fontId="10" fillId="0" borderId="28" xfId="0" applyFont="1" applyBorder="1" applyAlignment="1">
      <alignment horizontal="distributed" vertical="top" wrapText="1" indent="1"/>
    </xf>
    <xf numFmtId="0" fontId="10" fillId="0" borderId="34" xfId="0" applyFont="1" applyBorder="1" applyAlignment="1">
      <alignment horizontal="distributed" vertical="top" wrapText="1" indent="1"/>
    </xf>
    <xf numFmtId="0" fontId="12" fillId="0" borderId="193" xfId="0" applyFont="1" applyBorder="1" applyAlignment="1">
      <alignment horizontal="distributed" vertical="center" wrapText="1" indent="2"/>
    </xf>
    <xf numFmtId="0" fontId="10" fillId="0" borderId="194" xfId="0" applyFont="1" applyBorder="1" applyAlignment="1">
      <alignment horizontal="distributed" vertical="center" wrapText="1" indent="2"/>
    </xf>
    <xf numFmtId="0" fontId="10" fillId="0" borderId="195" xfId="0" applyFont="1" applyBorder="1" applyAlignment="1">
      <alignment horizontal="distributed" vertical="center" wrapText="1" indent="2"/>
    </xf>
    <xf numFmtId="0" fontId="10" fillId="0" borderId="22" xfId="0" applyFont="1" applyBorder="1" applyAlignment="1">
      <alignment horizontal="distributed" vertical="center" wrapText="1" indent="2"/>
    </xf>
    <xf numFmtId="0" fontId="10" fillId="0" borderId="15" xfId="0" applyFont="1" applyBorder="1" applyAlignment="1">
      <alignment horizontal="distributed" vertical="center" wrapText="1" indent="2"/>
    </xf>
    <xf numFmtId="0" fontId="10" fillId="0" borderId="14" xfId="0" applyFont="1" applyBorder="1" applyAlignment="1">
      <alignment horizontal="distributed" vertical="center" wrapText="1" indent="2"/>
    </xf>
    <xf numFmtId="181" fontId="10" fillId="0" borderId="33" xfId="0" applyNumberFormat="1" applyFont="1" applyBorder="1" applyAlignment="1">
      <alignment horizontal="center"/>
    </xf>
    <xf numFmtId="181" fontId="10" fillId="0" borderId="34" xfId="0" applyNumberFormat="1" applyFont="1" applyBorder="1" applyAlignment="1">
      <alignment horizontal="center"/>
    </xf>
    <xf numFmtId="0" fontId="0" fillId="0" borderId="28" xfId="0" applyBorder="1" applyAlignment="1">
      <alignment horizontal="distributed" indent="1"/>
    </xf>
    <xf numFmtId="0" fontId="0" fillId="0" borderId="34" xfId="0" applyBorder="1" applyAlignment="1">
      <alignment horizontal="distributed" indent="1"/>
    </xf>
    <xf numFmtId="0" fontId="10" fillId="0" borderId="18"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4" xfId="0" applyFont="1" applyBorder="1" applyAlignment="1">
      <alignment horizontal="distributed" vertical="center" inden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0" xfId="0" applyAlignment="1">
      <alignment horizontal="center" vertical="center"/>
    </xf>
    <xf numFmtId="179" fontId="0" fillId="0" borderId="18" xfId="0" applyNumberFormat="1" applyBorder="1" applyAlignment="1">
      <alignment horizontal="center" vertical="center"/>
    </xf>
    <xf numFmtId="179" fontId="0" fillId="0" borderId="0" xfId="0" applyNumberFormat="1" applyAlignment="1">
      <alignment horizontal="center" vertical="center"/>
    </xf>
    <xf numFmtId="179" fontId="0" fillId="0" borderId="4" xfId="0" applyNumberFormat="1" applyBorder="1" applyAlignment="1">
      <alignment horizontal="center" vertical="center"/>
    </xf>
    <xf numFmtId="0" fontId="0" fillId="0" borderId="33" xfId="0" applyBorder="1" applyAlignment="1">
      <alignment horizontal="distributed" vertical="center" indent="1"/>
    </xf>
    <xf numFmtId="0" fontId="0" fillId="0" borderId="28" xfId="0" applyBorder="1" applyAlignment="1">
      <alignment horizontal="distributed" vertical="center" indent="1"/>
    </xf>
    <xf numFmtId="0" fontId="0" fillId="0" borderId="34" xfId="0" applyBorder="1" applyAlignment="1">
      <alignment horizontal="distributed" vertical="center" indent="1"/>
    </xf>
    <xf numFmtId="0" fontId="6" fillId="0" borderId="33"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34" xfId="0" applyFont="1" applyBorder="1" applyAlignment="1">
      <alignment horizontal="distributed" vertical="center" indent="1"/>
    </xf>
    <xf numFmtId="0" fontId="8" fillId="0" borderId="20"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14" xfId="0" applyFont="1" applyBorder="1" applyAlignment="1">
      <alignment horizontal="distributed" vertical="center" wrapText="1"/>
    </xf>
    <xf numFmtId="0" fontId="0" fillId="0" borderId="20" xfId="0" applyBorder="1" applyAlignment="1">
      <alignment horizontal="distributed" vertical="center" indent="3"/>
    </xf>
    <xf numFmtId="0" fontId="0" fillId="0" borderId="13" xfId="0" applyBorder="1" applyAlignment="1">
      <alignment horizontal="distributed" vertical="center" indent="3"/>
    </xf>
    <xf numFmtId="0" fontId="0" fillId="0" borderId="12" xfId="0" applyBorder="1" applyAlignment="1">
      <alignment horizontal="distributed" vertical="center" indent="3"/>
    </xf>
    <xf numFmtId="0" fontId="0" fillId="0" borderId="22" xfId="0" applyBorder="1" applyAlignment="1">
      <alignment horizontal="distributed" vertical="center" indent="3"/>
    </xf>
    <xf numFmtId="0" fontId="0" fillId="0" borderId="15" xfId="0" applyBorder="1" applyAlignment="1">
      <alignment horizontal="distributed" vertical="center" indent="3"/>
    </xf>
    <xf numFmtId="0" fontId="0" fillId="0" borderId="14" xfId="0" applyBorder="1" applyAlignment="1">
      <alignment horizontal="distributed" vertical="center" indent="3"/>
    </xf>
    <xf numFmtId="0" fontId="0" fillId="0" borderId="26" xfId="0" applyBorder="1" applyAlignment="1">
      <alignment horizontal="center" vertical="center" wrapText="1"/>
    </xf>
    <xf numFmtId="0" fontId="0" fillId="0" borderId="33" xfId="0" applyBorder="1" applyAlignment="1">
      <alignment horizontal="distributed"/>
    </xf>
    <xf numFmtId="179" fontId="0" fillId="0" borderId="33" xfId="0" applyNumberFormat="1" applyBorder="1" applyAlignment="1"/>
    <xf numFmtId="179" fontId="0" fillId="0" borderId="28" xfId="0" applyNumberFormat="1" applyBorder="1" applyAlignment="1"/>
    <xf numFmtId="0" fontId="0" fillId="0" borderId="2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cellXfs>
  <cellStyles count="8">
    <cellStyle name="パーセント" xfId="1" builtinId="5"/>
    <cellStyle name="ハイパーリンク" xfId="2" builtinId="8"/>
    <cellStyle name="桁区切り" xfId="3" builtinId="6"/>
    <cellStyle name="標準" xfId="0" builtinId="0"/>
    <cellStyle name="標準 6_APAHO401200_O-JJ1016-001-3_財政状況資料集(決算状況カード(各会計・関係団体))(Rev2)2" xfId="4"/>
    <cellStyle name="標準 6_APAHO402200_O-JJ1016-001-3_財政状況資料集(決算状況カード(各会計・関係団体))(Rev2)2" xfId="5"/>
    <cellStyle name="標準_Book1" xfId="6"/>
    <cellStyle name="標準_O-JJ0722-001-3_決算状況カード(各会計・関係団体)_O-JJ1016-001-3_財政状況資料集(決算状況カード(各会計・関係団体))(Rev2)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経常収支比率の比較</a:t>
            </a:r>
          </a:p>
        </c:rich>
      </c:tx>
      <c:layout/>
      <c:overlay val="0"/>
      <c:spPr>
        <a:noFill/>
        <a:ln w="25400">
          <a:noFill/>
        </a:ln>
      </c:spPr>
    </c:title>
    <c:autoTitleDeleted val="0"/>
    <c:plotArea>
      <c:layout/>
      <c:barChart>
        <c:barDir val="col"/>
        <c:grouping val="stacked"/>
        <c:varyColors val="0"/>
        <c:ser>
          <c:idx val="0"/>
          <c:order val="0"/>
          <c:tx>
            <c:strRef>
              <c:f>経常収支比率の比較!$B$9</c:f>
              <c:strCache>
                <c:ptCount val="1"/>
                <c:pt idx="0">
                  <c:v>人件費</c:v>
                </c:pt>
              </c:strCache>
            </c:strRef>
          </c:tx>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(経常収支比率の比較!$C$9:$E$9,経常収支比率の比較!$G$9:$H$9)</c:f>
              <c:numCache>
                <c:formatCode>0.0_ </c:formatCode>
                <c:ptCount val="5"/>
                <c:pt idx="1">
                  <c:v>37.1</c:v>
                </c:pt>
                <c:pt idx="3">
                  <c:v>32.6</c:v>
                </c:pt>
              </c:numCache>
            </c:numRef>
          </c:val>
        </c:ser>
        <c:ser>
          <c:idx val="1"/>
          <c:order val="1"/>
          <c:tx>
            <c:strRef>
              <c:f>経常収支比率の比較!$B$10</c:f>
              <c:strCache>
                <c:ptCount val="1"/>
                <c:pt idx="0">
                  <c:v>扶助費</c:v>
                </c:pt>
              </c:strCache>
            </c:strRef>
          </c:tx>
          <c:spPr>
            <a:solidFill>
              <a:srgbClr val="ED7D31"/>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(経常収支比率の比較!$C$10:$E$10,経常収支比率の比較!$G$10:$H$10)</c:f>
              <c:numCache>
                <c:formatCode>0.0_ </c:formatCode>
                <c:ptCount val="5"/>
                <c:pt idx="1">
                  <c:v>8.5</c:v>
                </c:pt>
                <c:pt idx="3">
                  <c:v>2.2999999999999998</c:v>
                </c:pt>
              </c:numCache>
            </c:numRef>
          </c:val>
        </c:ser>
        <c:ser>
          <c:idx val="2"/>
          <c:order val="2"/>
          <c:tx>
            <c:strRef>
              <c:f>経常収支比率の比較!$B$11</c:f>
              <c:strCache>
                <c:ptCount val="1"/>
                <c:pt idx="0">
                  <c:v>公債費</c:v>
                </c:pt>
              </c:strCache>
            </c:strRef>
          </c:tx>
          <c:spPr>
            <a:solidFill>
              <a:srgbClr val="A5A5A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(経常収支比率の比較!$C$11:$E$11,経常収支比率の比較!$G$11:$H$11)</c:f>
              <c:numCache>
                <c:formatCode>0.0_ </c:formatCode>
                <c:ptCount val="5"/>
                <c:pt idx="1">
                  <c:v>16.3</c:v>
                </c:pt>
                <c:pt idx="3">
                  <c:v>8.8000000000000007</c:v>
                </c:pt>
              </c:numCache>
            </c:numRef>
          </c:val>
        </c:ser>
        <c:ser>
          <c:idx val="3"/>
          <c:order val="3"/>
          <c:tx>
            <c:strRef>
              <c:f>経常収支比率の比較!$B$12</c:f>
              <c:strCache>
                <c:ptCount val="1"/>
                <c:pt idx="0">
                  <c:v>物件費</c:v>
                </c:pt>
              </c:strCache>
            </c:strRef>
          </c:tx>
          <c:spPr>
            <a:solidFill>
              <a:srgbClr val="FFC000"/>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(経常収支比率の比較!$C$12:$E$12,経常収支比率の比較!$G$12:$H$12)</c:f>
              <c:numCache>
                <c:formatCode>0.0_ </c:formatCode>
                <c:ptCount val="5"/>
                <c:pt idx="1">
                  <c:v>20.2</c:v>
                </c:pt>
                <c:pt idx="3">
                  <c:v>11</c:v>
                </c:pt>
              </c:numCache>
            </c:numRef>
          </c:val>
        </c:ser>
        <c:ser>
          <c:idx val="4"/>
          <c:order val="4"/>
          <c:tx>
            <c:strRef>
              <c:f>経常収支比率の比較!$B$13</c:f>
              <c:strCache>
                <c:ptCount val="1"/>
                <c:pt idx="0">
                  <c:v>維持補修費</c:v>
                </c:pt>
              </c:strCache>
            </c:strRef>
          </c:tx>
          <c:spPr>
            <a:solidFill>
              <a:srgbClr val="4472C4"/>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(経常収支比率の比較!$C$13:$E$13,経常収支比率の比較!$G$13:$H$13)</c:f>
              <c:numCache>
                <c:formatCode>0.0_ </c:formatCode>
                <c:ptCount val="5"/>
                <c:pt idx="1">
                  <c:v>1.6</c:v>
                </c:pt>
                <c:pt idx="3">
                  <c:v>0.6</c:v>
                </c:pt>
              </c:numCache>
            </c:numRef>
          </c:val>
        </c:ser>
        <c:ser>
          <c:idx val="5"/>
          <c:order val="5"/>
          <c:tx>
            <c:strRef>
              <c:f>経常収支比率の比較!$B$14</c:f>
              <c:strCache>
                <c:ptCount val="1"/>
                <c:pt idx="0">
                  <c:v>補助被等</c:v>
                </c:pt>
              </c:strCache>
            </c:strRef>
          </c:tx>
          <c:spPr>
            <a:solidFill>
              <a:srgbClr val="70AD47"/>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(経常収支比率の比較!$C$14:$E$14,経常収支比率の比較!$G$14:$H$14)</c:f>
              <c:numCache>
                <c:formatCode>0.0_ </c:formatCode>
                <c:ptCount val="5"/>
                <c:pt idx="1">
                  <c:v>4.3</c:v>
                </c:pt>
                <c:pt idx="3">
                  <c:v>3</c:v>
                </c:pt>
              </c:numCache>
            </c:numRef>
          </c:val>
        </c:ser>
        <c:ser>
          <c:idx val="6"/>
          <c:order val="6"/>
          <c:tx>
            <c:strRef>
              <c:f>経常収支比率の比較!$B$15</c:f>
              <c:strCache>
                <c:ptCount val="1"/>
                <c:pt idx="0">
                  <c:v>繰出金</c:v>
                </c:pt>
              </c:strCache>
            </c:strRef>
          </c:tx>
          <c:spPr>
            <a:solidFill>
              <a:schemeClr val="accent1">
                <a:lumMod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(経常収支比率の比較!$C$15:$E$15,経常収支比率の比較!$G$15:$H$15)</c:f>
              <c:numCache>
                <c:formatCode>0.0_ </c:formatCode>
                <c:ptCount val="5"/>
                <c:pt idx="1">
                  <c:v>6.6</c:v>
                </c:pt>
                <c:pt idx="3">
                  <c:v>0.7</c:v>
                </c:pt>
              </c:numCache>
            </c:numRef>
          </c:val>
        </c:ser>
        <c:ser>
          <c:idx val="7"/>
          <c:order val="7"/>
          <c:tx>
            <c:strRef>
              <c:f>経常収支比率の比較!$B$16</c:f>
              <c:strCache>
                <c:ptCount val="1"/>
                <c:pt idx="0">
                  <c:v>投資・出資金・貸付金</c:v>
                </c:pt>
              </c:strCache>
            </c:strRef>
          </c:tx>
          <c:spPr>
            <a:solidFill>
              <a:schemeClr val="accent2">
                <a:lumMod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(経常収支比率の比較!$C$8:$E$8,経常収支比率の比較!$G$8:$H$8)</c:f>
              <c:numCache>
                <c:formatCode>General</c:formatCode>
                <c:ptCount val="5"/>
                <c:pt idx="1">
                  <c:v>2003</c:v>
                </c:pt>
                <c:pt idx="3">
                  <c:v>1983</c:v>
                </c:pt>
              </c:numCache>
            </c:numRef>
          </c:cat>
          <c:val>
            <c:numRef>
              <c:f>(経常収支比率の比較!$C$16:$E$16,経常収支比率の比較!$G$16:$H$16)</c:f>
              <c:numCache>
                <c:formatCode>0.0_ </c:formatCode>
                <c:ptCount val="5"/>
              </c:numCache>
            </c:numRef>
          </c:val>
        </c:ser>
        <c:dLbls>
          <c:showLegendKey val="0"/>
          <c:showVal val="1"/>
          <c:showCatName val="0"/>
          <c:showSerName val="0"/>
          <c:showPercent val="0"/>
          <c:showBubbleSize val="0"/>
        </c:dLbls>
        <c:gapWidth val="150"/>
        <c:overlap val="100"/>
        <c:axId val="389055432"/>
        <c:axId val="248588768"/>
      </c:barChart>
      <c:catAx>
        <c:axId val="389055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588768"/>
        <c:crosses val="autoZero"/>
        <c:auto val="1"/>
        <c:lblAlgn val="ctr"/>
        <c:lblOffset val="100"/>
        <c:noMultiLvlLbl val="0"/>
      </c:catAx>
      <c:valAx>
        <c:axId val="248588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9055432"/>
        <c:crosses val="autoZero"/>
        <c:crossBetween val="between"/>
      </c:valAx>
      <c:spPr>
        <a:noFill/>
        <a:ln w="25400">
          <a:noFill/>
        </a:ln>
      </c:spPr>
    </c:plotArea>
    <c:legend>
      <c:legendPos val="b"/>
      <c:layout>
        <c:manualLayout>
          <c:xMode val="edge"/>
          <c:yMode val="edge"/>
          <c:x val="0.12000000000000001"/>
          <c:y val="0.85714285714285721"/>
          <c:w val="0.755"/>
          <c:h val="0.1257763975155279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281940</xdr:colOff>
      <xdr:row>3</xdr:row>
      <xdr:rowOff>15240</xdr:rowOff>
    </xdr:from>
    <xdr:to>
      <xdr:col>20</xdr:col>
      <xdr:colOff>60960</xdr:colOff>
      <xdr:row>50</xdr:row>
      <xdr:rowOff>144780</xdr:rowOff>
    </xdr:to>
    <xdr:pic>
      <xdr:nvPicPr>
        <xdr:cNvPr id="5121" name="図 4"/>
        <xdr:cNvPicPr>
          <a:picLocks noChangeAspect="1" noChangeArrowheads="1"/>
        </xdr:cNvPicPr>
      </xdr:nvPicPr>
      <xdr:blipFill>
        <a:blip xmlns:r="http://schemas.openxmlformats.org/officeDocument/2006/relationships" r:embed="rId1" cstate="print"/>
        <a:srcRect/>
        <a:stretch>
          <a:fillRect/>
        </a:stretch>
      </xdr:blipFill>
      <xdr:spPr bwMode="auto">
        <a:xfrm>
          <a:off x="891540" y="556260"/>
          <a:ext cx="11361420" cy="80086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236220</xdr:colOff>
      <xdr:row>2</xdr:row>
      <xdr:rowOff>205740</xdr:rowOff>
    </xdr:from>
    <xdr:to>
      <xdr:col>20</xdr:col>
      <xdr:colOff>541020</xdr:colOff>
      <xdr:row>31</xdr:row>
      <xdr:rowOff>152400</xdr:rowOff>
    </xdr:to>
    <xdr:graphicFrame macro="">
      <xdr:nvGraphicFramePr>
        <xdr:cNvPr id="614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tabSelected="1" workbookViewId="0">
      <selection activeCell="I14" sqref="I14"/>
    </sheetView>
  </sheetViews>
  <sheetFormatPr defaultRowHeight="13.5"/>
  <cols>
    <col min="1" max="1" width="8.5" customWidth="1"/>
    <col min="17" max="17" width="10.5" bestFit="1" customWidth="1"/>
  </cols>
  <sheetData>
    <row r="2" spans="2:20" ht="25.9" customHeight="1">
      <c r="B2" s="356"/>
      <c r="C2" s="417" t="s">
        <v>96</v>
      </c>
      <c r="D2" s="417"/>
      <c r="E2" s="417"/>
      <c r="F2" s="417"/>
      <c r="G2" s="417"/>
      <c r="H2" s="417"/>
      <c r="I2" s="417"/>
      <c r="J2" s="356"/>
    </row>
    <row r="3" spans="2:20" ht="25.9" customHeight="1">
      <c r="B3" s="356"/>
      <c r="C3" s="417"/>
      <c r="D3" s="417"/>
      <c r="E3" s="417"/>
      <c r="F3" s="417"/>
      <c r="G3" s="417"/>
      <c r="H3" s="417"/>
      <c r="I3" s="417"/>
      <c r="J3" s="356"/>
    </row>
    <row r="4" spans="2:20" ht="25.9" customHeight="1" thickBot="1">
      <c r="B4" s="356"/>
      <c r="C4" s="417"/>
      <c r="D4" s="417"/>
      <c r="E4" s="417"/>
      <c r="F4" s="417"/>
      <c r="G4" s="417"/>
      <c r="H4" s="417"/>
      <c r="I4" s="417"/>
      <c r="J4" s="356"/>
    </row>
    <row r="5" spans="2:20" ht="19.5" thickTop="1">
      <c r="E5" s="175" t="s">
        <v>261</v>
      </c>
      <c r="K5" s="348"/>
      <c r="L5" s="349"/>
      <c r="M5" s="349"/>
      <c r="N5" s="349"/>
      <c r="O5" s="349"/>
      <c r="P5" s="349"/>
      <c r="Q5" s="349"/>
      <c r="R5" s="349"/>
      <c r="S5" s="349"/>
      <c r="T5" s="350"/>
    </row>
    <row r="6" spans="2:20">
      <c r="B6" s="162"/>
      <c r="C6" s="162" t="s">
        <v>793</v>
      </c>
      <c r="D6" s="162"/>
      <c r="E6" s="162"/>
      <c r="F6" s="162"/>
      <c r="G6" s="162"/>
      <c r="I6" s="357" t="s">
        <v>800</v>
      </c>
      <c r="K6" s="351"/>
      <c r="L6" s="157"/>
      <c r="M6" s="157"/>
      <c r="N6" s="157"/>
      <c r="O6" s="157"/>
      <c r="P6" s="157"/>
      <c r="Q6" s="157"/>
      <c r="R6" s="157"/>
      <c r="S6" s="157"/>
      <c r="T6" s="352"/>
    </row>
    <row r="7" spans="2:20">
      <c r="B7" s="162"/>
      <c r="C7" s="162"/>
      <c r="D7" s="162"/>
      <c r="E7" s="162"/>
      <c r="F7" s="162"/>
      <c r="G7" s="162"/>
      <c r="I7" s="249"/>
      <c r="K7" s="351"/>
      <c r="T7" s="352"/>
    </row>
    <row r="8" spans="2:20">
      <c r="B8" s="162"/>
      <c r="C8" s="311" t="s">
        <v>781</v>
      </c>
      <c r="D8" s="312"/>
      <c r="E8" s="312"/>
      <c r="F8" s="312"/>
      <c r="G8" s="312"/>
      <c r="H8" s="162"/>
      <c r="K8" s="351"/>
      <c r="T8" s="352"/>
    </row>
    <row r="9" spans="2:20">
      <c r="B9" s="162"/>
      <c r="C9" s="311"/>
      <c r="D9" s="312"/>
      <c r="E9" s="312"/>
      <c r="F9" s="312"/>
      <c r="G9" s="312"/>
      <c r="H9" s="162"/>
      <c r="K9" s="351"/>
      <c r="T9" s="352"/>
    </row>
    <row r="10" spans="2:20">
      <c r="B10" s="162"/>
      <c r="C10" s="312" t="s">
        <v>782</v>
      </c>
      <c r="D10" s="312"/>
      <c r="E10" s="312"/>
      <c r="F10" s="321" t="s">
        <v>787</v>
      </c>
      <c r="G10" s="312"/>
      <c r="H10" s="162"/>
      <c r="I10">
        <v>26</v>
      </c>
      <c r="K10" s="351"/>
      <c r="T10" s="352"/>
    </row>
    <row r="11" spans="2:20">
      <c r="B11" s="162"/>
      <c r="C11" s="311"/>
      <c r="D11" s="312"/>
      <c r="E11" s="312"/>
      <c r="F11" s="311" t="s">
        <v>784</v>
      </c>
      <c r="G11" s="312"/>
      <c r="H11" s="162"/>
      <c r="I11">
        <v>30</v>
      </c>
      <c r="K11" s="351"/>
      <c r="L11" s="346" t="s">
        <v>805</v>
      </c>
      <c r="M11" s="157"/>
      <c r="N11" s="157"/>
      <c r="O11" s="157"/>
      <c r="P11" s="157"/>
      <c r="Q11" s="157"/>
      <c r="R11" s="157"/>
      <c r="S11" s="157"/>
      <c r="T11" s="352"/>
    </row>
    <row r="12" spans="2:20">
      <c r="B12" s="162"/>
      <c r="C12" s="311"/>
      <c r="D12" s="312"/>
      <c r="E12" s="312"/>
      <c r="F12" s="311" t="s">
        <v>788</v>
      </c>
      <c r="G12" s="312"/>
      <c r="H12" s="162"/>
      <c r="I12">
        <v>30</v>
      </c>
      <c r="K12" s="351"/>
      <c r="L12" s="346" t="s">
        <v>801</v>
      </c>
      <c r="M12" s="157"/>
      <c r="N12" s="157"/>
      <c r="O12" s="157"/>
      <c r="P12" s="157"/>
      <c r="Q12" s="157"/>
      <c r="R12" s="157"/>
      <c r="S12" s="157"/>
      <c r="T12" s="352"/>
    </row>
    <row r="13" spans="2:20">
      <c r="B13" s="162"/>
      <c r="C13" s="312" t="s">
        <v>708</v>
      </c>
      <c r="D13" s="312"/>
      <c r="E13" s="312"/>
      <c r="F13" s="311" t="s">
        <v>792</v>
      </c>
      <c r="G13" s="312"/>
      <c r="H13" s="162"/>
      <c r="I13">
        <v>37</v>
      </c>
      <c r="K13" s="351"/>
      <c r="L13" s="157"/>
      <c r="M13" s="157"/>
      <c r="N13" s="157"/>
      <c r="O13" s="157"/>
      <c r="P13" s="157"/>
      <c r="Q13" s="157"/>
      <c r="R13" s="157"/>
      <c r="S13" s="157"/>
      <c r="T13" s="352"/>
    </row>
    <row r="14" spans="2:20">
      <c r="B14" s="162"/>
      <c r="C14" s="312"/>
      <c r="D14" s="312"/>
      <c r="E14" s="312"/>
      <c r="F14" s="311" t="s">
        <v>778</v>
      </c>
      <c r="G14" s="312"/>
      <c r="H14" s="162"/>
      <c r="K14" s="351"/>
      <c r="L14" s="346" t="s">
        <v>49</v>
      </c>
      <c r="M14" s="157"/>
      <c r="N14" s="157"/>
      <c r="O14" s="157"/>
      <c r="P14" s="157"/>
      <c r="Q14" s="157"/>
      <c r="R14" s="157"/>
      <c r="S14" s="157"/>
      <c r="T14" s="352"/>
    </row>
    <row r="15" spans="2:20">
      <c r="B15" s="162"/>
      <c r="C15" s="312" t="s">
        <v>782</v>
      </c>
      <c r="D15" s="312"/>
      <c r="E15" s="312"/>
      <c r="F15" s="311" t="s">
        <v>790</v>
      </c>
      <c r="G15" s="312"/>
      <c r="H15" s="162"/>
      <c r="I15">
        <v>46</v>
      </c>
      <c r="K15" s="351"/>
      <c r="L15" s="413" t="s">
        <v>259</v>
      </c>
      <c r="M15" s="157"/>
      <c r="N15" s="157"/>
      <c r="O15" s="157"/>
      <c r="P15" s="157"/>
      <c r="Q15" s="157"/>
      <c r="R15" s="157"/>
      <c r="S15" s="157"/>
      <c r="T15" s="352"/>
    </row>
    <row r="16" spans="2:20">
      <c r="B16" s="162"/>
      <c r="C16" s="312"/>
      <c r="D16" s="312"/>
      <c r="E16" s="312"/>
      <c r="F16" s="311" t="s">
        <v>794</v>
      </c>
      <c r="G16" s="312"/>
      <c r="H16" s="162"/>
      <c r="I16">
        <v>50</v>
      </c>
      <c r="K16" s="351"/>
      <c r="N16" s="157"/>
      <c r="O16" s="157"/>
      <c r="P16" s="157"/>
      <c r="Q16" s="157"/>
      <c r="R16" s="157"/>
      <c r="S16" s="157"/>
      <c r="T16" s="352"/>
    </row>
    <row r="17" spans="2:20">
      <c r="B17" s="162"/>
      <c r="C17" s="312"/>
      <c r="D17" s="312"/>
      <c r="E17" s="312"/>
      <c r="F17" s="312" t="s">
        <v>795</v>
      </c>
      <c r="G17" s="312"/>
      <c r="H17" s="162"/>
      <c r="K17" s="351"/>
      <c r="N17" s="157"/>
      <c r="O17" s="157"/>
      <c r="P17" s="157"/>
      <c r="Q17" s="157"/>
      <c r="R17" s="157"/>
      <c r="S17" s="157"/>
      <c r="T17" s="352"/>
    </row>
    <row r="18" spans="2:20">
      <c r="B18" s="162"/>
      <c r="C18" s="312"/>
      <c r="D18" s="312"/>
      <c r="E18" s="312"/>
      <c r="F18" s="311" t="s">
        <v>791</v>
      </c>
      <c r="G18" s="312"/>
      <c r="H18" s="162"/>
      <c r="I18">
        <v>72</v>
      </c>
      <c r="K18" s="351"/>
      <c r="L18" s="346" t="s">
        <v>804</v>
      </c>
      <c r="M18" s="157"/>
      <c r="N18" s="157"/>
      <c r="O18" s="157"/>
      <c r="P18" s="157"/>
      <c r="Q18" s="157"/>
      <c r="R18" s="157"/>
      <c r="S18" s="157"/>
      <c r="T18" s="352"/>
    </row>
    <row r="19" spans="2:20">
      <c r="B19" s="162"/>
      <c r="C19" s="312" t="s">
        <v>257</v>
      </c>
      <c r="D19" s="312"/>
      <c r="E19" s="312"/>
      <c r="F19" s="311" t="s">
        <v>258</v>
      </c>
      <c r="G19" s="312"/>
      <c r="H19" s="162"/>
      <c r="K19" s="351"/>
      <c r="L19" s="346" t="s">
        <v>799</v>
      </c>
      <c r="M19" s="157"/>
      <c r="N19" s="157"/>
      <c r="O19" s="157"/>
      <c r="P19" s="157"/>
      <c r="Q19" s="157"/>
      <c r="R19" s="157"/>
      <c r="S19" s="157"/>
      <c r="T19" s="352"/>
    </row>
    <row r="20" spans="2:20">
      <c r="B20" s="162"/>
      <c r="C20" s="313"/>
      <c r="D20" s="313"/>
      <c r="E20" s="313"/>
      <c r="F20" s="314"/>
      <c r="G20" s="313"/>
      <c r="H20" s="162"/>
      <c r="K20" s="351"/>
      <c r="L20" s="157"/>
      <c r="M20" s="157"/>
      <c r="N20" s="157"/>
      <c r="O20" s="157"/>
      <c r="P20" s="157"/>
      <c r="Q20" s="157"/>
      <c r="R20" s="157"/>
      <c r="S20" s="157"/>
      <c r="T20" s="352"/>
    </row>
    <row r="21" spans="2:20">
      <c r="B21" s="162"/>
      <c r="C21" s="315" t="s">
        <v>697</v>
      </c>
      <c r="D21" s="316"/>
      <c r="E21" s="316"/>
      <c r="F21" s="316"/>
      <c r="G21" s="316"/>
      <c r="H21" s="162"/>
      <c r="K21" s="351"/>
      <c r="L21" s="157"/>
      <c r="M21" s="157"/>
      <c r="N21" s="157"/>
      <c r="O21" s="157"/>
      <c r="P21" s="157"/>
      <c r="Q21" s="157"/>
      <c r="R21" s="157"/>
      <c r="S21" s="157"/>
      <c r="T21" s="352"/>
    </row>
    <row r="22" spans="2:20">
      <c r="B22" s="162"/>
      <c r="C22" s="316"/>
      <c r="D22" s="316"/>
      <c r="E22" s="316"/>
      <c r="F22" s="316"/>
      <c r="G22" s="316"/>
      <c r="H22" s="162"/>
      <c r="K22" s="351"/>
      <c r="T22" s="352"/>
    </row>
    <row r="23" spans="2:20">
      <c r="B23" s="162"/>
      <c r="C23" s="316"/>
      <c r="D23" s="315" t="s">
        <v>702</v>
      </c>
      <c r="E23" s="316"/>
      <c r="F23" s="316"/>
      <c r="G23" s="316"/>
      <c r="H23" s="162"/>
      <c r="K23" s="351"/>
      <c r="T23" s="352"/>
    </row>
    <row r="24" spans="2:20">
      <c r="B24" s="162"/>
      <c r="C24" s="316"/>
      <c r="D24" s="315" t="s">
        <v>703</v>
      </c>
      <c r="E24" s="316"/>
      <c r="F24" s="316"/>
      <c r="G24" s="316"/>
      <c r="H24" s="162"/>
      <c r="K24" s="351"/>
      <c r="T24" s="352"/>
    </row>
    <row r="25" spans="2:20">
      <c r="B25" s="162"/>
      <c r="C25" s="316"/>
      <c r="D25" s="315" t="s">
        <v>704</v>
      </c>
      <c r="E25" s="316"/>
      <c r="F25" s="316"/>
      <c r="G25" s="316"/>
      <c r="H25" s="162"/>
      <c r="K25" s="351"/>
      <c r="L25" s="157"/>
      <c r="M25" s="157"/>
      <c r="N25" s="157"/>
      <c r="O25" s="157"/>
      <c r="P25" s="157"/>
      <c r="Q25" s="157"/>
      <c r="R25" s="157"/>
      <c r="S25" s="157"/>
      <c r="T25" s="352"/>
    </row>
    <row r="26" spans="2:20">
      <c r="B26" s="162"/>
      <c r="C26" s="316"/>
      <c r="D26" s="315" t="s">
        <v>698</v>
      </c>
      <c r="E26" s="316"/>
      <c r="F26" s="316"/>
      <c r="G26" s="316"/>
      <c r="H26" s="162"/>
      <c r="K26" s="351"/>
      <c r="L26" s="157"/>
      <c r="M26" s="157"/>
      <c r="N26" s="157"/>
      <c r="O26" s="157"/>
      <c r="P26" s="157"/>
      <c r="Q26" s="157"/>
      <c r="R26" s="157"/>
      <c r="S26" s="157"/>
      <c r="T26" s="352"/>
    </row>
    <row r="27" spans="2:20">
      <c r="B27" s="162"/>
      <c r="C27" s="316"/>
      <c r="D27" s="315" t="s">
        <v>699</v>
      </c>
      <c r="E27" s="316"/>
      <c r="F27" s="316"/>
      <c r="G27" s="316"/>
      <c r="H27" s="162"/>
      <c r="I27">
        <v>52</v>
      </c>
      <c r="K27" s="351"/>
      <c r="L27" s="157"/>
      <c r="M27" s="157"/>
      <c r="N27" s="157"/>
      <c r="O27" s="157"/>
      <c r="P27" s="157"/>
      <c r="Q27" s="157"/>
      <c r="R27" s="157"/>
      <c r="S27" s="157"/>
      <c r="T27" s="352"/>
    </row>
    <row r="28" spans="2:20">
      <c r="B28" s="162"/>
      <c r="C28" s="316"/>
      <c r="D28" s="315" t="s">
        <v>700</v>
      </c>
      <c r="E28" s="316"/>
      <c r="F28" s="316"/>
      <c r="G28" s="316"/>
      <c r="H28" s="162"/>
      <c r="I28">
        <v>56</v>
      </c>
      <c r="K28" s="351"/>
      <c r="L28" s="346" t="s">
        <v>798</v>
      </c>
      <c r="M28" s="157"/>
      <c r="N28" s="157"/>
      <c r="O28" s="157"/>
      <c r="P28" s="157"/>
      <c r="Q28" s="157"/>
      <c r="R28" s="157"/>
      <c r="S28" s="157"/>
      <c r="T28" s="352"/>
    </row>
    <row r="29" spans="2:20">
      <c r="B29" s="162"/>
      <c r="C29" s="316"/>
      <c r="D29" s="315" t="s">
        <v>701</v>
      </c>
      <c r="E29" s="316"/>
      <c r="F29" s="316"/>
      <c r="G29" s="316"/>
      <c r="H29" s="162"/>
      <c r="K29" s="351"/>
      <c r="L29" s="346" t="s">
        <v>797</v>
      </c>
      <c r="M29" s="157"/>
      <c r="N29" s="157"/>
      <c r="O29" s="157"/>
      <c r="P29" s="157"/>
      <c r="Q29" s="347">
        <v>42016</v>
      </c>
      <c r="R29" s="157"/>
      <c r="S29" s="157"/>
      <c r="T29" s="352"/>
    </row>
    <row r="30" spans="2:20">
      <c r="B30" s="162"/>
      <c r="C30" s="316"/>
      <c r="D30" s="315" t="s">
        <v>705</v>
      </c>
      <c r="E30" s="316"/>
      <c r="F30" s="316"/>
      <c r="G30" s="316"/>
      <c r="H30" s="162"/>
      <c r="I30">
        <v>72</v>
      </c>
      <c r="K30" s="351"/>
      <c r="L30" s="157"/>
      <c r="M30" s="157"/>
      <c r="N30" s="157"/>
      <c r="O30" s="157"/>
      <c r="P30" s="157"/>
      <c r="Q30" s="157"/>
      <c r="R30" s="157"/>
      <c r="S30" s="157"/>
      <c r="T30" s="352"/>
    </row>
    <row r="31" spans="2:20">
      <c r="B31" s="162"/>
      <c r="C31" s="316"/>
      <c r="D31" s="315"/>
      <c r="E31" s="316"/>
      <c r="F31" s="316"/>
      <c r="G31" s="316"/>
      <c r="H31" s="162"/>
      <c r="K31" s="351"/>
      <c r="L31" s="157"/>
      <c r="M31" s="157"/>
      <c r="N31" s="157"/>
      <c r="O31" s="157"/>
      <c r="P31" s="157"/>
      <c r="Q31" s="157"/>
      <c r="R31" s="157"/>
      <c r="S31" s="157"/>
      <c r="T31" s="352"/>
    </row>
    <row r="32" spans="2:20">
      <c r="B32" s="162"/>
      <c r="C32" s="162"/>
      <c r="D32" s="162"/>
      <c r="E32" s="162"/>
      <c r="F32" s="162"/>
      <c r="G32" s="162"/>
      <c r="H32" s="162"/>
      <c r="K32" s="351"/>
      <c r="L32" s="157"/>
      <c r="M32" s="157"/>
      <c r="N32" s="157"/>
      <c r="O32" s="157"/>
      <c r="P32" s="157"/>
      <c r="Q32" s="157"/>
      <c r="R32" s="157"/>
      <c r="S32" s="157"/>
      <c r="T32" s="352"/>
    </row>
    <row r="33" spans="2:20">
      <c r="B33" s="162"/>
      <c r="C33" s="315" t="s">
        <v>706</v>
      </c>
      <c r="D33" s="316"/>
      <c r="E33" s="316"/>
      <c r="F33" s="316"/>
      <c r="G33" s="316"/>
      <c r="H33" s="162"/>
      <c r="I33">
        <v>96</v>
      </c>
      <c r="K33" s="351"/>
      <c r="L33" s="157"/>
      <c r="M33" s="157"/>
      <c r="N33" s="157"/>
      <c r="O33" s="157"/>
      <c r="P33" s="157"/>
      <c r="Q33" s="157"/>
      <c r="R33" s="157"/>
      <c r="S33" s="157"/>
      <c r="T33" s="352"/>
    </row>
    <row r="34" spans="2:20">
      <c r="B34" s="162"/>
      <c r="C34" s="316"/>
      <c r="D34" s="316"/>
      <c r="E34" s="316"/>
      <c r="F34" s="316"/>
      <c r="G34" s="316"/>
      <c r="H34" s="162"/>
      <c r="K34" s="351"/>
      <c r="L34" s="157"/>
      <c r="M34" s="157"/>
      <c r="N34" s="157"/>
      <c r="O34" s="157"/>
      <c r="P34" s="157"/>
      <c r="Q34" s="157"/>
      <c r="R34" s="157"/>
      <c r="S34" s="157"/>
      <c r="T34" s="352"/>
    </row>
    <row r="35" spans="2:20">
      <c r="B35" s="162"/>
      <c r="C35" s="315" t="s">
        <v>707</v>
      </c>
      <c r="D35" s="316"/>
      <c r="E35" s="316"/>
      <c r="F35" s="316"/>
      <c r="G35" s="316"/>
      <c r="H35" s="162"/>
      <c r="I35" s="206">
        <v>120125</v>
      </c>
      <c r="K35" s="351"/>
      <c r="L35" s="157"/>
      <c r="M35" s="157"/>
      <c r="N35" s="157"/>
      <c r="O35" s="157"/>
      <c r="P35" s="157"/>
      <c r="Q35" s="157"/>
      <c r="R35" s="157"/>
      <c r="S35" s="157"/>
      <c r="T35" s="352"/>
    </row>
    <row r="36" spans="2:20">
      <c r="B36" s="162"/>
      <c r="C36" s="316"/>
      <c r="D36" s="316"/>
      <c r="E36" s="316"/>
      <c r="F36" s="316"/>
      <c r="G36" s="316"/>
      <c r="H36" s="162"/>
      <c r="K36" s="351"/>
      <c r="L36" s="157"/>
      <c r="M36" s="157"/>
      <c r="N36" s="157"/>
      <c r="O36" s="157"/>
      <c r="P36" s="157"/>
      <c r="Q36" s="157"/>
      <c r="R36" s="157"/>
      <c r="S36" s="157"/>
      <c r="T36" s="352"/>
    </row>
    <row r="37" spans="2:20">
      <c r="B37" s="162"/>
      <c r="C37" s="315" t="s">
        <v>709</v>
      </c>
      <c r="D37" s="316"/>
      <c r="E37" s="316"/>
      <c r="F37" s="316"/>
      <c r="G37" s="316"/>
      <c r="H37" s="162"/>
      <c r="I37">
        <v>83</v>
      </c>
      <c r="K37" s="351"/>
      <c r="L37" s="157"/>
      <c r="M37" s="157"/>
      <c r="N37" s="157"/>
      <c r="O37" s="157"/>
      <c r="P37" s="157"/>
      <c r="Q37" s="157"/>
      <c r="R37" s="157"/>
      <c r="S37" s="157"/>
      <c r="T37" s="352"/>
    </row>
    <row r="38" spans="2:20" ht="14.25" thickBot="1">
      <c r="B38" s="162"/>
      <c r="C38" s="316"/>
      <c r="D38" s="316"/>
      <c r="E38" s="316"/>
      <c r="F38" s="316"/>
      <c r="G38" s="316"/>
      <c r="H38" s="162"/>
      <c r="K38" s="353"/>
      <c r="L38" s="354"/>
      <c r="M38" s="354"/>
      <c r="N38" s="354"/>
      <c r="O38" s="354"/>
      <c r="P38" s="354"/>
      <c r="Q38" s="354"/>
      <c r="R38" s="354"/>
      <c r="S38" s="354"/>
      <c r="T38" s="355"/>
    </row>
    <row r="39" spans="2:20" ht="14.25" thickTop="1">
      <c r="B39" s="162"/>
      <c r="C39" s="162"/>
      <c r="D39" s="162"/>
      <c r="E39" s="162"/>
      <c r="F39" s="162"/>
      <c r="G39" s="162"/>
      <c r="H39" s="162"/>
    </row>
  </sheetData>
  <mergeCells count="1">
    <mergeCell ref="C2:I4"/>
  </mergeCells>
  <phoneticPr fontId="3"/>
  <hyperlinks>
    <hyperlink ref="D23" location="決算分析推移!A1" display="決算額"/>
    <hyperlink ref="D24" location="決算分析推移!A25" display="歳入決算額"/>
    <hyperlink ref="D25" location="決算分析推移!A60" display="経常一般財源等"/>
    <hyperlink ref="D26" location="決算分析推移!A90" display="目的別歳出"/>
    <hyperlink ref="D27" location="決算分析推移!A90" display="目的別歳出の充当一般財源等"/>
    <hyperlink ref="D28" location="決算分析推移!A120" display="性質別歳出"/>
    <hyperlink ref="D29" location="決算分析推移!A140" display="経常収支比率の構成比"/>
    <hyperlink ref="D30" location="決算分析推移!A150" display="財政指標"/>
    <hyperlink ref="C21" location="決算分析推移!A1" display="決算・分析数値推移"/>
    <hyperlink ref="C33" location="財政健全化法!A1" display="財政健全化法の健全化判断比率"/>
    <hyperlink ref="C35" location="地方交付税算定台帳!A1" display="地方交付税算定台帳"/>
    <hyperlink ref="C37" location="経常収支比率の比較!A1" display="経常収支比率の比較"/>
    <hyperlink ref="F14" location="'歳入の体系 (2)'!A1" display="構成比"/>
    <hyperlink ref="C8" location="決算カード!A1" display="決算カード"/>
    <hyperlink ref="F11" location="'決算カード(2)収支'!A1" display="決算収支"/>
    <hyperlink ref="F12" location="'決算カード（3）歳入'!A1" display="歳入"/>
    <hyperlink ref="F10" location="決算カード様式!A1" display="全体像"/>
    <hyperlink ref="F15" location="'決算カード(5)　借金'!A1" display="借金"/>
    <hyperlink ref="F18" location="'決算カード(6) 指標'!A1" display="財政指標"/>
    <hyperlink ref="F13" location="歳入の体系!A1" display="金額"/>
    <hyperlink ref="F16" location="'決算カード（4）歳出'!A1" display="歳出（性質別）"/>
    <hyperlink ref="F19" location="諸会計状況!A1" display="諸会計の状況"/>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zoomScale="75" zoomScaleNormal="75" workbookViewId="0">
      <selection activeCell="AC2" sqref="AC2"/>
    </sheetView>
  </sheetViews>
  <sheetFormatPr defaultColWidth="9" defaultRowHeight="13.5"/>
  <cols>
    <col min="1" max="1" width="6.25" style="27" customWidth="1"/>
    <col min="2" max="2" width="15.25" style="27" customWidth="1"/>
    <col min="3" max="3" width="17" style="2" customWidth="1"/>
    <col min="4" max="4" width="10.125" style="2" customWidth="1"/>
    <col min="5" max="6" width="12.125" style="2" customWidth="1"/>
    <col min="7" max="7" width="6" style="2" customWidth="1"/>
    <col min="8" max="8" width="3" style="2" customWidth="1"/>
    <col min="9" max="9" width="14.875" style="2" customWidth="1"/>
    <col min="10" max="10" width="14.625" style="2" customWidth="1"/>
    <col min="11" max="11" width="3.75" style="2" customWidth="1"/>
    <col min="12" max="12" width="11.75" style="2" customWidth="1"/>
    <col min="13" max="13" width="4.375" style="2" customWidth="1"/>
    <col min="14" max="14" width="8.5" style="2" customWidth="1"/>
    <col min="15" max="15" width="5.25" style="2" customWidth="1"/>
    <col min="16" max="16" width="6" style="2" customWidth="1"/>
    <col min="17" max="17" width="10.125" style="2" customWidth="1"/>
    <col min="18" max="18" width="4.5" style="2" customWidth="1"/>
    <col min="19" max="19" width="10.875" style="2" customWidth="1"/>
    <col min="20" max="20" width="7.5" style="2" customWidth="1"/>
    <col min="21" max="21" width="8.75" style="2" customWidth="1"/>
    <col min="22" max="22" width="12.5" style="2" customWidth="1"/>
    <col min="23" max="23" width="8" style="2" customWidth="1"/>
    <col min="24" max="25" width="6.75" style="2" customWidth="1"/>
    <col min="26" max="26" width="7.25" style="2" customWidth="1"/>
    <col min="27" max="16384" width="9" style="2"/>
  </cols>
  <sheetData>
    <row r="1" spans="1:33">
      <c r="A1" s="539" t="s">
        <v>451</v>
      </c>
      <c r="B1" s="540"/>
      <c r="C1" s="541"/>
      <c r="D1" s="545" t="s">
        <v>262</v>
      </c>
      <c r="E1" s="104" t="s">
        <v>452</v>
      </c>
      <c r="F1" s="82">
        <v>1463743</v>
      </c>
      <c r="G1" s="83" t="s">
        <v>376</v>
      </c>
      <c r="H1" s="484" t="s">
        <v>806</v>
      </c>
      <c r="I1" s="528"/>
      <c r="J1" s="483" t="s">
        <v>807</v>
      </c>
      <c r="K1" s="485"/>
      <c r="L1" s="484" t="s">
        <v>378</v>
      </c>
      <c r="M1" s="528"/>
      <c r="N1" s="529" t="s">
        <v>381</v>
      </c>
      <c r="O1" s="530"/>
      <c r="P1" s="530"/>
      <c r="Q1" s="530"/>
      <c r="R1" s="531"/>
      <c r="S1" s="532" t="s">
        <v>263</v>
      </c>
      <c r="T1" s="485"/>
      <c r="U1" s="483" t="s">
        <v>264</v>
      </c>
      <c r="V1" s="485"/>
      <c r="W1" s="469" t="s">
        <v>265</v>
      </c>
      <c r="X1" s="470"/>
      <c r="Y1" s="217"/>
      <c r="Z1" s="1"/>
    </row>
    <row r="2" spans="1:33">
      <c r="A2" s="542"/>
      <c r="B2" s="543"/>
      <c r="C2" s="544"/>
      <c r="D2" s="546"/>
      <c r="E2" s="105" t="s">
        <v>808</v>
      </c>
      <c r="F2" s="56">
        <v>1401279</v>
      </c>
      <c r="G2" s="28" t="s">
        <v>376</v>
      </c>
      <c r="H2" s="548">
        <v>41364</v>
      </c>
      <c r="I2" s="549"/>
      <c r="J2" s="58">
        <v>1459411</v>
      </c>
      <c r="K2" s="31" t="s">
        <v>376</v>
      </c>
      <c r="L2" s="216">
        <v>1434990</v>
      </c>
      <c r="M2" s="32" t="s">
        <v>376</v>
      </c>
      <c r="N2" s="35" t="s">
        <v>382</v>
      </c>
      <c r="O2" s="521" t="s">
        <v>383</v>
      </c>
      <c r="P2" s="522"/>
      <c r="Q2" s="523" t="s">
        <v>384</v>
      </c>
      <c r="R2" s="524"/>
      <c r="S2" s="214"/>
      <c r="T2" s="210"/>
      <c r="U2" s="37"/>
      <c r="V2" s="6"/>
      <c r="W2" s="471"/>
      <c r="X2" s="468"/>
      <c r="Y2" s="459" t="s">
        <v>809</v>
      </c>
      <c r="Z2" s="460"/>
      <c r="AC2" s="196" t="s">
        <v>710</v>
      </c>
    </row>
    <row r="3" spans="1:33">
      <c r="A3" s="542"/>
      <c r="B3" s="543"/>
      <c r="C3" s="544"/>
      <c r="D3" s="547"/>
      <c r="E3" s="107" t="s">
        <v>266</v>
      </c>
      <c r="F3" s="125">
        <f>+F1/F2*100-100</f>
        <v>4.4576419114252133</v>
      </c>
      <c r="G3" s="33" t="s">
        <v>810</v>
      </c>
      <c r="H3" s="550">
        <v>40999</v>
      </c>
      <c r="I3" s="468"/>
      <c r="J3" s="59">
        <v>1422831</v>
      </c>
      <c r="K3" s="30" t="s">
        <v>376</v>
      </c>
      <c r="L3" s="209">
        <v>1422831</v>
      </c>
      <c r="M3" s="4" t="s">
        <v>376</v>
      </c>
      <c r="N3" s="461" t="s">
        <v>385</v>
      </c>
      <c r="O3" s="463">
        <v>4138</v>
      </c>
      <c r="P3" s="464"/>
      <c r="Q3" s="465">
        <v>5024</v>
      </c>
      <c r="R3" s="466"/>
      <c r="S3" s="467">
        <v>40</v>
      </c>
      <c r="T3" s="468"/>
      <c r="U3" s="475">
        <v>1307</v>
      </c>
      <c r="V3" s="491"/>
      <c r="W3" s="471"/>
      <c r="X3" s="468"/>
      <c r="Y3" s="215"/>
      <c r="Z3" s="7"/>
    </row>
    <row r="4" spans="1:33">
      <c r="A4" s="555" t="s">
        <v>811</v>
      </c>
      <c r="B4" s="556"/>
      <c r="C4" s="557"/>
      <c r="D4" s="561" t="s">
        <v>379</v>
      </c>
      <c r="E4" s="562"/>
      <c r="F4" s="57">
        <v>341.7</v>
      </c>
      <c r="G4" s="28" t="s">
        <v>812</v>
      </c>
      <c r="H4" s="503" t="s">
        <v>266</v>
      </c>
      <c r="I4" s="503"/>
      <c r="J4" s="126">
        <f>+J2/J3*100-100</f>
        <v>2.5709307711175882</v>
      </c>
      <c r="K4" s="28" t="s">
        <v>813</v>
      </c>
      <c r="L4" s="127">
        <f>+L2/L3*100-100</f>
        <v>0.85456389409563371</v>
      </c>
      <c r="M4" s="4" t="s">
        <v>813</v>
      </c>
      <c r="N4" s="462"/>
      <c r="O4" s="553">
        <f>+O3/$O$9</f>
        <v>6.8328140196530097E-3</v>
      </c>
      <c r="P4" s="554"/>
      <c r="Q4" s="533">
        <v>8.0000000000000002E-3</v>
      </c>
      <c r="R4" s="534"/>
      <c r="S4" s="214"/>
      <c r="T4" s="210"/>
      <c r="U4" s="210"/>
      <c r="V4" s="6"/>
      <c r="W4" s="525" t="s">
        <v>268</v>
      </c>
      <c r="X4" s="468"/>
      <c r="Y4" s="69"/>
      <c r="Z4" s="7"/>
    </row>
    <row r="5" spans="1:33" ht="14.25" thickBot="1">
      <c r="A5" s="558"/>
      <c r="B5" s="559"/>
      <c r="C5" s="560"/>
      <c r="D5" s="551" t="s">
        <v>380</v>
      </c>
      <c r="E5" s="552"/>
      <c r="F5" s="55">
        <v>4284</v>
      </c>
      <c r="G5" s="33" t="s">
        <v>376</v>
      </c>
      <c r="H5" s="87"/>
      <c r="I5" s="54"/>
      <c r="J5" s="87"/>
      <c r="K5" s="33"/>
      <c r="L5" s="34"/>
      <c r="M5" s="33"/>
      <c r="N5" s="535" t="s">
        <v>386</v>
      </c>
      <c r="O5" s="536">
        <v>84155</v>
      </c>
      <c r="P5" s="453"/>
      <c r="Q5" s="537">
        <v>94167</v>
      </c>
      <c r="R5" s="538"/>
      <c r="S5" s="467" t="s">
        <v>429</v>
      </c>
      <c r="T5" s="468"/>
      <c r="U5" s="475" t="s">
        <v>430</v>
      </c>
      <c r="V5" s="491"/>
      <c r="W5" s="471"/>
      <c r="X5" s="468"/>
      <c r="Y5" s="578" t="s">
        <v>814</v>
      </c>
      <c r="Z5" s="579"/>
    </row>
    <row r="6" spans="1:33">
      <c r="A6" s="494" t="s">
        <v>267</v>
      </c>
      <c r="B6" s="495"/>
      <c r="C6" s="495"/>
      <c r="D6" s="495"/>
      <c r="E6" s="495"/>
      <c r="F6" s="495"/>
      <c r="G6" s="496"/>
      <c r="H6" s="503"/>
      <c r="I6" s="503"/>
      <c r="J6" s="503"/>
      <c r="K6" s="503"/>
      <c r="L6" s="503"/>
      <c r="M6" s="212"/>
      <c r="N6" s="462" t="s">
        <v>386</v>
      </c>
      <c r="O6" s="553">
        <f>+O5/$O$9</f>
        <v>0.1389597544282018</v>
      </c>
      <c r="P6" s="554"/>
      <c r="Q6" s="533">
        <v>0.14499999999999999</v>
      </c>
      <c r="R6" s="534"/>
      <c r="S6" s="214"/>
      <c r="T6" s="210"/>
      <c r="U6" s="210"/>
      <c r="V6" s="6"/>
      <c r="W6" s="471"/>
      <c r="X6" s="468"/>
      <c r="Y6" s="69"/>
      <c r="Z6" s="7"/>
    </row>
    <row r="7" spans="1:33" ht="14.25" thickBot="1">
      <c r="A7" s="609" t="s">
        <v>269</v>
      </c>
      <c r="B7" s="567"/>
      <c r="C7" s="303" t="s">
        <v>270</v>
      </c>
      <c r="D7" s="304" t="s">
        <v>271</v>
      </c>
      <c r="E7" s="610" t="s">
        <v>272</v>
      </c>
      <c r="F7" s="611"/>
      <c r="G7" s="51" t="s">
        <v>271</v>
      </c>
      <c r="H7" s="503"/>
      <c r="I7" s="503"/>
      <c r="J7" s="212"/>
      <c r="K7" s="212"/>
      <c r="L7" s="212"/>
      <c r="M7" s="212"/>
      <c r="N7" s="535" t="s">
        <v>387</v>
      </c>
      <c r="O7" s="536">
        <v>517314</v>
      </c>
      <c r="P7" s="453"/>
      <c r="Q7" s="537">
        <v>529745</v>
      </c>
      <c r="R7" s="538"/>
      <c r="S7" s="9"/>
      <c r="T7" s="36"/>
      <c r="U7" s="36"/>
      <c r="V7" s="10"/>
      <c r="W7" s="526"/>
      <c r="X7" s="527"/>
      <c r="Y7" s="79"/>
      <c r="Z7" s="211"/>
    </row>
    <row r="8" spans="1:33" ht="14.25" thickBot="1">
      <c r="A8" s="568" t="s">
        <v>274</v>
      </c>
      <c r="B8" s="569"/>
      <c r="C8" s="297">
        <v>269697253</v>
      </c>
      <c r="D8" s="29">
        <f>C8*100/$C$39</f>
        <v>35.009295120942781</v>
      </c>
      <c r="E8" s="492">
        <v>247860842</v>
      </c>
      <c r="F8" s="493"/>
      <c r="G8" s="38">
        <f>E8*100/$E$39</f>
        <v>76.878170182443014</v>
      </c>
      <c r="H8" s="572"/>
      <c r="I8" s="572"/>
      <c r="J8" s="213"/>
      <c r="K8" s="208"/>
      <c r="L8" s="207"/>
      <c r="M8" s="207"/>
      <c r="N8" s="462" t="s">
        <v>387</v>
      </c>
      <c r="O8" s="553">
        <f>+O7/$O$9</f>
        <v>0.85420743155214518</v>
      </c>
      <c r="P8" s="554"/>
      <c r="Q8" s="533">
        <v>0.81599999999999995</v>
      </c>
      <c r="R8" s="534"/>
      <c r="S8" s="4"/>
      <c r="T8" s="4"/>
      <c r="U8" s="4"/>
      <c r="V8" s="4"/>
      <c r="W8" s="4"/>
      <c r="X8" s="4"/>
      <c r="Y8" s="4"/>
      <c r="Z8" s="5"/>
    </row>
    <row r="9" spans="1:33" ht="14.25" thickBot="1">
      <c r="A9" s="502" t="s">
        <v>275</v>
      </c>
      <c r="B9" s="474"/>
      <c r="C9" s="297">
        <v>6954797</v>
      </c>
      <c r="D9" s="29">
        <f t="shared" ref="D9:D38" si="0">C9*100/$C$39</f>
        <v>0.90279948338683114</v>
      </c>
      <c r="E9" s="563">
        <v>6954797</v>
      </c>
      <c r="F9" s="564"/>
      <c r="G9" s="38">
        <f t="shared" ref="G9:G38" si="1">E9*100/$E$39</f>
        <v>2.1571461753944341</v>
      </c>
      <c r="H9" s="213"/>
      <c r="I9" s="213"/>
      <c r="J9" s="213"/>
      <c r="K9" s="208"/>
      <c r="L9" s="207"/>
      <c r="M9" s="207"/>
      <c r="N9" s="318" t="s">
        <v>395</v>
      </c>
      <c r="O9" s="497">
        <f>+O3+O5+O7</f>
        <v>605607</v>
      </c>
      <c r="P9" s="498"/>
      <c r="Q9" s="511"/>
      <c r="R9" s="512"/>
      <c r="S9" s="486" t="s">
        <v>460</v>
      </c>
      <c r="T9" s="487"/>
      <c r="U9" s="487"/>
      <c r="V9" s="487"/>
      <c r="W9" s="582" t="s">
        <v>426</v>
      </c>
      <c r="X9" s="583"/>
      <c r="Y9" s="582" t="s">
        <v>427</v>
      </c>
      <c r="Z9" s="592"/>
    </row>
    <row r="10" spans="1:33">
      <c r="A10" s="502" t="s">
        <v>276</v>
      </c>
      <c r="B10" s="474"/>
      <c r="C10" s="297">
        <v>504979</v>
      </c>
      <c r="D10" s="29">
        <f t="shared" si="0"/>
        <v>6.5551126843989643E-2</v>
      </c>
      <c r="E10" s="563">
        <v>504979</v>
      </c>
      <c r="F10" s="564"/>
      <c r="G10" s="38">
        <f t="shared" si="1"/>
        <v>0.15662765117436295</v>
      </c>
      <c r="H10" s="573" t="s">
        <v>286</v>
      </c>
      <c r="I10" s="574"/>
      <c r="J10" s="574"/>
      <c r="K10" s="574"/>
      <c r="L10" s="574"/>
      <c r="M10" s="575"/>
      <c r="N10" s="575"/>
      <c r="O10" s="302"/>
      <c r="P10" s="128"/>
      <c r="Q10" s="513" t="s">
        <v>277</v>
      </c>
      <c r="R10" s="514"/>
      <c r="S10" s="622" t="s">
        <v>278</v>
      </c>
      <c r="T10" s="472" t="s">
        <v>279</v>
      </c>
      <c r="U10" s="585"/>
      <c r="V10" s="586"/>
      <c r="W10" s="490">
        <f>+C39</f>
        <v>770358992</v>
      </c>
      <c r="X10" s="458"/>
      <c r="Y10" s="587">
        <v>782562847</v>
      </c>
      <c r="Z10" s="588"/>
    </row>
    <row r="11" spans="1:33">
      <c r="A11" s="502" t="s">
        <v>390</v>
      </c>
      <c r="B11" s="474"/>
      <c r="C11" s="297">
        <v>391970</v>
      </c>
      <c r="D11" s="29">
        <f t="shared" si="0"/>
        <v>5.0881472673197536E-2</v>
      </c>
      <c r="E11" s="563">
        <v>391970</v>
      </c>
      <c r="F11" s="564"/>
      <c r="G11" s="38">
        <f t="shared" si="1"/>
        <v>0.12157602678688627</v>
      </c>
      <c r="H11" s="570" t="s">
        <v>269</v>
      </c>
      <c r="I11" s="571"/>
      <c r="J11" s="566" t="s">
        <v>289</v>
      </c>
      <c r="K11" s="567"/>
      <c r="L11" s="62" t="s">
        <v>271</v>
      </c>
      <c r="M11" s="596" t="s">
        <v>290</v>
      </c>
      <c r="N11" s="597"/>
      <c r="O11" s="597"/>
      <c r="P11" s="43"/>
      <c r="Q11" s="515"/>
      <c r="R11" s="516"/>
      <c r="S11" s="622"/>
      <c r="T11" s="472" t="s">
        <v>281</v>
      </c>
      <c r="U11" s="473"/>
      <c r="V11" s="474"/>
      <c r="W11" s="490">
        <f>+C65</f>
        <v>757915117</v>
      </c>
      <c r="X11" s="458"/>
      <c r="Y11" s="490">
        <v>771171614</v>
      </c>
      <c r="Z11" s="584"/>
      <c r="AC11" s="309"/>
      <c r="AD11" s="309"/>
      <c r="AE11" s="309"/>
      <c r="AF11" s="309"/>
      <c r="AG11" s="309"/>
    </row>
    <row r="12" spans="1:33" ht="13.15" customHeight="1">
      <c r="A12" s="502" t="s">
        <v>391</v>
      </c>
      <c r="B12" s="474"/>
      <c r="C12" s="49">
        <v>101166</v>
      </c>
      <c r="D12" s="29">
        <f t="shared" si="0"/>
        <v>1.3132318964351103E-2</v>
      </c>
      <c r="E12" s="563">
        <v>101166</v>
      </c>
      <c r="F12" s="564"/>
      <c r="G12" s="38">
        <f t="shared" si="1"/>
        <v>3.137832060086776E-2</v>
      </c>
      <c r="H12" s="11"/>
      <c r="I12" s="213"/>
      <c r="J12" s="213"/>
      <c r="K12" s="208"/>
      <c r="L12" s="207"/>
      <c r="M12" s="207"/>
      <c r="N12" s="208"/>
      <c r="O12" s="208"/>
      <c r="P12" s="15"/>
      <c r="Q12" s="100" t="s">
        <v>404</v>
      </c>
      <c r="R12" s="112"/>
      <c r="S12" s="622"/>
      <c r="T12" s="472" t="s">
        <v>283</v>
      </c>
      <c r="U12" s="473"/>
      <c r="V12" s="474"/>
      <c r="W12" s="589">
        <f>+W10-W11</f>
        <v>12443875</v>
      </c>
      <c r="X12" s="590"/>
      <c r="Y12" s="589">
        <v>11391233</v>
      </c>
      <c r="Z12" s="591"/>
      <c r="AC12" s="775" t="s">
        <v>803</v>
      </c>
      <c r="AD12" s="775"/>
      <c r="AE12" s="775"/>
      <c r="AF12" s="775"/>
      <c r="AG12" s="775"/>
    </row>
    <row r="13" spans="1:33" ht="13.15" customHeight="1">
      <c r="A13" s="502" t="s">
        <v>280</v>
      </c>
      <c r="B13" s="474"/>
      <c r="C13" s="297">
        <v>16623453</v>
      </c>
      <c r="D13" s="29">
        <f t="shared" si="0"/>
        <v>2.1578839440612385</v>
      </c>
      <c r="E13" s="563">
        <v>16623453</v>
      </c>
      <c r="F13" s="564"/>
      <c r="G13" s="38">
        <f t="shared" si="1"/>
        <v>5.156040939915159</v>
      </c>
      <c r="H13" s="565" t="s">
        <v>409</v>
      </c>
      <c r="I13" s="508"/>
      <c r="J13" s="500">
        <v>240534808</v>
      </c>
      <c r="K13" s="501"/>
      <c r="L13" s="42">
        <f t="shared" ref="L13:L18" si="2">+J13/$J$39*100</f>
        <v>89.186969954046958</v>
      </c>
      <c r="M13" s="499">
        <v>5797674</v>
      </c>
      <c r="N13" s="453"/>
      <c r="O13" s="453"/>
      <c r="P13" s="294"/>
      <c r="Q13" s="100" t="s">
        <v>405</v>
      </c>
      <c r="R13" s="112"/>
      <c r="S13" s="622"/>
      <c r="T13" s="472" t="s">
        <v>431</v>
      </c>
      <c r="U13" s="473"/>
      <c r="V13" s="474"/>
      <c r="W13" s="490">
        <v>3523731</v>
      </c>
      <c r="X13" s="458"/>
      <c r="Y13" s="490">
        <v>2811574</v>
      </c>
      <c r="Z13" s="584"/>
      <c r="AC13" s="775"/>
      <c r="AD13" s="775"/>
      <c r="AE13" s="775"/>
      <c r="AF13" s="775"/>
      <c r="AG13" s="775"/>
    </row>
    <row r="14" spans="1:33" ht="13.15" customHeight="1">
      <c r="A14" s="502" t="s">
        <v>282</v>
      </c>
      <c r="B14" s="474"/>
      <c r="C14" s="297">
        <v>45072</v>
      </c>
      <c r="D14" s="29">
        <f t="shared" si="0"/>
        <v>5.850778723694057E-3</v>
      </c>
      <c r="E14" s="563">
        <v>45072</v>
      </c>
      <c r="F14" s="564"/>
      <c r="G14" s="38">
        <f t="shared" si="1"/>
        <v>1.3979831822176539E-2</v>
      </c>
      <c r="H14" s="598" t="s">
        <v>815</v>
      </c>
      <c r="I14" s="599"/>
      <c r="J14" s="500">
        <v>240534808</v>
      </c>
      <c r="K14" s="501"/>
      <c r="L14" s="84">
        <f t="shared" si="2"/>
        <v>89.186969954046958</v>
      </c>
      <c r="M14" s="499">
        <v>5797674</v>
      </c>
      <c r="N14" s="453"/>
      <c r="O14" s="453"/>
      <c r="P14" s="294"/>
      <c r="Q14" s="100" t="s">
        <v>816</v>
      </c>
      <c r="R14" s="112"/>
      <c r="S14" s="622"/>
      <c r="T14" s="472" t="s">
        <v>287</v>
      </c>
      <c r="U14" s="473"/>
      <c r="V14" s="474"/>
      <c r="W14" s="589">
        <f>+W12-W13</f>
        <v>8920144</v>
      </c>
      <c r="X14" s="590"/>
      <c r="Y14" s="589">
        <f>+Y12-Y13</f>
        <v>8579659</v>
      </c>
      <c r="Z14" s="591"/>
      <c r="AC14" s="776"/>
      <c r="AD14" s="778" t="s">
        <v>802</v>
      </c>
      <c r="AE14" s="778"/>
      <c r="AF14" s="778"/>
      <c r="AG14" s="778"/>
    </row>
    <row r="15" spans="1:33" ht="13.15" customHeight="1">
      <c r="A15" s="502" t="s">
        <v>284</v>
      </c>
      <c r="B15" s="474"/>
      <c r="C15" s="297"/>
      <c r="D15" s="29">
        <f t="shared" si="0"/>
        <v>0</v>
      </c>
      <c r="E15" s="563"/>
      <c r="F15" s="564"/>
      <c r="G15" s="38">
        <f t="shared" si="1"/>
        <v>0</v>
      </c>
      <c r="H15" s="129"/>
      <c r="I15" s="97" t="s">
        <v>441</v>
      </c>
      <c r="J15" s="500">
        <v>121608458</v>
      </c>
      <c r="K15" s="501"/>
      <c r="L15" s="84">
        <f t="shared" si="2"/>
        <v>45.090729196266601</v>
      </c>
      <c r="M15" s="499">
        <v>5797674</v>
      </c>
      <c r="N15" s="453"/>
      <c r="O15" s="453"/>
      <c r="P15" s="5"/>
      <c r="Q15" s="100" t="s">
        <v>406</v>
      </c>
      <c r="R15" s="112" t="s">
        <v>462</v>
      </c>
      <c r="S15" s="622"/>
      <c r="T15" s="472" t="s">
        <v>463</v>
      </c>
      <c r="U15" s="473"/>
      <c r="V15" s="474"/>
      <c r="W15" s="589">
        <f>+W14-Y14</f>
        <v>340485</v>
      </c>
      <c r="X15" s="590"/>
      <c r="Y15" s="589">
        <v>4514979</v>
      </c>
      <c r="Z15" s="591"/>
      <c r="AC15" s="777"/>
      <c r="AD15" s="778"/>
      <c r="AE15" s="778"/>
      <c r="AF15" s="778"/>
      <c r="AG15" s="778"/>
    </row>
    <row r="16" spans="1:33">
      <c r="A16" s="502" t="s">
        <v>285</v>
      </c>
      <c r="B16" s="474"/>
      <c r="C16" s="297">
        <v>1343843</v>
      </c>
      <c r="D16" s="29">
        <f t="shared" si="0"/>
        <v>0.17444373518781489</v>
      </c>
      <c r="E16" s="563">
        <v>1343843</v>
      </c>
      <c r="F16" s="564"/>
      <c r="G16" s="38">
        <f t="shared" si="1"/>
        <v>0.41681529853144272</v>
      </c>
      <c r="H16" s="129"/>
      <c r="I16" s="98" t="s">
        <v>464</v>
      </c>
      <c r="J16" s="500">
        <v>1946533</v>
      </c>
      <c r="K16" s="501"/>
      <c r="L16" s="42">
        <f t="shared" si="2"/>
        <v>0.72174743285205056</v>
      </c>
      <c r="M16" s="499"/>
      <c r="N16" s="453"/>
      <c r="O16" s="453"/>
      <c r="P16" s="5"/>
      <c r="Q16" s="100" t="s">
        <v>291</v>
      </c>
      <c r="R16" s="112" t="s">
        <v>462</v>
      </c>
      <c r="S16" s="622"/>
      <c r="T16" s="472" t="s">
        <v>294</v>
      </c>
      <c r="U16" s="473"/>
      <c r="V16" s="474"/>
      <c r="W16" s="490">
        <v>4590107</v>
      </c>
      <c r="X16" s="458"/>
      <c r="Y16" s="490">
        <v>3096466</v>
      </c>
      <c r="Z16" s="584"/>
      <c r="AC16" s="310"/>
      <c r="AD16" s="779"/>
      <c r="AE16" s="779"/>
      <c r="AF16" s="779"/>
      <c r="AG16" s="779"/>
    </row>
    <row r="17" spans="1:33">
      <c r="A17" s="502" t="s">
        <v>288</v>
      </c>
      <c r="B17" s="474"/>
      <c r="C17" s="297">
        <v>5805268</v>
      </c>
      <c r="D17" s="29">
        <f t="shared" si="0"/>
        <v>0.75357957267798081</v>
      </c>
      <c r="E17" s="563">
        <v>5805268</v>
      </c>
      <c r="F17" s="564"/>
      <c r="G17" s="38">
        <f t="shared" si="1"/>
        <v>1.8006006017630269</v>
      </c>
      <c r="H17" s="129"/>
      <c r="I17" s="98" t="s">
        <v>465</v>
      </c>
      <c r="J17" s="500">
        <v>81297829</v>
      </c>
      <c r="K17" s="501"/>
      <c r="L17" s="42">
        <f t="shared" si="2"/>
        <v>30.144107177836176</v>
      </c>
      <c r="M17" s="499"/>
      <c r="N17" s="453"/>
      <c r="O17" s="453"/>
      <c r="P17" s="294"/>
      <c r="Q17" s="100" t="s">
        <v>466</v>
      </c>
      <c r="R17" s="112"/>
      <c r="S17" s="622"/>
      <c r="T17" s="472" t="s">
        <v>296</v>
      </c>
      <c r="U17" s="473"/>
      <c r="V17" s="474"/>
      <c r="W17" s="490"/>
      <c r="X17" s="458"/>
      <c r="Y17" s="490">
        <v>452</v>
      </c>
      <c r="Z17" s="584"/>
      <c r="AC17" s="310"/>
      <c r="AD17" s="779"/>
      <c r="AE17" s="779"/>
      <c r="AF17" s="779"/>
      <c r="AG17" s="779"/>
    </row>
    <row r="18" spans="1:33">
      <c r="A18" s="502" t="s">
        <v>292</v>
      </c>
      <c r="B18" s="474"/>
      <c r="C18" s="297">
        <v>617174</v>
      </c>
      <c r="D18" s="29">
        <f t="shared" si="0"/>
        <v>8.0115115992570901E-2</v>
      </c>
      <c r="E18" s="563">
        <v>617174</v>
      </c>
      <c r="F18" s="564"/>
      <c r="G18" s="38">
        <f t="shared" si="1"/>
        <v>0.19142679989838443</v>
      </c>
      <c r="H18" s="612"/>
      <c r="I18" s="98" t="s">
        <v>467</v>
      </c>
      <c r="J18" s="500">
        <v>7820605</v>
      </c>
      <c r="K18" s="501"/>
      <c r="L18" s="42">
        <f t="shared" si="2"/>
        <v>2.8997718415767473</v>
      </c>
      <c r="M18" s="499">
        <v>1010959</v>
      </c>
      <c r="N18" s="453"/>
      <c r="O18" s="453"/>
      <c r="P18" s="294"/>
      <c r="Q18" s="100" t="s">
        <v>468</v>
      </c>
      <c r="R18" s="112"/>
      <c r="S18" s="622"/>
      <c r="T18" s="472" t="s">
        <v>442</v>
      </c>
      <c r="U18" s="473"/>
      <c r="V18" s="474"/>
      <c r="W18" s="490"/>
      <c r="X18" s="458"/>
      <c r="Y18" s="490">
        <v>3100000</v>
      </c>
      <c r="Z18" s="584"/>
      <c r="AC18" s="309"/>
      <c r="AD18" s="309"/>
      <c r="AE18" s="309"/>
      <c r="AF18" s="309"/>
      <c r="AG18" s="309"/>
    </row>
    <row r="19" spans="1:33">
      <c r="A19" s="502" t="s">
        <v>295</v>
      </c>
      <c r="B19" s="474"/>
      <c r="C19" s="297">
        <f>C20+C21+C22</f>
        <v>40343007</v>
      </c>
      <c r="D19" s="29">
        <f t="shared" si="0"/>
        <v>5.2369099885836086</v>
      </c>
      <c r="E19" s="563">
        <v>38685095</v>
      </c>
      <c r="F19" s="564"/>
      <c r="G19" s="38">
        <f t="shared" si="1"/>
        <v>11.998826813208256</v>
      </c>
      <c r="H19" s="612"/>
      <c r="I19" s="98" t="s">
        <v>469</v>
      </c>
      <c r="J19" s="500">
        <v>30543491</v>
      </c>
      <c r="K19" s="501"/>
      <c r="L19" s="42">
        <v>11.325102744001624</v>
      </c>
      <c r="M19" s="499">
        <v>4786715</v>
      </c>
      <c r="N19" s="453"/>
      <c r="O19" s="453"/>
      <c r="P19" s="294"/>
      <c r="Q19" s="100" t="s">
        <v>470</v>
      </c>
      <c r="R19" s="112"/>
      <c r="S19" s="622"/>
      <c r="T19" s="472" t="s">
        <v>471</v>
      </c>
      <c r="U19" s="473"/>
      <c r="V19" s="474"/>
      <c r="W19" s="589">
        <f>+W15+W16+W17-W18</f>
        <v>4930592</v>
      </c>
      <c r="X19" s="590"/>
      <c r="Y19" s="589">
        <f>+Y15+Y16+Y17-Y18</f>
        <v>4511897</v>
      </c>
      <c r="Z19" s="784"/>
      <c r="AC19" s="309"/>
      <c r="AD19" s="309"/>
      <c r="AE19" s="309"/>
      <c r="AF19" s="309"/>
      <c r="AG19" s="309"/>
    </row>
    <row r="20" spans="1:33">
      <c r="A20" s="502" t="s">
        <v>297</v>
      </c>
      <c r="B20" s="474"/>
      <c r="C20" s="297">
        <v>38685095</v>
      </c>
      <c r="D20" s="29">
        <f t="shared" si="0"/>
        <v>5.0216970791197051</v>
      </c>
      <c r="E20" s="563">
        <v>38685095</v>
      </c>
      <c r="F20" s="564"/>
      <c r="G20" s="38">
        <f t="shared" si="1"/>
        <v>11.998826813208256</v>
      </c>
      <c r="H20" s="612"/>
      <c r="I20" s="97"/>
      <c r="J20" s="500"/>
      <c r="K20" s="501"/>
      <c r="L20" s="4"/>
      <c r="M20" s="499"/>
      <c r="N20" s="453"/>
      <c r="O20" s="453"/>
      <c r="P20" s="294"/>
      <c r="Q20" s="100" t="s">
        <v>407</v>
      </c>
      <c r="R20" s="112"/>
      <c r="S20" s="622"/>
      <c r="T20" s="614"/>
      <c r="U20" s="615"/>
      <c r="V20" s="616"/>
      <c r="W20" s="490"/>
      <c r="X20" s="458"/>
      <c r="Y20" s="490"/>
      <c r="Z20" s="613"/>
    </row>
    <row r="21" spans="1:33">
      <c r="A21" s="502" t="s">
        <v>298</v>
      </c>
      <c r="B21" s="474"/>
      <c r="C21" s="297">
        <v>1657738</v>
      </c>
      <c r="D21" s="29">
        <f t="shared" si="0"/>
        <v>0.2151903225918339</v>
      </c>
      <c r="E21" s="563"/>
      <c r="F21" s="564"/>
      <c r="G21" s="38">
        <f t="shared" si="1"/>
        <v>0</v>
      </c>
      <c r="H21" s="612"/>
      <c r="I21" s="97" t="s">
        <v>410</v>
      </c>
      <c r="J21" s="500">
        <v>105132749</v>
      </c>
      <c r="K21" s="501"/>
      <c r="L21" s="42">
        <f t="shared" ref="L21:L26" si="3">+J21/$J$39*100</f>
        <v>38.981764860615762</v>
      </c>
      <c r="M21" s="499"/>
      <c r="N21" s="453"/>
      <c r="O21" s="453"/>
      <c r="P21" s="294"/>
      <c r="Q21" s="102" t="s">
        <v>408</v>
      </c>
      <c r="R21" s="112"/>
      <c r="S21" s="622"/>
      <c r="T21" s="617"/>
      <c r="U21" s="618"/>
      <c r="V21" s="619"/>
      <c r="W21" s="490"/>
      <c r="X21" s="458"/>
      <c r="Y21" s="490"/>
      <c r="Z21" s="584"/>
    </row>
    <row r="22" spans="1:33" ht="13.9" customHeight="1" thickBot="1">
      <c r="A22" s="623" t="s">
        <v>389</v>
      </c>
      <c r="B22" s="624"/>
      <c r="C22" s="297">
        <v>174</v>
      </c>
      <c r="D22" s="29">
        <f t="shared" si="0"/>
        <v>2.2586872069638931E-5</v>
      </c>
      <c r="E22" s="563"/>
      <c r="F22" s="564"/>
      <c r="G22" s="38">
        <f t="shared" si="1"/>
        <v>0</v>
      </c>
      <c r="H22" s="301"/>
      <c r="I22" s="106" t="s">
        <v>472</v>
      </c>
      <c r="J22" s="500">
        <v>105132749</v>
      </c>
      <c r="K22" s="501"/>
      <c r="L22" s="42">
        <f t="shared" si="3"/>
        <v>38.981764860615762</v>
      </c>
      <c r="M22" s="499"/>
      <c r="N22" s="453"/>
      <c r="O22" s="453"/>
      <c r="P22" s="294"/>
      <c r="Q22" s="101" t="s">
        <v>473</v>
      </c>
      <c r="R22" s="112" t="s">
        <v>462</v>
      </c>
      <c r="S22" s="9"/>
      <c r="T22" s="620"/>
      <c r="U22" s="431"/>
      <c r="V22" s="621"/>
      <c r="W22" s="490"/>
      <c r="X22" s="458"/>
      <c r="Y22" s="80"/>
      <c r="Z22" s="81"/>
    </row>
    <row r="23" spans="1:33" ht="14.25" thickBot="1">
      <c r="A23" s="502" t="s">
        <v>817</v>
      </c>
      <c r="B23" s="474"/>
      <c r="C23" s="113">
        <f>SUM(C8:C19)</f>
        <v>342427982</v>
      </c>
      <c r="D23" s="114">
        <f t="shared" si="0"/>
        <v>44.450442658038057</v>
      </c>
      <c r="E23" s="625">
        <f>SUM(E8:E19)</f>
        <v>318933659</v>
      </c>
      <c r="F23" s="498">
        <f>SUM(F8:F19)</f>
        <v>0</v>
      </c>
      <c r="G23" s="115">
        <f t="shared" si="1"/>
        <v>98.922588641537999</v>
      </c>
      <c r="H23" s="11"/>
      <c r="I23" s="97" t="s">
        <v>411</v>
      </c>
      <c r="J23" s="500">
        <v>1231075</v>
      </c>
      <c r="K23" s="501"/>
      <c r="L23" s="42">
        <f t="shared" si="3"/>
        <v>0.45646553174199367</v>
      </c>
      <c r="M23" s="499"/>
      <c r="N23" s="453"/>
      <c r="O23" s="453"/>
      <c r="P23" s="294"/>
      <c r="Q23" s="100" t="s">
        <v>474</v>
      </c>
      <c r="R23" s="112"/>
      <c r="S23" s="486" t="s">
        <v>273</v>
      </c>
      <c r="T23" s="487"/>
      <c r="U23" s="487"/>
      <c r="V23" s="52" t="s">
        <v>423</v>
      </c>
      <c r="W23" s="608" t="s">
        <v>424</v>
      </c>
      <c r="X23" s="480"/>
      <c r="Y23" s="593" t="s">
        <v>425</v>
      </c>
      <c r="Z23" s="594"/>
    </row>
    <row r="24" spans="1:33">
      <c r="A24" s="502" t="s">
        <v>299</v>
      </c>
      <c r="B24" s="474"/>
      <c r="C24" s="297">
        <v>699607</v>
      </c>
      <c r="D24" s="29">
        <f t="shared" si="0"/>
        <v>9.0815711540367147E-2</v>
      </c>
      <c r="E24" s="563">
        <v>699607</v>
      </c>
      <c r="F24" s="564"/>
      <c r="G24" s="38">
        <f t="shared" si="1"/>
        <v>0.2169947684064932</v>
      </c>
      <c r="H24" s="130" t="s">
        <v>475</v>
      </c>
      <c r="I24" s="97" t="s">
        <v>304</v>
      </c>
      <c r="J24" s="500">
        <v>11748448</v>
      </c>
      <c r="K24" s="501"/>
      <c r="L24" s="42">
        <f t="shared" si="3"/>
        <v>4.3561615364321122</v>
      </c>
      <c r="M24" s="499"/>
      <c r="N24" s="453"/>
      <c r="O24" s="453"/>
      <c r="P24" s="294"/>
      <c r="Q24" s="14"/>
      <c r="R24" s="112"/>
      <c r="S24" s="629" t="s">
        <v>300</v>
      </c>
      <c r="T24" s="887" t="s">
        <v>301</v>
      </c>
      <c r="U24" s="888"/>
      <c r="V24" s="63">
        <v>7451</v>
      </c>
      <c r="W24" s="595">
        <v>24521241</v>
      </c>
      <c r="X24" s="595"/>
      <c r="Y24" s="606">
        <f>+W24/V24</f>
        <v>3291</v>
      </c>
      <c r="Z24" s="607"/>
    </row>
    <row r="25" spans="1:33">
      <c r="A25" s="502" t="s">
        <v>302</v>
      </c>
      <c r="B25" s="474"/>
      <c r="C25" s="297">
        <v>13317114</v>
      </c>
      <c r="D25" s="29">
        <f t="shared" si="0"/>
        <v>1.7286893692804459</v>
      </c>
      <c r="E25" s="563"/>
      <c r="F25" s="564"/>
      <c r="G25" s="38">
        <f t="shared" si="1"/>
        <v>0</v>
      </c>
      <c r="H25" s="11"/>
      <c r="I25" s="97" t="s">
        <v>307</v>
      </c>
      <c r="J25" s="500"/>
      <c r="K25" s="501"/>
      <c r="L25" s="42">
        <f t="shared" si="3"/>
        <v>0</v>
      </c>
      <c r="M25" s="499"/>
      <c r="N25" s="453"/>
      <c r="O25" s="453"/>
      <c r="P25" s="294"/>
      <c r="Q25" s="14"/>
      <c r="R25" s="112"/>
      <c r="S25" s="630"/>
      <c r="T25" s="889" t="s">
        <v>428</v>
      </c>
      <c r="U25" s="890"/>
      <c r="V25" s="64">
        <v>1042</v>
      </c>
      <c r="W25" s="488">
        <v>3402130</v>
      </c>
      <c r="X25" s="488"/>
      <c r="Y25" s="580">
        <f t="shared" ref="Y25:Y30" si="4">+W25/V25</f>
        <v>3265</v>
      </c>
      <c r="Z25" s="581"/>
    </row>
    <row r="26" spans="1:33">
      <c r="A26" s="502" t="s">
        <v>303</v>
      </c>
      <c r="B26" s="474"/>
      <c r="C26" s="297">
        <v>14878055</v>
      </c>
      <c r="D26" s="29">
        <f t="shared" si="0"/>
        <v>1.9313145110922518</v>
      </c>
      <c r="E26" s="563">
        <v>2137132</v>
      </c>
      <c r="F26" s="564"/>
      <c r="G26" s="38">
        <f t="shared" si="1"/>
        <v>0.66286710023499718</v>
      </c>
      <c r="H26" s="11"/>
      <c r="I26" s="97" t="s">
        <v>309</v>
      </c>
      <c r="J26" s="500">
        <v>504</v>
      </c>
      <c r="K26" s="501"/>
      <c r="L26" s="42">
        <f t="shared" si="3"/>
        <v>1.8687620819037411E-4</v>
      </c>
      <c r="M26" s="499"/>
      <c r="N26" s="453"/>
      <c r="O26" s="453"/>
      <c r="P26" s="294"/>
      <c r="Q26" s="14"/>
      <c r="R26" s="112"/>
      <c r="S26" s="630"/>
      <c r="T26" s="476" t="s">
        <v>476</v>
      </c>
      <c r="U26" s="478"/>
      <c r="V26" s="64">
        <v>852</v>
      </c>
      <c r="W26" s="488">
        <v>2557704</v>
      </c>
      <c r="X26" s="488"/>
      <c r="Y26" s="580">
        <f t="shared" si="4"/>
        <v>3002</v>
      </c>
      <c r="Z26" s="581"/>
    </row>
    <row r="27" spans="1:33">
      <c r="A27" s="502" t="s">
        <v>306</v>
      </c>
      <c r="B27" s="474"/>
      <c r="C27" s="297">
        <v>7291856</v>
      </c>
      <c r="D27" s="29">
        <f t="shared" si="0"/>
        <v>0.94655298058752324</v>
      </c>
      <c r="E27" s="563">
        <v>22020</v>
      </c>
      <c r="F27" s="564"/>
      <c r="G27" s="38">
        <f t="shared" si="1"/>
        <v>6.8298699131240544E-3</v>
      </c>
      <c r="H27" s="11"/>
      <c r="I27" s="4"/>
      <c r="J27" s="500"/>
      <c r="K27" s="501"/>
      <c r="L27" s="4"/>
      <c r="M27" s="499"/>
      <c r="N27" s="453"/>
      <c r="O27" s="453"/>
      <c r="P27" s="294"/>
      <c r="Q27" s="14"/>
      <c r="R27" s="112"/>
      <c r="S27" s="630"/>
      <c r="T27" s="476" t="s">
        <v>305</v>
      </c>
      <c r="U27" s="478"/>
      <c r="V27" s="64">
        <v>378</v>
      </c>
      <c r="W27" s="488">
        <v>1517221</v>
      </c>
      <c r="X27" s="488"/>
      <c r="Y27" s="580">
        <f t="shared" si="4"/>
        <v>4013.8121693121693</v>
      </c>
      <c r="Z27" s="581"/>
    </row>
    <row r="28" spans="1:33">
      <c r="A28" s="502" t="s">
        <v>308</v>
      </c>
      <c r="B28" s="474"/>
      <c r="C28" s="297">
        <v>121028546</v>
      </c>
      <c r="D28" s="29">
        <f t="shared" si="0"/>
        <v>15.710668306186268</v>
      </c>
      <c r="E28" s="563"/>
      <c r="F28" s="564"/>
      <c r="G28" s="38">
        <f t="shared" si="1"/>
        <v>0</v>
      </c>
      <c r="H28" s="565" t="s">
        <v>477</v>
      </c>
      <c r="I28" s="508"/>
      <c r="J28" s="500"/>
      <c r="K28" s="501"/>
      <c r="L28" s="42">
        <f t="shared" ref="L28:L38" si="5">+J28/$J$39*100</f>
        <v>0</v>
      </c>
      <c r="M28" s="499"/>
      <c r="N28" s="453"/>
      <c r="O28" s="453"/>
      <c r="P28" s="294"/>
      <c r="Q28" s="14"/>
      <c r="R28" s="112"/>
      <c r="S28" s="630"/>
      <c r="T28" s="476" t="s">
        <v>432</v>
      </c>
      <c r="U28" s="474"/>
      <c r="V28" s="64"/>
      <c r="W28" s="488"/>
      <c r="X28" s="488"/>
      <c r="Y28" s="580"/>
      <c r="Z28" s="581"/>
    </row>
    <row r="29" spans="1:33">
      <c r="A29" s="502" t="s">
        <v>310</v>
      </c>
      <c r="B29" s="474"/>
      <c r="C29" s="297">
        <v>30640</v>
      </c>
      <c r="D29" s="29">
        <f t="shared" si="0"/>
        <v>3.977366438009982E-3</v>
      </c>
      <c r="E29" s="563">
        <v>30640</v>
      </c>
      <c r="F29" s="564"/>
      <c r="G29" s="38">
        <f t="shared" si="1"/>
        <v>9.5035065457820637E-3</v>
      </c>
      <c r="H29" s="11"/>
      <c r="I29" s="213"/>
      <c r="J29" s="500"/>
      <c r="K29" s="501"/>
      <c r="L29" s="42">
        <f t="shared" si="5"/>
        <v>0</v>
      </c>
      <c r="M29" s="499"/>
      <c r="N29" s="453"/>
      <c r="O29" s="453"/>
      <c r="P29" s="294"/>
      <c r="Q29" s="14"/>
      <c r="R29" s="112"/>
      <c r="S29" s="630"/>
      <c r="T29" s="60"/>
      <c r="U29" s="61"/>
      <c r="V29" s="604">
        <f>+V24+V27+V28</f>
        <v>7829</v>
      </c>
      <c r="W29" s="600">
        <f>+W24+W27+W28</f>
        <v>26038462</v>
      </c>
      <c r="X29" s="601"/>
      <c r="Y29" s="785">
        <f t="shared" si="4"/>
        <v>3325.8988376548728</v>
      </c>
      <c r="Z29" s="767"/>
    </row>
    <row r="30" spans="1:33" ht="14.25" thickBot="1">
      <c r="A30" s="502" t="s">
        <v>312</v>
      </c>
      <c r="B30" s="474"/>
      <c r="C30" s="297">
        <v>25575259</v>
      </c>
      <c r="D30" s="29">
        <f t="shared" si="0"/>
        <v>3.3199143860970213</v>
      </c>
      <c r="E30" s="563"/>
      <c r="F30" s="564"/>
      <c r="G30" s="38">
        <f t="shared" si="1"/>
        <v>0</v>
      </c>
      <c r="H30" s="565" t="s">
        <v>478</v>
      </c>
      <c r="I30" s="508"/>
      <c r="J30" s="500">
        <v>29162445</v>
      </c>
      <c r="K30" s="501"/>
      <c r="L30" s="42">
        <f t="shared" si="5"/>
        <v>10.813030045953045</v>
      </c>
      <c r="M30" s="499"/>
      <c r="N30" s="453"/>
      <c r="O30" s="453"/>
      <c r="P30" s="294"/>
      <c r="Q30" s="12"/>
      <c r="R30" s="13"/>
      <c r="S30" s="631"/>
      <c r="T30" s="891" t="s">
        <v>311</v>
      </c>
      <c r="U30" s="892"/>
      <c r="V30" s="605"/>
      <c r="W30" s="602"/>
      <c r="X30" s="603"/>
      <c r="Y30" s="786" t="e">
        <f t="shared" si="4"/>
        <v>#DIV/0!</v>
      </c>
      <c r="Z30" s="769"/>
    </row>
    <row r="31" spans="1:33" ht="14.25" thickBot="1">
      <c r="A31" s="502" t="s">
        <v>313</v>
      </c>
      <c r="B31" s="474"/>
      <c r="C31" s="297">
        <v>5371410</v>
      </c>
      <c r="D31" s="29">
        <f t="shared" si="0"/>
        <v>0.69726063507804159</v>
      </c>
      <c r="E31" s="563">
        <v>579854</v>
      </c>
      <c r="F31" s="564"/>
      <c r="G31" s="38">
        <f t="shared" si="1"/>
        <v>0.17985138004562379</v>
      </c>
      <c r="H31" s="11"/>
      <c r="I31" s="97" t="s">
        <v>412</v>
      </c>
      <c r="J31" s="500">
        <v>29162445</v>
      </c>
      <c r="K31" s="501"/>
      <c r="L31" s="42">
        <f t="shared" si="5"/>
        <v>10.813030045953045</v>
      </c>
      <c r="M31" s="499"/>
      <c r="N31" s="453"/>
      <c r="O31" s="453"/>
      <c r="P31" s="294"/>
      <c r="Q31" s="634" t="s">
        <v>314</v>
      </c>
      <c r="R31" s="635"/>
      <c r="S31" s="635"/>
      <c r="T31" s="636"/>
      <c r="U31" s="68" t="s">
        <v>315</v>
      </c>
      <c r="V31" s="68" t="s">
        <v>316</v>
      </c>
      <c r="W31" s="479" t="s">
        <v>317</v>
      </c>
      <c r="X31" s="480"/>
      <c r="Y31" s="593" t="s">
        <v>425</v>
      </c>
      <c r="Z31" s="594"/>
    </row>
    <row r="32" spans="1:33">
      <c r="A32" s="502" t="s">
        <v>318</v>
      </c>
      <c r="B32" s="474"/>
      <c r="C32" s="297">
        <v>142004</v>
      </c>
      <c r="D32" s="29">
        <f t="shared" si="0"/>
        <v>1.8433483801017281E-2</v>
      </c>
      <c r="E32" s="563"/>
      <c r="F32" s="564"/>
      <c r="G32" s="38">
        <f t="shared" si="1"/>
        <v>0</v>
      </c>
      <c r="H32" s="11" t="s">
        <v>475</v>
      </c>
      <c r="I32" s="98" t="s">
        <v>479</v>
      </c>
      <c r="J32" s="500">
        <v>21325</v>
      </c>
      <c r="K32" s="501"/>
      <c r="L32" s="42">
        <f t="shared" si="5"/>
        <v>7.9070141659915247E-3</v>
      </c>
      <c r="M32" s="499"/>
      <c r="N32" s="453"/>
      <c r="O32" s="453"/>
      <c r="P32" s="294"/>
      <c r="Q32" s="16" t="s">
        <v>319</v>
      </c>
      <c r="R32" s="17"/>
      <c r="S32" s="104" t="s">
        <v>320</v>
      </c>
      <c r="T32" s="40"/>
      <c r="U32" s="65" t="s">
        <v>480</v>
      </c>
      <c r="V32" s="66">
        <v>1</v>
      </c>
      <c r="W32" s="489" t="s">
        <v>481</v>
      </c>
      <c r="X32" s="470"/>
      <c r="Y32" s="782">
        <v>10400</v>
      </c>
      <c r="Z32" s="783"/>
    </row>
    <row r="33" spans="1:26">
      <c r="A33" s="502" t="s">
        <v>321</v>
      </c>
      <c r="B33" s="474"/>
      <c r="C33" s="297">
        <v>5239002</v>
      </c>
      <c r="D33" s="29">
        <f t="shared" si="0"/>
        <v>0.68007280429070394</v>
      </c>
      <c r="E33" s="563"/>
      <c r="F33" s="564"/>
      <c r="G33" s="38">
        <f t="shared" si="1"/>
        <v>0</v>
      </c>
      <c r="H33" s="612"/>
      <c r="I33" s="98" t="s">
        <v>818</v>
      </c>
      <c r="J33" s="500">
        <v>7304709</v>
      </c>
      <c r="K33" s="501"/>
      <c r="L33" s="42">
        <f t="shared" si="5"/>
        <v>2.708484761615277</v>
      </c>
      <c r="M33" s="499"/>
      <c r="N33" s="453"/>
      <c r="O33" s="453"/>
      <c r="P33" s="294"/>
      <c r="Q33" s="16" t="s">
        <v>322</v>
      </c>
      <c r="R33" s="18"/>
      <c r="S33" s="105" t="s">
        <v>323</v>
      </c>
      <c r="T33" s="41" t="s">
        <v>819</v>
      </c>
      <c r="U33" s="65" t="s">
        <v>433</v>
      </c>
      <c r="V33" s="66">
        <v>3</v>
      </c>
      <c r="W33" s="475" t="s">
        <v>820</v>
      </c>
      <c r="X33" s="468"/>
      <c r="Y33" s="576">
        <v>9360</v>
      </c>
      <c r="Z33" s="577"/>
    </row>
    <row r="34" spans="1:26">
      <c r="A34" s="502" t="s">
        <v>324</v>
      </c>
      <c r="B34" s="474"/>
      <c r="C34" s="297">
        <v>11391233</v>
      </c>
      <c r="D34" s="29">
        <f t="shared" si="0"/>
        <v>1.4786915085428118</v>
      </c>
      <c r="E34" s="563"/>
      <c r="F34" s="564"/>
      <c r="G34" s="38">
        <f t="shared" si="1"/>
        <v>0</v>
      </c>
      <c r="H34" s="612"/>
      <c r="I34" s="98" t="s">
        <v>821</v>
      </c>
      <c r="J34" s="500">
        <v>21836411</v>
      </c>
      <c r="K34" s="501"/>
      <c r="L34" s="42">
        <f t="shared" si="5"/>
        <v>8.096638270171777</v>
      </c>
      <c r="M34" s="499"/>
      <c r="N34" s="453"/>
      <c r="O34" s="453"/>
      <c r="P34" s="294"/>
      <c r="Q34" s="296" t="s">
        <v>325</v>
      </c>
      <c r="R34" s="18"/>
      <c r="S34" s="105" t="s">
        <v>326</v>
      </c>
      <c r="T34" s="41" t="s">
        <v>819</v>
      </c>
      <c r="U34" s="88" t="s">
        <v>330</v>
      </c>
      <c r="V34" s="66">
        <v>1</v>
      </c>
      <c r="W34" s="475" t="s">
        <v>820</v>
      </c>
      <c r="X34" s="468"/>
      <c r="Y34" s="576">
        <v>7650</v>
      </c>
      <c r="Z34" s="577"/>
    </row>
    <row r="35" spans="1:26">
      <c r="A35" s="502" t="s">
        <v>327</v>
      </c>
      <c r="B35" s="474"/>
      <c r="C35" s="297">
        <v>145169484</v>
      </c>
      <c r="D35" s="29">
        <f t="shared" si="0"/>
        <v>18.844394043238481</v>
      </c>
      <c r="E35" s="563">
        <v>4400</v>
      </c>
      <c r="F35" s="564"/>
      <c r="G35" s="38">
        <f t="shared" si="1"/>
        <v>1.3647333159739255E-3</v>
      </c>
      <c r="H35" s="612"/>
      <c r="I35" s="99" t="s">
        <v>822</v>
      </c>
      <c r="J35" s="500"/>
      <c r="K35" s="501"/>
      <c r="L35" s="42">
        <f t="shared" si="5"/>
        <v>0</v>
      </c>
      <c r="M35" s="499"/>
      <c r="N35" s="453"/>
      <c r="O35" s="453"/>
      <c r="P35" s="294"/>
      <c r="Q35" s="103" t="s">
        <v>328</v>
      </c>
      <c r="R35" s="3"/>
      <c r="S35" s="105" t="s">
        <v>329</v>
      </c>
      <c r="T35" s="5"/>
      <c r="U35" s="88" t="s">
        <v>334</v>
      </c>
      <c r="V35" s="67">
        <v>1</v>
      </c>
      <c r="W35" s="475" t="s">
        <v>823</v>
      </c>
      <c r="X35" s="468"/>
      <c r="Y35" s="576">
        <v>10600</v>
      </c>
      <c r="Z35" s="577"/>
    </row>
    <row r="36" spans="1:26">
      <c r="A36" s="855" t="s">
        <v>331</v>
      </c>
      <c r="B36" s="856"/>
      <c r="C36" s="220">
        <v>77796800</v>
      </c>
      <c r="D36" s="221">
        <f t="shared" si="0"/>
        <v>10.098772235788999</v>
      </c>
      <c r="E36" s="857"/>
      <c r="F36" s="858"/>
      <c r="G36" s="222">
        <f t="shared" si="1"/>
        <v>0</v>
      </c>
      <c r="H36" s="612"/>
      <c r="I36" s="97" t="s">
        <v>413</v>
      </c>
      <c r="J36" s="500"/>
      <c r="K36" s="501"/>
      <c r="L36" s="42">
        <f t="shared" si="5"/>
        <v>0</v>
      </c>
      <c r="M36" s="499"/>
      <c r="N36" s="453"/>
      <c r="O36" s="453"/>
      <c r="P36" s="294"/>
      <c r="Q36" s="296" t="s">
        <v>332</v>
      </c>
      <c r="R36" s="3"/>
      <c r="S36" s="105" t="s">
        <v>333</v>
      </c>
      <c r="T36" s="5"/>
      <c r="U36" s="88" t="s">
        <v>338</v>
      </c>
      <c r="V36" s="67">
        <v>1</v>
      </c>
      <c r="W36" s="475" t="s">
        <v>823</v>
      </c>
      <c r="X36" s="468"/>
      <c r="Y36" s="576">
        <v>9700</v>
      </c>
      <c r="Z36" s="577"/>
    </row>
    <row r="37" spans="1:26">
      <c r="A37" s="855" t="s">
        <v>335</v>
      </c>
      <c r="B37" s="856"/>
      <c r="C37" s="220"/>
      <c r="D37" s="221">
        <f t="shared" si="0"/>
        <v>0</v>
      </c>
      <c r="E37" s="857"/>
      <c r="F37" s="858"/>
      <c r="G37" s="222">
        <f t="shared" si="1"/>
        <v>0</v>
      </c>
      <c r="H37" s="11" t="s">
        <v>824</v>
      </c>
      <c r="I37" s="213"/>
      <c r="J37" s="500"/>
      <c r="K37" s="501"/>
      <c r="L37" s="42">
        <f t="shared" si="5"/>
        <v>0</v>
      </c>
      <c r="M37" s="499"/>
      <c r="N37" s="453"/>
      <c r="O37" s="453"/>
      <c r="P37" s="294"/>
      <c r="Q37" s="296" t="s">
        <v>336</v>
      </c>
      <c r="R37" s="3"/>
      <c r="S37" s="105" t="s">
        <v>337</v>
      </c>
      <c r="T37" s="5"/>
      <c r="U37" s="88" t="s">
        <v>343</v>
      </c>
      <c r="V37" s="67">
        <v>60</v>
      </c>
      <c r="W37" s="475" t="s">
        <v>823</v>
      </c>
      <c r="X37" s="468"/>
      <c r="Y37" s="576">
        <v>8800</v>
      </c>
      <c r="Z37" s="577"/>
    </row>
    <row r="38" spans="1:26">
      <c r="A38" s="855" t="s">
        <v>339</v>
      </c>
      <c r="B38" s="856"/>
      <c r="C38" s="220">
        <v>40807000</v>
      </c>
      <c r="D38" s="221">
        <f t="shared" si="0"/>
        <v>5.2971407387687117</v>
      </c>
      <c r="E38" s="857"/>
      <c r="F38" s="858"/>
      <c r="G38" s="223">
        <f t="shared" si="1"/>
        <v>0</v>
      </c>
      <c r="H38" s="565" t="s">
        <v>340</v>
      </c>
      <c r="I38" s="508"/>
      <c r="J38" s="500"/>
      <c r="K38" s="501"/>
      <c r="L38" s="42">
        <f t="shared" si="5"/>
        <v>0</v>
      </c>
      <c r="M38" s="537"/>
      <c r="N38" s="453"/>
      <c r="O38" s="453"/>
      <c r="P38" s="294"/>
      <c r="Q38" s="296" t="s">
        <v>341</v>
      </c>
      <c r="R38" s="3"/>
      <c r="S38" s="105" t="s">
        <v>342</v>
      </c>
      <c r="T38" s="5" t="s">
        <v>819</v>
      </c>
      <c r="U38" s="208"/>
      <c r="V38" s="208"/>
      <c r="W38" s="475"/>
      <c r="X38" s="468"/>
      <c r="Y38" s="576"/>
      <c r="Z38" s="577"/>
    </row>
    <row r="39" spans="1:26" ht="14.25" thickBot="1">
      <c r="A39" s="666" t="s">
        <v>344</v>
      </c>
      <c r="B39" s="667"/>
      <c r="C39" s="116">
        <f>SUM(C23:C36)</f>
        <v>770358992</v>
      </c>
      <c r="D39" s="117">
        <v>100</v>
      </c>
      <c r="E39" s="646">
        <f>SUM(E23:E36)</f>
        <v>322407312</v>
      </c>
      <c r="F39" s="647"/>
      <c r="G39" s="118">
        <v>100</v>
      </c>
      <c r="H39" s="12" t="s">
        <v>311</v>
      </c>
      <c r="I39" s="13"/>
      <c r="J39" s="644">
        <f>+J13+J30+J38</f>
        <v>269697253</v>
      </c>
      <c r="K39" s="645"/>
      <c r="L39" s="117">
        <v>100</v>
      </c>
      <c r="M39" s="664">
        <f>+M13+M30+M38</f>
        <v>5797674</v>
      </c>
      <c r="N39" s="665">
        <f>N29+N30+N31+N38</f>
        <v>0</v>
      </c>
      <c r="O39" s="665"/>
      <c r="P39" s="119"/>
      <c r="Q39" s="12"/>
      <c r="R39" s="39"/>
      <c r="S39" s="39"/>
      <c r="T39" s="19"/>
      <c r="U39" s="208"/>
      <c r="V39" s="208"/>
      <c r="W39" s="208"/>
      <c r="X39" s="208"/>
      <c r="Y39" s="208"/>
      <c r="Z39" s="15"/>
    </row>
    <row r="40" spans="1:26">
      <c r="A40" s="494" t="s">
        <v>345</v>
      </c>
      <c r="B40" s="495"/>
      <c r="C40" s="495"/>
      <c r="D40" s="495"/>
      <c r="E40" s="495"/>
      <c r="F40" s="495"/>
      <c r="G40" s="495"/>
      <c r="H40" s="495"/>
      <c r="I40" s="495"/>
      <c r="J40" s="300"/>
      <c r="K40" s="641" t="s">
        <v>796</v>
      </c>
      <c r="L40" s="642"/>
      <c r="M40" s="642"/>
      <c r="N40" s="642"/>
      <c r="O40" s="642"/>
      <c r="P40" s="642"/>
      <c r="Q40" s="642"/>
      <c r="R40" s="642"/>
      <c r="S40" s="642"/>
      <c r="T40" s="643"/>
      <c r="U40" s="519" t="s">
        <v>440</v>
      </c>
      <c r="V40" s="456"/>
      <c r="W40" s="455" t="s">
        <v>403</v>
      </c>
      <c r="X40" s="456"/>
      <c r="Y40" s="780" t="s">
        <v>402</v>
      </c>
      <c r="Z40" s="781"/>
    </row>
    <row r="41" spans="1:26">
      <c r="A41" s="660" t="s">
        <v>269</v>
      </c>
      <c r="B41" s="661"/>
      <c r="C41" s="299" t="s">
        <v>270</v>
      </c>
      <c r="D41" s="108" t="s">
        <v>271</v>
      </c>
      <c r="E41" s="651" t="s">
        <v>346</v>
      </c>
      <c r="F41" s="651"/>
      <c r="G41" s="651" t="s">
        <v>392</v>
      </c>
      <c r="H41" s="651"/>
      <c r="I41" s="651"/>
      <c r="J41" s="109" t="s">
        <v>347</v>
      </c>
      <c r="K41" s="609" t="s">
        <v>382</v>
      </c>
      <c r="L41" s="567"/>
      <c r="M41" s="648" t="s">
        <v>394</v>
      </c>
      <c r="N41" s="649"/>
      <c r="O41" s="662" t="s">
        <v>271</v>
      </c>
      <c r="P41" s="663"/>
      <c r="Q41" s="521" t="s">
        <v>348</v>
      </c>
      <c r="R41" s="650"/>
      <c r="S41" s="517" t="s">
        <v>349</v>
      </c>
      <c r="T41" s="518"/>
      <c r="U41" s="506" t="s">
        <v>351</v>
      </c>
      <c r="V41" s="508"/>
      <c r="W41" s="481">
        <v>206005440</v>
      </c>
      <c r="X41" s="482"/>
      <c r="Y41" s="481">
        <v>205680661</v>
      </c>
      <c r="Z41" s="790"/>
    </row>
    <row r="42" spans="1:26">
      <c r="A42" s="655" t="s">
        <v>825</v>
      </c>
      <c r="B42" s="656"/>
      <c r="C42" s="297">
        <v>77750741</v>
      </c>
      <c r="D42" s="53">
        <f>C42*100/$C$65</f>
        <v>10.258502470270692</v>
      </c>
      <c r="E42" s="464">
        <v>73478692</v>
      </c>
      <c r="F42" s="464"/>
      <c r="G42" s="453">
        <v>70706065</v>
      </c>
      <c r="H42" s="453"/>
      <c r="I42" s="453"/>
      <c r="J42" s="20">
        <f>+G42*100/($E$39+$C$37+$C$38)</f>
        <v>19.466761816368074</v>
      </c>
      <c r="K42" s="568" t="s">
        <v>350</v>
      </c>
      <c r="L42" s="569"/>
      <c r="M42" s="952">
        <v>1826749</v>
      </c>
      <c r="N42" s="493"/>
      <c r="O42" s="638">
        <f>M42*100/M58</f>
        <v>0.24102290072148014</v>
      </c>
      <c r="P42" s="493"/>
      <c r="Q42" s="637"/>
      <c r="R42" s="637"/>
      <c r="S42" s="504">
        <v>1826749</v>
      </c>
      <c r="T42" s="505"/>
      <c r="U42" s="506" t="s">
        <v>353</v>
      </c>
      <c r="V42" s="508"/>
      <c r="W42" s="457">
        <v>244639822</v>
      </c>
      <c r="X42" s="458"/>
      <c r="Y42" s="457">
        <v>245421579</v>
      </c>
      <c r="Z42" s="584"/>
    </row>
    <row r="43" spans="1:26">
      <c r="A43" s="657" t="s">
        <v>826</v>
      </c>
      <c r="B43" s="658"/>
      <c r="C43" s="297">
        <v>49812318</v>
      </c>
      <c r="D43" s="29">
        <f t="shared" ref="D43:D64" si="6">C43*100/$C$65</f>
        <v>6.5722818931450337</v>
      </c>
      <c r="E43" s="453">
        <v>46253711</v>
      </c>
      <c r="F43" s="453"/>
      <c r="G43" s="453"/>
      <c r="H43" s="453"/>
      <c r="I43" s="453"/>
      <c r="J43" s="20">
        <f t="shared" ref="J43:J56" si="7">+G43*100/($E$39+$C$37+$C$38)</f>
        <v>0</v>
      </c>
      <c r="K43" s="502" t="s">
        <v>352</v>
      </c>
      <c r="L43" s="474"/>
      <c r="M43" s="953">
        <v>46184701</v>
      </c>
      <c r="N43" s="564"/>
      <c r="O43" s="668">
        <f>M43*100/M58</f>
        <v>6.093650854044121</v>
      </c>
      <c r="P43" s="564"/>
      <c r="Q43" s="504">
        <v>787442</v>
      </c>
      <c r="R43" s="504"/>
      <c r="S43" s="504">
        <v>39295427</v>
      </c>
      <c r="T43" s="505"/>
      <c r="U43" s="506" t="s">
        <v>355</v>
      </c>
      <c r="V43" s="508"/>
      <c r="W43" s="457">
        <v>269029574</v>
      </c>
      <c r="X43" s="458"/>
      <c r="Y43" s="457">
        <v>268779964</v>
      </c>
      <c r="Z43" s="584"/>
    </row>
    <row r="44" spans="1:26">
      <c r="A44" s="657" t="s">
        <v>827</v>
      </c>
      <c r="B44" s="658"/>
      <c r="C44" s="297">
        <v>177430564</v>
      </c>
      <c r="D44" s="29">
        <f t="shared" si="6"/>
        <v>23.410347678815331</v>
      </c>
      <c r="E44" s="453">
        <v>59333139</v>
      </c>
      <c r="F44" s="453"/>
      <c r="G44" s="453">
        <v>59110908</v>
      </c>
      <c r="H44" s="453"/>
      <c r="I44" s="453"/>
      <c r="J44" s="20">
        <f t="shared" si="7"/>
        <v>16.274388438746325</v>
      </c>
      <c r="K44" s="502" t="s">
        <v>354</v>
      </c>
      <c r="L44" s="474"/>
      <c r="M44" s="953">
        <v>237711614</v>
      </c>
      <c r="N44" s="564"/>
      <c r="O44" s="668">
        <f>M44*100/M58</f>
        <v>31.363883457149726</v>
      </c>
      <c r="P44" s="564"/>
      <c r="Q44" s="504">
        <v>4823484</v>
      </c>
      <c r="R44" s="504"/>
      <c r="S44" s="504">
        <v>109375463</v>
      </c>
      <c r="T44" s="505"/>
      <c r="U44" s="506" t="s">
        <v>357</v>
      </c>
      <c r="V44" s="508"/>
      <c r="W44" s="457">
        <v>348521765</v>
      </c>
      <c r="X44" s="458"/>
      <c r="Y44" s="457">
        <v>348082863</v>
      </c>
      <c r="Z44" s="584"/>
    </row>
    <row r="45" spans="1:26">
      <c r="A45" s="901" t="s">
        <v>828</v>
      </c>
      <c r="B45" s="902"/>
      <c r="C45" s="220">
        <v>105367363</v>
      </c>
      <c r="D45" s="221">
        <f t="shared" si="6"/>
        <v>13.902264334965098</v>
      </c>
      <c r="E45" s="840">
        <v>95187894</v>
      </c>
      <c r="F45" s="840"/>
      <c r="G45" s="840">
        <v>94791096</v>
      </c>
      <c r="H45" s="840"/>
      <c r="I45" s="840"/>
      <c r="J45" s="224">
        <f t="shared" si="7"/>
        <v>26.097841651129649</v>
      </c>
      <c r="K45" s="502" t="s">
        <v>356</v>
      </c>
      <c r="L45" s="474"/>
      <c r="M45" s="953">
        <v>51997490</v>
      </c>
      <c r="N45" s="564"/>
      <c r="O45" s="668">
        <f>M45*100/M58</f>
        <v>6.8605954458090057</v>
      </c>
      <c r="P45" s="564"/>
      <c r="Q45" s="504">
        <v>1758427</v>
      </c>
      <c r="R45" s="504"/>
      <c r="S45" s="504">
        <v>34719140</v>
      </c>
      <c r="T45" s="505"/>
      <c r="U45" s="506" t="s">
        <v>359</v>
      </c>
      <c r="V45" s="508"/>
      <c r="W45" s="671">
        <f>+W41/W42</f>
        <v>0.84207647927408968</v>
      </c>
      <c r="X45" s="672"/>
      <c r="Y45" s="671">
        <f>+Y41/Y42</f>
        <v>0.83807080794635425</v>
      </c>
      <c r="Z45" s="794"/>
    </row>
    <row r="46" spans="1:26">
      <c r="A46" s="918" t="s">
        <v>436</v>
      </c>
      <c r="B46" s="306" t="s">
        <v>437</v>
      </c>
      <c r="C46" s="220">
        <v>84273408</v>
      </c>
      <c r="D46" s="221">
        <f t="shared" si="6"/>
        <v>11.11910900175382</v>
      </c>
      <c r="E46" s="840">
        <v>75000174</v>
      </c>
      <c r="F46" s="840"/>
      <c r="G46" s="840">
        <v>74608674</v>
      </c>
      <c r="H46" s="840"/>
      <c r="I46" s="840"/>
      <c r="J46" s="224">
        <f t="shared" si="7"/>
        <v>20.541226360044977</v>
      </c>
      <c r="K46" s="502" t="s">
        <v>358</v>
      </c>
      <c r="L46" s="474"/>
      <c r="M46" s="953">
        <v>1379262</v>
      </c>
      <c r="N46" s="564"/>
      <c r="O46" s="668">
        <f>M46*100/M58</f>
        <v>0.18198106477403855</v>
      </c>
      <c r="P46" s="564"/>
      <c r="Q46" s="504"/>
      <c r="R46" s="504"/>
      <c r="S46" s="504">
        <v>159699</v>
      </c>
      <c r="T46" s="505"/>
      <c r="U46" s="506" t="s">
        <v>829</v>
      </c>
      <c r="V46" s="508"/>
      <c r="W46" s="677">
        <f>+W14*100/W44</f>
        <v>2.5594223649131354</v>
      </c>
      <c r="X46" s="678"/>
      <c r="Y46" s="677">
        <f>+Y14*100/Y44</f>
        <v>2.4648323465438744</v>
      </c>
      <c r="Z46" s="795"/>
    </row>
    <row r="47" spans="1:26">
      <c r="A47" s="919"/>
      <c r="B47" s="306" t="s">
        <v>438</v>
      </c>
      <c r="C47" s="220">
        <v>20845715</v>
      </c>
      <c r="D47" s="221">
        <f t="shared" si="6"/>
        <v>2.7504023250667</v>
      </c>
      <c r="E47" s="840">
        <v>19939480</v>
      </c>
      <c r="F47" s="840"/>
      <c r="G47" s="840">
        <v>19934182</v>
      </c>
      <c r="H47" s="840"/>
      <c r="I47" s="840"/>
      <c r="J47" s="224">
        <f t="shared" si="7"/>
        <v>5.4882699666306101</v>
      </c>
      <c r="K47" s="502" t="s">
        <v>360</v>
      </c>
      <c r="L47" s="474"/>
      <c r="M47" s="953">
        <v>5235314</v>
      </c>
      <c r="N47" s="564"/>
      <c r="O47" s="668">
        <f>M47*100/M58</f>
        <v>0.69075202256455326</v>
      </c>
      <c r="P47" s="564"/>
      <c r="Q47" s="504">
        <v>1329534</v>
      </c>
      <c r="R47" s="504"/>
      <c r="S47" s="504">
        <v>2404338</v>
      </c>
      <c r="T47" s="505"/>
      <c r="U47" s="506" t="s">
        <v>830</v>
      </c>
      <c r="V47" s="508"/>
      <c r="W47" s="677">
        <f>+E45*100/I66</f>
        <v>23.25570027378641</v>
      </c>
      <c r="X47" s="682"/>
      <c r="Y47" s="791">
        <v>24.6</v>
      </c>
      <c r="Z47" s="792"/>
    </row>
    <row r="48" spans="1:26">
      <c r="A48" s="920"/>
      <c r="B48" s="305" t="s">
        <v>439</v>
      </c>
      <c r="C48" s="220">
        <v>248240</v>
      </c>
      <c r="D48" s="221">
        <f t="shared" si="6"/>
        <v>3.275300814457828E-2</v>
      </c>
      <c r="E48" s="840">
        <v>248240</v>
      </c>
      <c r="F48" s="840"/>
      <c r="G48" s="840">
        <v>248240</v>
      </c>
      <c r="H48" s="840"/>
      <c r="I48" s="840"/>
      <c r="J48" s="224">
        <f t="shared" si="7"/>
        <v>6.8345324454065021E-2</v>
      </c>
      <c r="K48" s="502" t="s">
        <v>361</v>
      </c>
      <c r="L48" s="474"/>
      <c r="M48" s="953">
        <v>120668108</v>
      </c>
      <c r="N48" s="564"/>
      <c r="O48" s="668">
        <f>M48*100/M58</f>
        <v>15.921058347223862</v>
      </c>
      <c r="P48" s="564"/>
      <c r="Q48" s="504">
        <v>1203678</v>
      </c>
      <c r="R48" s="504"/>
      <c r="S48" s="504">
        <v>10159864</v>
      </c>
      <c r="T48" s="505"/>
      <c r="U48" s="683"/>
      <c r="V48" s="599"/>
      <c r="W48" s="76"/>
      <c r="X48" s="77"/>
      <c r="Y48" s="76"/>
      <c r="Z48" s="78"/>
    </row>
    <row r="49" spans="1:26">
      <c r="A49" s="657" t="s">
        <v>831</v>
      </c>
      <c r="B49" s="658"/>
      <c r="C49" s="120">
        <f>C42+C44+C45</f>
        <v>360548668</v>
      </c>
      <c r="D49" s="121">
        <f t="shared" si="6"/>
        <v>47.571114484051122</v>
      </c>
      <c r="E49" s="685">
        <f>E42+E44+E45</f>
        <v>227999725</v>
      </c>
      <c r="F49" s="685">
        <f>F42+F44+F45</f>
        <v>0</v>
      </c>
      <c r="G49" s="685">
        <f>+G42+G44+G45</f>
        <v>224608069</v>
      </c>
      <c r="H49" s="685"/>
      <c r="I49" s="685"/>
      <c r="J49" s="122">
        <f t="shared" si="7"/>
        <v>61.838991906244047</v>
      </c>
      <c r="K49" s="502" t="s">
        <v>362</v>
      </c>
      <c r="L49" s="474"/>
      <c r="M49" s="953">
        <v>94119037</v>
      </c>
      <c r="N49" s="564"/>
      <c r="O49" s="668">
        <f>M49*100/M58</f>
        <v>12.418150118517824</v>
      </c>
      <c r="P49" s="564"/>
      <c r="Q49" s="504">
        <v>50507970</v>
      </c>
      <c r="R49" s="504"/>
      <c r="S49" s="504">
        <v>44396743</v>
      </c>
      <c r="T49" s="505"/>
      <c r="U49" s="686" t="s">
        <v>417</v>
      </c>
      <c r="V49" s="46" t="s">
        <v>418</v>
      </c>
      <c r="W49" s="673"/>
      <c r="X49" s="674"/>
      <c r="Y49" s="673"/>
      <c r="Z49" s="788"/>
    </row>
    <row r="50" spans="1:26">
      <c r="A50" s="657" t="s">
        <v>832</v>
      </c>
      <c r="B50" s="658"/>
      <c r="C50" s="297">
        <v>76622646</v>
      </c>
      <c r="D50" s="29">
        <f t="shared" si="6"/>
        <v>10.109660604645256</v>
      </c>
      <c r="E50" s="453">
        <v>51330877</v>
      </c>
      <c r="F50" s="453"/>
      <c r="G50" s="453">
        <v>45718537</v>
      </c>
      <c r="H50" s="453"/>
      <c r="I50" s="453"/>
      <c r="J50" s="20">
        <f t="shared" si="7"/>
        <v>12.587206916009411</v>
      </c>
      <c r="K50" s="502" t="s">
        <v>363</v>
      </c>
      <c r="L50" s="474"/>
      <c r="M50" s="953">
        <v>12268267</v>
      </c>
      <c r="N50" s="564"/>
      <c r="O50" s="668">
        <f>M50*100/M58</f>
        <v>1.6186861463537743</v>
      </c>
      <c r="P50" s="564"/>
      <c r="Q50" s="504">
        <v>755188</v>
      </c>
      <c r="R50" s="504"/>
      <c r="S50" s="504">
        <v>11453302</v>
      </c>
      <c r="T50" s="505"/>
      <c r="U50" s="687"/>
      <c r="V50" s="47" t="s">
        <v>419</v>
      </c>
      <c r="W50" s="675"/>
      <c r="X50" s="676"/>
      <c r="Y50" s="675"/>
      <c r="Z50" s="787"/>
    </row>
    <row r="51" spans="1:26">
      <c r="A51" s="657" t="s">
        <v>833</v>
      </c>
      <c r="B51" s="658"/>
      <c r="C51" s="297">
        <v>9177322</v>
      </c>
      <c r="D51" s="29">
        <f t="shared" si="6"/>
        <v>1.2108640920537279</v>
      </c>
      <c r="E51" s="453">
        <v>7128796</v>
      </c>
      <c r="F51" s="453"/>
      <c r="G51" s="453">
        <v>7128796</v>
      </c>
      <c r="H51" s="453"/>
      <c r="I51" s="453"/>
      <c r="J51" s="20">
        <f t="shared" si="7"/>
        <v>1.9626968884419951</v>
      </c>
      <c r="K51" s="502" t="s">
        <v>364</v>
      </c>
      <c r="L51" s="474"/>
      <c r="M51" s="953">
        <v>64310184</v>
      </c>
      <c r="N51" s="564"/>
      <c r="O51" s="668">
        <f>M51*100/M58</f>
        <v>8.4851433303711232</v>
      </c>
      <c r="P51" s="564"/>
      <c r="Q51" s="504">
        <v>11422527</v>
      </c>
      <c r="R51" s="504"/>
      <c r="S51" s="504">
        <v>42285946</v>
      </c>
      <c r="T51" s="505"/>
      <c r="U51" s="687"/>
      <c r="V51" s="47" t="s">
        <v>420</v>
      </c>
      <c r="W51" s="675">
        <v>14.6</v>
      </c>
      <c r="X51" s="695"/>
      <c r="Y51" s="675">
        <v>15.7</v>
      </c>
      <c r="Z51" s="789"/>
    </row>
    <row r="52" spans="1:26">
      <c r="A52" s="657" t="s">
        <v>834</v>
      </c>
      <c r="B52" s="658"/>
      <c r="C52" s="297">
        <v>47262276</v>
      </c>
      <c r="D52" s="29">
        <f t="shared" si="6"/>
        <v>6.2358270655789019</v>
      </c>
      <c r="E52" s="453">
        <v>44410455</v>
      </c>
      <c r="F52" s="453"/>
      <c r="G52" s="453">
        <v>31151168</v>
      </c>
      <c r="H52" s="453"/>
      <c r="I52" s="453"/>
      <c r="J52" s="20">
        <f t="shared" si="7"/>
        <v>8.5765254756811462</v>
      </c>
      <c r="K52" s="502" t="s">
        <v>365</v>
      </c>
      <c r="L52" s="474"/>
      <c r="M52" s="953">
        <v>37126</v>
      </c>
      <c r="N52" s="564"/>
      <c r="O52" s="668">
        <f>M52*100/M58</f>
        <v>4.8984377230728857E-3</v>
      </c>
      <c r="P52" s="564"/>
      <c r="Q52" s="504"/>
      <c r="R52" s="504"/>
      <c r="S52" s="504">
        <v>16819</v>
      </c>
      <c r="T52" s="505"/>
      <c r="U52" s="688"/>
      <c r="V52" s="48" t="s">
        <v>421</v>
      </c>
      <c r="W52" s="693">
        <v>191.9</v>
      </c>
      <c r="X52" s="694"/>
      <c r="Y52" s="693">
        <v>202.9</v>
      </c>
      <c r="Z52" s="742"/>
    </row>
    <row r="53" spans="1:26">
      <c r="A53" s="689" t="s">
        <v>835</v>
      </c>
      <c r="B53" s="690"/>
      <c r="C53" s="297">
        <v>226783</v>
      </c>
      <c r="D53" s="29">
        <f t="shared" si="6"/>
        <v>2.9921952328600936E-2</v>
      </c>
      <c r="E53" s="453">
        <v>226783</v>
      </c>
      <c r="F53" s="453"/>
      <c r="G53" s="453">
        <v>170865</v>
      </c>
      <c r="H53" s="453"/>
      <c r="I53" s="453"/>
      <c r="J53" s="20">
        <f t="shared" si="7"/>
        <v>4.7042474471655729E-2</v>
      </c>
      <c r="K53" s="855" t="s">
        <v>367</v>
      </c>
      <c r="L53" s="856"/>
      <c r="M53" s="921">
        <v>105688005</v>
      </c>
      <c r="N53" s="858"/>
      <c r="O53" s="906">
        <f>M53*100/M58</f>
        <v>13.944570127897316</v>
      </c>
      <c r="P53" s="858"/>
      <c r="Q53" s="907"/>
      <c r="R53" s="907"/>
      <c r="S53" s="907">
        <v>95503320</v>
      </c>
      <c r="T53" s="917"/>
      <c r="U53" s="947" t="s">
        <v>366</v>
      </c>
      <c r="V53" s="90" t="s">
        <v>836</v>
      </c>
      <c r="W53" s="457">
        <v>14430086</v>
      </c>
      <c r="X53" s="564"/>
      <c r="Y53" s="457">
        <v>9839979</v>
      </c>
      <c r="Z53" s="584"/>
    </row>
    <row r="54" spans="1:26">
      <c r="A54" s="657" t="s">
        <v>837</v>
      </c>
      <c r="B54" s="658"/>
      <c r="C54" s="297">
        <v>47907054</v>
      </c>
      <c r="D54" s="29">
        <f t="shared" si="6"/>
        <v>6.3208996529356734</v>
      </c>
      <c r="E54" s="453">
        <v>40639918</v>
      </c>
      <c r="F54" s="453"/>
      <c r="G54" s="453">
        <v>24458390</v>
      </c>
      <c r="H54" s="453"/>
      <c r="I54" s="453"/>
      <c r="J54" s="20">
        <f t="shared" si="7"/>
        <v>6.7338728656705573</v>
      </c>
      <c r="K54" s="502" t="s">
        <v>369</v>
      </c>
      <c r="L54" s="474"/>
      <c r="M54" s="953">
        <v>16489260</v>
      </c>
      <c r="N54" s="564"/>
      <c r="O54" s="668">
        <f>M54*100/M58</f>
        <v>2.1756077468501003</v>
      </c>
      <c r="P54" s="564"/>
      <c r="Q54" s="504"/>
      <c r="R54" s="504"/>
      <c r="S54" s="504">
        <v>5269260</v>
      </c>
      <c r="T54" s="505"/>
      <c r="U54" s="948"/>
      <c r="V54" s="91" t="s">
        <v>368</v>
      </c>
      <c r="W54" s="457">
        <v>5109594</v>
      </c>
      <c r="X54" s="564"/>
      <c r="Y54" s="457">
        <v>5060006</v>
      </c>
      <c r="Z54" s="584"/>
    </row>
    <row r="55" spans="1:26">
      <c r="A55" s="657" t="s">
        <v>838</v>
      </c>
      <c r="B55" s="658"/>
      <c r="C55" s="297">
        <v>10895396</v>
      </c>
      <c r="D55" s="29">
        <f t="shared" si="6"/>
        <v>1.4375483158492008</v>
      </c>
      <c r="E55" s="453">
        <v>7035221</v>
      </c>
      <c r="F55" s="453"/>
      <c r="G55" s="453"/>
      <c r="H55" s="453"/>
      <c r="I55" s="453"/>
      <c r="J55" s="20">
        <f t="shared" si="7"/>
        <v>0</v>
      </c>
      <c r="K55" s="502" t="s">
        <v>371</v>
      </c>
      <c r="L55" s="474"/>
      <c r="M55" s="953"/>
      <c r="N55" s="564"/>
      <c r="O55" s="668">
        <f>M55*100/M58</f>
        <v>0</v>
      </c>
      <c r="P55" s="564"/>
      <c r="Q55" s="504"/>
      <c r="R55" s="504"/>
      <c r="S55" s="504"/>
      <c r="T55" s="505"/>
      <c r="U55" s="949"/>
      <c r="V55" s="92" t="s">
        <v>370</v>
      </c>
      <c r="W55" s="457">
        <v>13748076</v>
      </c>
      <c r="X55" s="564"/>
      <c r="Y55" s="457">
        <v>12730450</v>
      </c>
      <c r="Z55" s="584"/>
    </row>
    <row r="56" spans="1:26">
      <c r="A56" s="657" t="s">
        <v>839</v>
      </c>
      <c r="B56" s="658"/>
      <c r="C56" s="297">
        <v>132876379</v>
      </c>
      <c r="D56" s="29">
        <f t="shared" si="6"/>
        <v>17.531828567551845</v>
      </c>
      <c r="E56" s="453">
        <v>2312638</v>
      </c>
      <c r="F56" s="453"/>
      <c r="G56" s="453">
        <v>1021</v>
      </c>
      <c r="H56" s="453"/>
      <c r="I56" s="453"/>
      <c r="J56" s="20">
        <f t="shared" si="7"/>
        <v>2.8110125792620201E-4</v>
      </c>
      <c r="K56" s="698"/>
      <c r="L56" s="458"/>
      <c r="M56" s="953"/>
      <c r="N56" s="564"/>
      <c r="O56" s="668">
        <f>M56*100/M58</f>
        <v>0</v>
      </c>
      <c r="P56" s="564"/>
      <c r="Q56" s="504"/>
      <c r="R56" s="504"/>
      <c r="S56" s="504"/>
      <c r="T56" s="505"/>
      <c r="U56" s="962" t="s">
        <v>372</v>
      </c>
      <c r="V56" s="894"/>
      <c r="W56" s="954">
        <v>1261868023</v>
      </c>
      <c r="X56" s="858"/>
      <c r="Y56" s="954">
        <v>1268344631</v>
      </c>
      <c r="Z56" s="955"/>
    </row>
    <row r="57" spans="1:26">
      <c r="A57" s="657" t="s">
        <v>840</v>
      </c>
      <c r="B57" s="658"/>
      <c r="C57" s="297"/>
      <c r="D57" s="29">
        <f t="shared" si="6"/>
        <v>0</v>
      </c>
      <c r="E57" s="453"/>
      <c r="F57" s="453"/>
      <c r="G57" s="564"/>
      <c r="H57" s="564"/>
      <c r="I57" s="564"/>
      <c r="J57" s="21"/>
      <c r="K57" s="698"/>
      <c r="L57" s="458"/>
      <c r="M57" s="959"/>
      <c r="N57" s="960"/>
      <c r="O57" s="668">
        <f>M57*100/M58</f>
        <v>0</v>
      </c>
      <c r="P57" s="564"/>
      <c r="Q57" s="504"/>
      <c r="R57" s="504"/>
      <c r="S57" s="504"/>
      <c r="T57" s="505"/>
      <c r="U57" s="956" t="s">
        <v>434</v>
      </c>
      <c r="V57" s="225" t="s">
        <v>841</v>
      </c>
      <c r="W57" s="954">
        <v>70042250</v>
      </c>
      <c r="X57" s="858"/>
      <c r="Y57" s="954">
        <v>54441619</v>
      </c>
      <c r="Z57" s="955"/>
    </row>
    <row r="58" spans="1:26" ht="14.25" thickBot="1">
      <c r="A58" s="657" t="s">
        <v>842</v>
      </c>
      <c r="B58" s="658"/>
      <c r="C58" s="297">
        <v>72625376</v>
      </c>
      <c r="D58" s="29">
        <f t="shared" si="6"/>
        <v>9.5822572173342735</v>
      </c>
      <c r="E58" s="453">
        <v>16008440</v>
      </c>
      <c r="F58" s="453"/>
      <c r="G58" s="564"/>
      <c r="H58" s="564"/>
      <c r="I58" s="564"/>
      <c r="J58" s="212"/>
      <c r="K58" s="728" t="s">
        <v>373</v>
      </c>
      <c r="L58" s="729">
        <f>SUM(L42:L57)</f>
        <v>0</v>
      </c>
      <c r="M58" s="961">
        <f>SUM(M42:N57)</f>
        <v>757915117</v>
      </c>
      <c r="N58" s="692"/>
      <c r="O58" s="691">
        <v>100</v>
      </c>
      <c r="P58" s="692"/>
      <c r="Q58" s="736">
        <f>SUM(Q42:Q57)</f>
        <v>72588250</v>
      </c>
      <c r="R58" s="736">
        <f>SUM(R42:R57)</f>
        <v>0</v>
      </c>
      <c r="S58" s="736">
        <f>SUM(S42:S57)</f>
        <v>396866070</v>
      </c>
      <c r="T58" s="744">
        <f>SUM(T42:T57)</f>
        <v>0</v>
      </c>
      <c r="U58" s="957"/>
      <c r="V58" s="226" t="s">
        <v>843</v>
      </c>
      <c r="W58" s="954"/>
      <c r="X58" s="858"/>
      <c r="Y58" s="954"/>
      <c r="Z58" s="955"/>
    </row>
    <row r="59" spans="1:26">
      <c r="A59" s="657" t="s">
        <v>844</v>
      </c>
      <c r="B59" s="658"/>
      <c r="C59" s="297">
        <v>3996087</v>
      </c>
      <c r="D59" s="29">
        <f t="shared" si="6"/>
        <v>0.52724730123043584</v>
      </c>
      <c r="E59" s="453">
        <v>3694495</v>
      </c>
      <c r="F59" s="538"/>
      <c r="G59" s="756" t="s">
        <v>845</v>
      </c>
      <c r="H59" s="757"/>
      <c r="I59" s="757"/>
      <c r="J59" s="758"/>
      <c r="K59" s="759" t="s">
        <v>846</v>
      </c>
      <c r="L59" s="85" t="s">
        <v>395</v>
      </c>
      <c r="M59" s="730">
        <v>87626075</v>
      </c>
      <c r="N59" s="731"/>
      <c r="O59" s="747" t="s">
        <v>847</v>
      </c>
      <c r="P59" s="699" t="s">
        <v>287</v>
      </c>
      <c r="Q59" s="700"/>
      <c r="R59" s="701"/>
      <c r="S59" s="704">
        <v>1669549</v>
      </c>
      <c r="T59" s="705"/>
      <c r="U59" s="957"/>
      <c r="V59" s="226" t="s">
        <v>848</v>
      </c>
      <c r="W59" s="954">
        <v>65575069</v>
      </c>
      <c r="X59" s="858"/>
      <c r="Y59" s="954">
        <v>69324562</v>
      </c>
      <c r="Z59" s="955"/>
    </row>
    <row r="60" spans="1:26" ht="27">
      <c r="A60" s="652" t="s">
        <v>436</v>
      </c>
      <c r="B60" s="89" t="s">
        <v>849</v>
      </c>
      <c r="C60" s="297">
        <v>72588250</v>
      </c>
      <c r="D60" s="29">
        <f t="shared" si="6"/>
        <v>9.5773587796112007</v>
      </c>
      <c r="E60" s="453">
        <v>15991621</v>
      </c>
      <c r="F60" s="538"/>
      <c r="G60" s="296"/>
      <c r="H60" s="97"/>
      <c r="I60" s="319">
        <f>+SUM(G49:G56)-G53</f>
        <v>333065981</v>
      </c>
      <c r="J60" s="41" t="s">
        <v>393</v>
      </c>
      <c r="K60" s="760"/>
      <c r="L60" s="85" t="s">
        <v>396</v>
      </c>
      <c r="M60" s="697">
        <v>22100709</v>
      </c>
      <c r="N60" s="458"/>
      <c r="O60" s="748"/>
      <c r="P60" s="702" t="s">
        <v>448</v>
      </c>
      <c r="Q60" s="510"/>
      <c r="R60" s="703"/>
      <c r="S60" s="704">
        <v>-6449729</v>
      </c>
      <c r="T60" s="705"/>
      <c r="U60" s="958"/>
      <c r="V60" s="226" t="s">
        <v>850</v>
      </c>
      <c r="W60" s="954"/>
      <c r="X60" s="858"/>
      <c r="Y60" s="954"/>
      <c r="Z60" s="955"/>
    </row>
    <row r="61" spans="1:26">
      <c r="A61" s="653"/>
      <c r="B61" s="89" t="s">
        <v>851</v>
      </c>
      <c r="C61" s="297">
        <v>41289303</v>
      </c>
      <c r="D61" s="29">
        <f t="shared" si="6"/>
        <v>5.447747653250727</v>
      </c>
      <c r="E61" s="453">
        <v>1917195</v>
      </c>
      <c r="F61" s="538"/>
      <c r="G61" s="565" t="s">
        <v>852</v>
      </c>
      <c r="H61" s="477"/>
      <c r="I61" s="477"/>
      <c r="J61" s="774"/>
      <c r="K61" s="760"/>
      <c r="L61" s="85" t="s">
        <v>397</v>
      </c>
      <c r="M61" s="697">
        <v>16489260</v>
      </c>
      <c r="N61" s="458"/>
      <c r="O61" s="748"/>
      <c r="P61" s="702" t="s">
        <v>449</v>
      </c>
      <c r="Q61" s="510"/>
      <c r="R61" s="703"/>
      <c r="S61" s="704">
        <v>225804</v>
      </c>
      <c r="T61" s="705"/>
      <c r="U61" s="724" t="s">
        <v>374</v>
      </c>
      <c r="V61" s="569"/>
      <c r="W61" s="457">
        <v>5571930</v>
      </c>
      <c r="X61" s="564"/>
      <c r="Y61" s="457">
        <v>5651617</v>
      </c>
      <c r="Z61" s="584"/>
    </row>
    <row r="62" spans="1:26">
      <c r="A62" s="653"/>
      <c r="B62" s="89" t="s">
        <v>853</v>
      </c>
      <c r="C62" s="297">
        <v>28210052</v>
      </c>
      <c r="D62" s="29">
        <f t="shared" si="6"/>
        <v>3.7220595508982308</v>
      </c>
      <c r="E62" s="453">
        <v>13882531</v>
      </c>
      <c r="F62" s="538"/>
      <c r="G62" s="22"/>
      <c r="H62" s="4"/>
      <c r="I62" s="320">
        <f>+I60/(E39+C37+C38)</f>
        <v>0.9169957515330508</v>
      </c>
      <c r="J62" s="123">
        <f>+I60/E39</f>
        <v>1.0330596379278147</v>
      </c>
      <c r="K62" s="760"/>
      <c r="L62" s="85" t="s">
        <v>398</v>
      </c>
      <c r="M62" s="697">
        <v>3225717</v>
      </c>
      <c r="N62" s="458"/>
      <c r="O62" s="748"/>
      <c r="P62" s="709" t="s">
        <v>450</v>
      </c>
      <c r="Q62" s="710"/>
      <c r="R62" s="711"/>
      <c r="S62" s="704">
        <v>362515</v>
      </c>
      <c r="T62" s="705"/>
      <c r="U62" s="721" t="s">
        <v>375</v>
      </c>
      <c r="V62" s="723"/>
      <c r="W62" s="457">
        <v>4375888</v>
      </c>
      <c r="X62" s="564"/>
      <c r="Y62" s="457">
        <v>3498056</v>
      </c>
      <c r="Z62" s="584"/>
    </row>
    <row r="63" spans="1:26">
      <c r="A63" s="653"/>
      <c r="B63" s="89" t="s">
        <v>854</v>
      </c>
      <c r="C63" s="297">
        <v>37126</v>
      </c>
      <c r="D63" s="29">
        <f t="shared" si="6"/>
        <v>4.8984377230728857E-3</v>
      </c>
      <c r="E63" s="453">
        <v>16819</v>
      </c>
      <c r="F63" s="538"/>
      <c r="G63" s="23"/>
      <c r="H63" s="24"/>
      <c r="I63" s="771" t="s">
        <v>855</v>
      </c>
      <c r="J63" s="772"/>
      <c r="K63" s="760"/>
      <c r="L63" s="85" t="s">
        <v>399</v>
      </c>
      <c r="M63" s="697">
        <v>2138878</v>
      </c>
      <c r="N63" s="458"/>
      <c r="O63" s="748"/>
      <c r="P63" s="717" t="s">
        <v>856</v>
      </c>
      <c r="Q63" s="712" t="s">
        <v>414</v>
      </c>
      <c r="R63" s="713"/>
      <c r="S63" s="704">
        <v>81</v>
      </c>
      <c r="T63" s="705"/>
      <c r="U63" s="950" t="s">
        <v>857</v>
      </c>
      <c r="V63" s="94" t="s">
        <v>311</v>
      </c>
      <c r="W63" s="70">
        <v>99</v>
      </c>
      <c r="X63" s="71">
        <v>96.5</v>
      </c>
      <c r="Y63" s="70">
        <v>98.9</v>
      </c>
      <c r="Z63" s="72">
        <v>96.1</v>
      </c>
    </row>
    <row r="64" spans="1:26">
      <c r="A64" s="654"/>
      <c r="B64" s="89" t="s">
        <v>858</v>
      </c>
      <c r="C64" s="297"/>
      <c r="D64" s="29">
        <f t="shared" si="6"/>
        <v>0</v>
      </c>
      <c r="E64" s="453"/>
      <c r="F64" s="538"/>
      <c r="I64" s="773"/>
      <c r="J64" s="772"/>
      <c r="K64" s="760"/>
      <c r="L64" s="86" t="s">
        <v>400</v>
      </c>
      <c r="M64" s="697">
        <v>16538241</v>
      </c>
      <c r="N64" s="458"/>
      <c r="O64" s="748"/>
      <c r="P64" s="718"/>
      <c r="Q64" s="720" t="s">
        <v>415</v>
      </c>
      <c r="R64" s="703"/>
      <c r="S64" s="704">
        <v>103</v>
      </c>
      <c r="T64" s="705"/>
      <c r="U64" s="948"/>
      <c r="V64" s="95" t="s">
        <v>293</v>
      </c>
      <c r="W64" s="70">
        <v>98.8</v>
      </c>
      <c r="X64" s="71">
        <v>95.6</v>
      </c>
      <c r="Y64" s="70">
        <v>98.7</v>
      </c>
      <c r="Z64" s="72">
        <v>95.1</v>
      </c>
    </row>
    <row r="65" spans="1:26">
      <c r="A65" s="657" t="s">
        <v>859</v>
      </c>
      <c r="B65" s="658"/>
      <c r="C65" s="754">
        <f>SUM(C49:C58)-C53</f>
        <v>757915117</v>
      </c>
      <c r="D65" s="764">
        <v>100</v>
      </c>
      <c r="E65" s="766">
        <f>SUM(E49:E58)-E53</f>
        <v>396866070</v>
      </c>
      <c r="F65" s="767"/>
      <c r="G65" s="565" t="s">
        <v>860</v>
      </c>
      <c r="H65" s="473"/>
      <c r="I65" s="473"/>
      <c r="J65" s="770"/>
      <c r="K65" s="760"/>
      <c r="L65" s="85" t="s">
        <v>401</v>
      </c>
      <c r="M65" s="697">
        <v>27133270</v>
      </c>
      <c r="N65" s="458"/>
      <c r="O65" s="748"/>
      <c r="P65" s="718"/>
      <c r="Q65" s="720" t="s">
        <v>416</v>
      </c>
      <c r="R65" s="703"/>
      <c r="S65" s="704">
        <v>258</v>
      </c>
      <c r="T65" s="705"/>
      <c r="U65" s="948"/>
      <c r="V65" s="96" t="s">
        <v>422</v>
      </c>
      <c r="W65" s="70">
        <v>99.1</v>
      </c>
      <c r="X65" s="71">
        <v>96.9</v>
      </c>
      <c r="Y65" s="70">
        <v>98.9</v>
      </c>
      <c r="Z65" s="72">
        <v>96.6</v>
      </c>
    </row>
    <row r="66" spans="1:26" ht="14.25" thickBot="1">
      <c r="A66" s="752"/>
      <c r="B66" s="753"/>
      <c r="C66" s="755"/>
      <c r="D66" s="765"/>
      <c r="E66" s="768"/>
      <c r="F66" s="769"/>
      <c r="G66" s="25"/>
      <c r="H66" s="13"/>
      <c r="I66" s="124">
        <v>409309945</v>
      </c>
      <c r="J66" s="19" t="s">
        <v>393</v>
      </c>
      <c r="K66" s="761"/>
      <c r="L66" s="8"/>
      <c r="M66" s="750"/>
      <c r="N66" s="751"/>
      <c r="O66" s="749"/>
      <c r="P66" s="719"/>
      <c r="Q66" s="44"/>
      <c r="R66" s="45"/>
      <c r="S66" s="715"/>
      <c r="T66" s="716"/>
      <c r="U66" s="951"/>
      <c r="V66" s="26"/>
      <c r="W66" s="73"/>
      <c r="X66" s="74"/>
      <c r="Y66" s="73"/>
      <c r="Z66" s="75"/>
    </row>
    <row r="67" spans="1:26">
      <c r="A67" s="27" t="s">
        <v>443</v>
      </c>
      <c r="B67" s="27" t="s">
        <v>444</v>
      </c>
    </row>
    <row r="68" spans="1:26">
      <c r="B68" s="27" t="s">
        <v>445</v>
      </c>
    </row>
    <row r="69" spans="1:26">
      <c r="B69" s="27" t="s">
        <v>446</v>
      </c>
    </row>
    <row r="70" spans="1:26">
      <c r="B70" s="27" t="s">
        <v>447</v>
      </c>
    </row>
    <row r="71" spans="1:26">
      <c r="A71" s="27" t="s">
        <v>485</v>
      </c>
      <c r="C71" s="2" t="s">
        <v>487</v>
      </c>
      <c r="V71" s="2" t="s">
        <v>435</v>
      </c>
      <c r="W71" s="714">
        <v>42015</v>
      </c>
      <c r="X71" s="454"/>
    </row>
    <row r="72" spans="1:26">
      <c r="C72" s="2" t="s">
        <v>486</v>
      </c>
      <c r="I72" s="110"/>
    </row>
    <row r="73" spans="1:26">
      <c r="I73" s="111"/>
    </row>
  </sheetData>
  <mergeCells count="508">
    <mergeCell ref="AC12:AG13"/>
    <mergeCell ref="AC14:AC15"/>
    <mergeCell ref="AD14:AG17"/>
    <mergeCell ref="Y44:Z44"/>
    <mergeCell ref="Y46:Z46"/>
    <mergeCell ref="Y13:Z13"/>
    <mergeCell ref="Y14:Z14"/>
    <mergeCell ref="Y12:Z12"/>
    <mergeCell ref="Y42:Z42"/>
    <mergeCell ref="Y36:Z36"/>
    <mergeCell ref="Y45:Z45"/>
    <mergeCell ref="Y31:Z31"/>
    <mergeCell ref="Y38:Z38"/>
    <mergeCell ref="Y25:Z25"/>
    <mergeCell ref="Y56:Z56"/>
    <mergeCell ref="Y53:Z53"/>
    <mergeCell ref="Y55:Z55"/>
    <mergeCell ref="Y52:Z52"/>
    <mergeCell ref="Y50:Z50"/>
    <mergeCell ref="Y47:Z47"/>
    <mergeCell ref="Y49:Z49"/>
    <mergeCell ref="Y54:Z54"/>
    <mergeCell ref="Y43:Z43"/>
    <mergeCell ref="Y51:Z51"/>
    <mergeCell ref="S54:T54"/>
    <mergeCell ref="U56:V56"/>
    <mergeCell ref="W54:X54"/>
    <mergeCell ref="S55:T55"/>
    <mergeCell ref="U53:U55"/>
    <mergeCell ref="W53:X53"/>
    <mergeCell ref="Q54:R54"/>
    <mergeCell ref="M60:N60"/>
    <mergeCell ref="S66:T66"/>
    <mergeCell ref="S64:T64"/>
    <mergeCell ref="U62:V62"/>
    <mergeCell ref="U61:V61"/>
    <mergeCell ref="S56:T56"/>
    <mergeCell ref="O54:P54"/>
    <mergeCell ref="O56:P56"/>
    <mergeCell ref="O55:P55"/>
    <mergeCell ref="M64:N64"/>
    <mergeCell ref="M62:N62"/>
    <mergeCell ref="S65:T65"/>
    <mergeCell ref="S61:T61"/>
    <mergeCell ref="Q56:R56"/>
    <mergeCell ref="Q55:R55"/>
    <mergeCell ref="W71:X71"/>
    <mergeCell ref="S62:T62"/>
    <mergeCell ref="Q58:R58"/>
    <mergeCell ref="Y61:Z61"/>
    <mergeCell ref="W62:X62"/>
    <mergeCell ref="W58:X58"/>
    <mergeCell ref="W59:X59"/>
    <mergeCell ref="P60:R60"/>
    <mergeCell ref="P59:R59"/>
    <mergeCell ref="Y62:Z62"/>
    <mergeCell ref="P63:P66"/>
    <mergeCell ref="Q63:R63"/>
    <mergeCell ref="S63:T63"/>
    <mergeCell ref="Q65:R65"/>
    <mergeCell ref="P61:R61"/>
    <mergeCell ref="Q64:R64"/>
    <mergeCell ref="P62:R62"/>
    <mergeCell ref="S60:T60"/>
    <mergeCell ref="W61:X61"/>
    <mergeCell ref="G61:J61"/>
    <mergeCell ref="E61:F61"/>
    <mergeCell ref="U63:U66"/>
    <mergeCell ref="M65:N65"/>
    <mergeCell ref="E62:F62"/>
    <mergeCell ref="M61:N61"/>
    <mergeCell ref="E63:F63"/>
    <mergeCell ref="M63:N63"/>
    <mergeCell ref="O59:O66"/>
    <mergeCell ref="M66:N66"/>
    <mergeCell ref="E58:F58"/>
    <mergeCell ref="A60:A64"/>
    <mergeCell ref="G59:J59"/>
    <mergeCell ref="A59:B59"/>
    <mergeCell ref="D65:D66"/>
    <mergeCell ref="I63:J64"/>
    <mergeCell ref="E65:F66"/>
    <mergeCell ref="G65:J65"/>
    <mergeCell ref="E64:F64"/>
    <mergeCell ref="M54:N54"/>
    <mergeCell ref="M55:N55"/>
    <mergeCell ref="K54:L54"/>
    <mergeCell ref="Y60:Z60"/>
    <mergeCell ref="W60:X60"/>
    <mergeCell ref="Y59:Z59"/>
    <mergeCell ref="S57:T57"/>
    <mergeCell ref="S59:T59"/>
    <mergeCell ref="Y58:Z58"/>
    <mergeCell ref="U57:U60"/>
    <mergeCell ref="S58:T58"/>
    <mergeCell ref="K58:L58"/>
    <mergeCell ref="M57:N57"/>
    <mergeCell ref="O58:P58"/>
    <mergeCell ref="M56:N56"/>
    <mergeCell ref="M59:N59"/>
    <mergeCell ref="M58:N58"/>
    <mergeCell ref="O57:P57"/>
    <mergeCell ref="K56:L56"/>
    <mergeCell ref="Y57:Z57"/>
    <mergeCell ref="Q57:R57"/>
    <mergeCell ref="W57:X57"/>
    <mergeCell ref="W56:X56"/>
    <mergeCell ref="W55:X55"/>
    <mergeCell ref="K55:L55"/>
    <mergeCell ref="K59:K66"/>
    <mergeCell ref="G58:I58"/>
    <mergeCell ref="A56:B56"/>
    <mergeCell ref="A54:B54"/>
    <mergeCell ref="E56:F56"/>
    <mergeCell ref="G56:I56"/>
    <mergeCell ref="A53:B53"/>
    <mergeCell ref="E54:F54"/>
    <mergeCell ref="A55:B55"/>
    <mergeCell ref="E55:F55"/>
    <mergeCell ref="E53:F53"/>
    <mergeCell ref="A57:B57"/>
    <mergeCell ref="G57:I57"/>
    <mergeCell ref="E59:F59"/>
    <mergeCell ref="K57:L57"/>
    <mergeCell ref="G53:I53"/>
    <mergeCell ref="G54:I54"/>
    <mergeCell ref="G55:I55"/>
    <mergeCell ref="C65:C66"/>
    <mergeCell ref="E57:F57"/>
    <mergeCell ref="A65:B66"/>
    <mergeCell ref="E60:F60"/>
    <mergeCell ref="A58:B58"/>
    <mergeCell ref="K53:L53"/>
    <mergeCell ref="S51:T51"/>
    <mergeCell ref="S53:T53"/>
    <mergeCell ref="Q52:R52"/>
    <mergeCell ref="O53:P53"/>
    <mergeCell ref="Q53:R53"/>
    <mergeCell ref="A52:B52"/>
    <mergeCell ref="E52:F52"/>
    <mergeCell ref="G52:I52"/>
    <mergeCell ref="K52:L52"/>
    <mergeCell ref="M52:N52"/>
    <mergeCell ref="O52:P52"/>
    <mergeCell ref="M53:N53"/>
    <mergeCell ref="S52:T52"/>
    <mergeCell ref="W47:X47"/>
    <mergeCell ref="S47:T47"/>
    <mergeCell ref="M47:N47"/>
    <mergeCell ref="O47:P47"/>
    <mergeCell ref="Q47:R47"/>
    <mergeCell ref="W49:X49"/>
    <mergeCell ref="K47:L47"/>
    <mergeCell ref="M51:N51"/>
    <mergeCell ref="Q51:R51"/>
    <mergeCell ref="W50:X50"/>
    <mergeCell ref="Q50:R50"/>
    <mergeCell ref="S50:T50"/>
    <mergeCell ref="O50:P50"/>
    <mergeCell ref="M50:N50"/>
    <mergeCell ref="K51:L51"/>
    <mergeCell ref="O51:P51"/>
    <mergeCell ref="W51:X51"/>
    <mergeCell ref="W52:X52"/>
    <mergeCell ref="U49:U52"/>
    <mergeCell ref="S49:T49"/>
    <mergeCell ref="Q49:R49"/>
    <mergeCell ref="A51:B51"/>
    <mergeCell ref="A50:B50"/>
    <mergeCell ref="M49:N49"/>
    <mergeCell ref="O49:P49"/>
    <mergeCell ref="K49:L49"/>
    <mergeCell ref="A49:B49"/>
    <mergeCell ref="E50:F50"/>
    <mergeCell ref="G50:I50"/>
    <mergeCell ref="K50:L50"/>
    <mergeCell ref="E49:F49"/>
    <mergeCell ref="G49:I49"/>
    <mergeCell ref="E51:F51"/>
    <mergeCell ref="G51:I51"/>
    <mergeCell ref="K48:L48"/>
    <mergeCell ref="A45:B45"/>
    <mergeCell ref="E45:F45"/>
    <mergeCell ref="G45:I45"/>
    <mergeCell ref="U46:V46"/>
    <mergeCell ref="K46:L46"/>
    <mergeCell ref="M46:N46"/>
    <mergeCell ref="K45:L45"/>
    <mergeCell ref="Q46:R46"/>
    <mergeCell ref="M45:N45"/>
    <mergeCell ref="U45:V45"/>
    <mergeCell ref="S46:T46"/>
    <mergeCell ref="U47:V47"/>
    <mergeCell ref="E47:F47"/>
    <mergeCell ref="O48:P48"/>
    <mergeCell ref="M48:N48"/>
    <mergeCell ref="Q48:R48"/>
    <mergeCell ref="G47:I47"/>
    <mergeCell ref="U48:V48"/>
    <mergeCell ref="S48:T48"/>
    <mergeCell ref="A46:A48"/>
    <mergeCell ref="E46:F46"/>
    <mergeCell ref="G46:I46"/>
    <mergeCell ref="A43:B43"/>
    <mergeCell ref="E43:F43"/>
    <mergeCell ref="G43:I43"/>
    <mergeCell ref="A44:B44"/>
    <mergeCell ref="E44:F44"/>
    <mergeCell ref="G44:I44"/>
    <mergeCell ref="E48:F48"/>
    <mergeCell ref="G48:I48"/>
    <mergeCell ref="W46:X46"/>
    <mergeCell ref="G41:I41"/>
    <mergeCell ref="O43:P43"/>
    <mergeCell ref="Q43:R43"/>
    <mergeCell ref="O44:P44"/>
    <mergeCell ref="Q44:R44"/>
    <mergeCell ref="M44:N44"/>
    <mergeCell ref="M43:N43"/>
    <mergeCell ref="O46:P46"/>
    <mergeCell ref="K43:L43"/>
    <mergeCell ref="W43:X43"/>
    <mergeCell ref="U43:V43"/>
    <mergeCell ref="S43:T43"/>
    <mergeCell ref="O45:P45"/>
    <mergeCell ref="W44:X44"/>
    <mergeCell ref="U44:V44"/>
    <mergeCell ref="Q45:R45"/>
    <mergeCell ref="S44:T44"/>
    <mergeCell ref="S45:T45"/>
    <mergeCell ref="K44:L44"/>
    <mergeCell ref="A40:I40"/>
    <mergeCell ref="K40:T40"/>
    <mergeCell ref="A42:B42"/>
    <mergeCell ref="E42:F42"/>
    <mergeCell ref="G42:I42"/>
    <mergeCell ref="K42:L42"/>
    <mergeCell ref="A41:B41"/>
    <mergeCell ref="E41:F41"/>
    <mergeCell ref="W45:X45"/>
    <mergeCell ref="W42:X42"/>
    <mergeCell ref="S41:T41"/>
    <mergeCell ref="K41:L41"/>
    <mergeCell ref="Q42:R42"/>
    <mergeCell ref="O42:P42"/>
    <mergeCell ref="M42:N42"/>
    <mergeCell ref="Q41:R41"/>
    <mergeCell ref="S42:T42"/>
    <mergeCell ref="U42:V42"/>
    <mergeCell ref="W41:X41"/>
    <mergeCell ref="Y32:Z32"/>
    <mergeCell ref="M31:O31"/>
    <mergeCell ref="Y33:Z33"/>
    <mergeCell ref="M33:O33"/>
    <mergeCell ref="J32:K32"/>
    <mergeCell ref="W38:X38"/>
    <mergeCell ref="U41:V41"/>
    <mergeCell ref="W40:X40"/>
    <mergeCell ref="Y34:Z34"/>
    <mergeCell ref="M35:O35"/>
    <mergeCell ref="J35:K35"/>
    <mergeCell ref="W34:X34"/>
    <mergeCell ref="Y35:Z35"/>
    <mergeCell ref="W36:X36"/>
    <mergeCell ref="W35:X35"/>
    <mergeCell ref="U40:V40"/>
    <mergeCell ref="M41:N41"/>
    <mergeCell ref="O41:P41"/>
    <mergeCell ref="J39:K39"/>
    <mergeCell ref="J38:K38"/>
    <mergeCell ref="Y37:Z37"/>
    <mergeCell ref="Y41:Z41"/>
    <mergeCell ref="Y40:Z40"/>
    <mergeCell ref="V29:V30"/>
    <mergeCell ref="W29:X30"/>
    <mergeCell ref="W31:X31"/>
    <mergeCell ref="T30:U30"/>
    <mergeCell ref="M38:O38"/>
    <mergeCell ref="W37:X37"/>
    <mergeCell ref="M32:O32"/>
    <mergeCell ref="W32:X32"/>
    <mergeCell ref="Q31:T31"/>
    <mergeCell ref="W33:X33"/>
    <mergeCell ref="M39:O39"/>
    <mergeCell ref="J34:K34"/>
    <mergeCell ref="M34:O34"/>
    <mergeCell ref="A30:B30"/>
    <mergeCell ref="J30:K30"/>
    <mergeCell ref="M30:O30"/>
    <mergeCell ref="E30:F30"/>
    <mergeCell ref="E31:F31"/>
    <mergeCell ref="J31:K31"/>
    <mergeCell ref="H30:I30"/>
    <mergeCell ref="J33:K33"/>
    <mergeCell ref="A38:B38"/>
    <mergeCell ref="A39:B39"/>
    <mergeCell ref="E39:F39"/>
    <mergeCell ref="E38:F38"/>
    <mergeCell ref="H38:I38"/>
    <mergeCell ref="A29:B29"/>
    <mergeCell ref="E29:F29"/>
    <mergeCell ref="J29:K29"/>
    <mergeCell ref="M29:O29"/>
    <mergeCell ref="M37:O37"/>
    <mergeCell ref="A31:B31"/>
    <mergeCell ref="M36:O36"/>
    <mergeCell ref="H33:H36"/>
    <mergeCell ref="J36:K36"/>
    <mergeCell ref="A36:B36"/>
    <mergeCell ref="J37:K37"/>
    <mergeCell ref="E34:F34"/>
    <mergeCell ref="E35:F35"/>
    <mergeCell ref="A32:B32"/>
    <mergeCell ref="E32:F32"/>
    <mergeCell ref="A33:B33"/>
    <mergeCell ref="E33:F33"/>
    <mergeCell ref="E36:F36"/>
    <mergeCell ref="A35:B35"/>
    <mergeCell ref="A34:B34"/>
    <mergeCell ref="A37:B37"/>
    <mergeCell ref="E37:F37"/>
    <mergeCell ref="T27:U27"/>
    <mergeCell ref="M26:O26"/>
    <mergeCell ref="J26:K26"/>
    <mergeCell ref="E26:F26"/>
    <mergeCell ref="Y27:Z27"/>
    <mergeCell ref="A27:B27"/>
    <mergeCell ref="A28:B28"/>
    <mergeCell ref="E28:F28"/>
    <mergeCell ref="H28:I28"/>
    <mergeCell ref="E27:F27"/>
    <mergeCell ref="A26:B26"/>
    <mergeCell ref="W28:X28"/>
    <mergeCell ref="T26:U26"/>
    <mergeCell ref="J28:K28"/>
    <mergeCell ref="M28:O28"/>
    <mergeCell ref="T28:U28"/>
    <mergeCell ref="J27:K27"/>
    <mergeCell ref="E22:F22"/>
    <mergeCell ref="E25:F25"/>
    <mergeCell ref="Y29:Z30"/>
    <mergeCell ref="Y28:Z28"/>
    <mergeCell ref="Y26:Z26"/>
    <mergeCell ref="S23:U23"/>
    <mergeCell ref="J24:K24"/>
    <mergeCell ref="W23:X23"/>
    <mergeCell ref="M23:O23"/>
    <mergeCell ref="T25:U25"/>
    <mergeCell ref="W25:X25"/>
    <mergeCell ref="Y24:Z24"/>
    <mergeCell ref="W24:X24"/>
    <mergeCell ref="Y23:Z23"/>
    <mergeCell ref="S24:S30"/>
    <mergeCell ref="M27:O27"/>
    <mergeCell ref="W27:X27"/>
    <mergeCell ref="W26:X26"/>
    <mergeCell ref="J23:K23"/>
    <mergeCell ref="W22:X22"/>
    <mergeCell ref="T21:V22"/>
    <mergeCell ref="T20:V20"/>
    <mergeCell ref="A25:B25"/>
    <mergeCell ref="J25:K25"/>
    <mergeCell ref="M25:O25"/>
    <mergeCell ref="A19:B19"/>
    <mergeCell ref="A21:B21"/>
    <mergeCell ref="E20:F20"/>
    <mergeCell ref="A24:B24"/>
    <mergeCell ref="E24:F24"/>
    <mergeCell ref="A23:B23"/>
    <mergeCell ref="E23:F23"/>
    <mergeCell ref="E21:F21"/>
    <mergeCell ref="M24:O24"/>
    <mergeCell ref="T24:U24"/>
    <mergeCell ref="Y21:Z21"/>
    <mergeCell ref="Y18:Z18"/>
    <mergeCell ref="Y20:Z20"/>
    <mergeCell ref="W19:X19"/>
    <mergeCell ref="W21:X21"/>
    <mergeCell ref="Y19:Z19"/>
    <mergeCell ref="W20:X20"/>
    <mergeCell ref="J20:K20"/>
    <mergeCell ref="A22:B22"/>
    <mergeCell ref="A20:B20"/>
    <mergeCell ref="E19:F19"/>
    <mergeCell ref="A18:B18"/>
    <mergeCell ref="E18:F18"/>
    <mergeCell ref="M22:O22"/>
    <mergeCell ref="M21:O21"/>
    <mergeCell ref="M20:O20"/>
    <mergeCell ref="M19:O19"/>
    <mergeCell ref="H18:H21"/>
    <mergeCell ref="J21:K21"/>
    <mergeCell ref="J22:K22"/>
    <mergeCell ref="J19:K19"/>
    <mergeCell ref="W12:X12"/>
    <mergeCell ref="S10:S21"/>
    <mergeCell ref="T10:V10"/>
    <mergeCell ref="W10:X10"/>
    <mergeCell ref="W13:X13"/>
    <mergeCell ref="E17:F17"/>
    <mergeCell ref="M15:O15"/>
    <mergeCell ref="M16:O16"/>
    <mergeCell ref="E15:F15"/>
    <mergeCell ref="T17:V17"/>
    <mergeCell ref="W14:X14"/>
    <mergeCell ref="W17:X17"/>
    <mergeCell ref="W15:X15"/>
    <mergeCell ref="E14:F14"/>
    <mergeCell ref="H14:I14"/>
    <mergeCell ref="E16:F16"/>
    <mergeCell ref="T16:V16"/>
    <mergeCell ref="T14:V14"/>
    <mergeCell ref="T15:V15"/>
    <mergeCell ref="J17:K17"/>
    <mergeCell ref="M14:O14"/>
    <mergeCell ref="M17:O17"/>
    <mergeCell ref="J15:K15"/>
    <mergeCell ref="T13:V13"/>
    <mergeCell ref="T18:V18"/>
    <mergeCell ref="T11:V11"/>
    <mergeCell ref="W11:X11"/>
    <mergeCell ref="W18:X18"/>
    <mergeCell ref="T19:V19"/>
    <mergeCell ref="Y16:Z16"/>
    <mergeCell ref="Y15:Z15"/>
    <mergeCell ref="Y17:Z17"/>
    <mergeCell ref="W16:X16"/>
    <mergeCell ref="A1:C3"/>
    <mergeCell ref="D1:D3"/>
    <mergeCell ref="H1:I1"/>
    <mergeCell ref="J1:K1"/>
    <mergeCell ref="E11:F11"/>
    <mergeCell ref="A12:B12"/>
    <mergeCell ref="E12:F12"/>
    <mergeCell ref="T12:V12"/>
    <mergeCell ref="M11:O11"/>
    <mergeCell ref="H11:I11"/>
    <mergeCell ref="J11:K11"/>
    <mergeCell ref="J18:K18"/>
    <mergeCell ref="M18:O18"/>
    <mergeCell ref="M13:O13"/>
    <mergeCell ref="A13:B13"/>
    <mergeCell ref="E13:F13"/>
    <mergeCell ref="H13:I13"/>
    <mergeCell ref="J14:K14"/>
    <mergeCell ref="J16:K16"/>
    <mergeCell ref="A17:B17"/>
    <mergeCell ref="A15:B15"/>
    <mergeCell ref="J13:K13"/>
    <mergeCell ref="A14:B14"/>
    <mergeCell ref="A16:B16"/>
    <mergeCell ref="A4:C5"/>
    <mergeCell ref="D4:E4"/>
    <mergeCell ref="D5:E5"/>
    <mergeCell ref="N5:N6"/>
    <mergeCell ref="N7:N8"/>
    <mergeCell ref="O8:P8"/>
    <mergeCell ref="A7:B7"/>
    <mergeCell ref="Q7:R7"/>
    <mergeCell ref="A8:B8"/>
    <mergeCell ref="H4:I4"/>
    <mergeCell ref="O4:P4"/>
    <mergeCell ref="Y9:Z9"/>
    <mergeCell ref="Y11:Z11"/>
    <mergeCell ref="Y10:Z10"/>
    <mergeCell ref="Q6:R6"/>
    <mergeCell ref="S9:V9"/>
    <mergeCell ref="O9:P9"/>
    <mergeCell ref="Q9:R9"/>
    <mergeCell ref="O6:P6"/>
    <mergeCell ref="A10:B10"/>
    <mergeCell ref="E10:F10"/>
    <mergeCell ref="H10:N10"/>
    <mergeCell ref="Q10:R11"/>
    <mergeCell ref="A11:B11"/>
    <mergeCell ref="W9:X9"/>
    <mergeCell ref="E8:F8"/>
    <mergeCell ref="Q8:R8"/>
    <mergeCell ref="O7:P7"/>
    <mergeCell ref="H8:I8"/>
    <mergeCell ref="E7:F7"/>
    <mergeCell ref="A6:G6"/>
    <mergeCell ref="H6:L6"/>
    <mergeCell ref="H7:I7"/>
    <mergeCell ref="A9:B9"/>
    <mergeCell ref="E9:F9"/>
    <mergeCell ref="Y5:Z5"/>
    <mergeCell ref="Y2:Z2"/>
    <mergeCell ref="H3:I3"/>
    <mergeCell ref="N3:N4"/>
    <mergeCell ref="O3:P3"/>
    <mergeCell ref="Q3:R3"/>
    <mergeCell ref="S3:T3"/>
    <mergeCell ref="U3:V3"/>
    <mergeCell ref="Q4:R4"/>
    <mergeCell ref="W4:X7"/>
    <mergeCell ref="S5:T5"/>
    <mergeCell ref="W1:X3"/>
    <mergeCell ref="H2:I2"/>
    <mergeCell ref="O2:P2"/>
    <mergeCell ref="Q2:R2"/>
    <mergeCell ref="L1:M1"/>
    <mergeCell ref="S1:T1"/>
    <mergeCell ref="U1:V1"/>
    <mergeCell ref="O5:P5"/>
    <mergeCell ref="U5:V5"/>
    <mergeCell ref="Q5:R5"/>
    <mergeCell ref="N1:R1"/>
  </mergeCells>
  <phoneticPr fontId="3"/>
  <hyperlinks>
    <hyperlink ref="AC2" location="MENU!A1" display="MENU"/>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04"/>
  <sheetViews>
    <sheetView zoomScale="70" zoomScaleNormal="70" workbookViewId="0">
      <selection activeCell="AC2" sqref="AC2"/>
    </sheetView>
  </sheetViews>
  <sheetFormatPr defaultColWidth="9" defaultRowHeight="13.5"/>
  <cols>
    <col min="1" max="2" width="9" style="2"/>
    <col min="3" max="3" width="14.375" style="2" customWidth="1"/>
    <col min="4" max="5" width="9" style="2"/>
    <col min="6" max="6" width="13" style="2" customWidth="1"/>
    <col min="7" max="8" width="9" style="2"/>
    <col min="9" max="9" width="13.125" style="2" customWidth="1"/>
    <col min="10" max="10" width="12.25" style="2" customWidth="1"/>
    <col min="11" max="11" width="9" style="2"/>
    <col min="12" max="12" width="11.75" style="2" customWidth="1"/>
    <col min="13" max="16384" width="9" style="2"/>
  </cols>
  <sheetData>
    <row r="1" spans="1:55">
      <c r="A1" s="539" t="s">
        <v>451</v>
      </c>
      <c r="B1" s="540"/>
      <c r="C1" s="541"/>
      <c r="D1" s="545" t="s">
        <v>262</v>
      </c>
      <c r="E1" s="104" t="s">
        <v>452</v>
      </c>
      <c r="F1" s="82">
        <v>1463743</v>
      </c>
      <c r="G1" s="83" t="s">
        <v>376</v>
      </c>
      <c r="H1" s="484" t="s">
        <v>453</v>
      </c>
      <c r="I1" s="528"/>
      <c r="J1" s="483" t="s">
        <v>454</v>
      </c>
      <c r="K1" s="485"/>
      <c r="L1" s="484" t="s">
        <v>378</v>
      </c>
      <c r="M1" s="528"/>
      <c r="N1" s="529" t="s">
        <v>381</v>
      </c>
      <c r="O1" s="530"/>
      <c r="P1" s="530"/>
      <c r="Q1" s="530"/>
      <c r="R1" s="531"/>
      <c r="S1" s="532" t="s">
        <v>263</v>
      </c>
      <c r="T1" s="485"/>
      <c r="U1" s="483" t="s">
        <v>264</v>
      </c>
      <c r="V1" s="484"/>
      <c r="W1" s="485"/>
      <c r="X1" s="469" t="s">
        <v>265</v>
      </c>
      <c r="Y1" s="470"/>
      <c r="Z1" s="217"/>
      <c r="AA1" s="1"/>
    </row>
    <row r="2" spans="1:55" ht="13.15" customHeight="1">
      <c r="A2" s="542"/>
      <c r="B2" s="543"/>
      <c r="C2" s="544"/>
      <c r="D2" s="546"/>
      <c r="E2" s="105" t="s">
        <v>455</v>
      </c>
      <c r="F2" s="56">
        <v>1401279</v>
      </c>
      <c r="G2" s="28" t="s">
        <v>376</v>
      </c>
      <c r="H2" s="548">
        <v>41364</v>
      </c>
      <c r="I2" s="549"/>
      <c r="J2" s="58">
        <v>1459411</v>
      </c>
      <c r="K2" s="31" t="s">
        <v>376</v>
      </c>
      <c r="L2" s="216">
        <v>1434990</v>
      </c>
      <c r="M2" s="32" t="s">
        <v>376</v>
      </c>
      <c r="N2" s="35" t="s">
        <v>382</v>
      </c>
      <c r="O2" s="521" t="s">
        <v>383</v>
      </c>
      <c r="P2" s="522"/>
      <c r="Q2" s="523" t="s">
        <v>384</v>
      </c>
      <c r="R2" s="524"/>
      <c r="S2" s="214"/>
      <c r="T2" s="210"/>
      <c r="U2" s="37"/>
      <c r="V2" s="210"/>
      <c r="W2" s="6"/>
      <c r="X2" s="471"/>
      <c r="Y2" s="468"/>
      <c r="Z2" s="459" t="s">
        <v>456</v>
      </c>
      <c r="AA2" s="460"/>
      <c r="AC2" s="196" t="s">
        <v>710</v>
      </c>
      <c r="AE2" s="838" t="s">
        <v>48</v>
      </c>
      <c r="AF2" s="838"/>
      <c r="AG2" s="838"/>
      <c r="AH2" s="838"/>
      <c r="AI2" s="838"/>
      <c r="AJ2" s="838"/>
      <c r="AK2" s="838"/>
      <c r="AL2" s="838"/>
      <c r="AM2" s="838"/>
      <c r="AN2" s="838"/>
      <c r="AP2" s="345" t="s">
        <v>50</v>
      </c>
    </row>
    <row r="3" spans="1:55" ht="13.15" customHeight="1">
      <c r="A3" s="542"/>
      <c r="B3" s="543"/>
      <c r="C3" s="544"/>
      <c r="D3" s="547"/>
      <c r="E3" s="107" t="s">
        <v>266</v>
      </c>
      <c r="F3" s="125">
        <v>4.4576419114252133</v>
      </c>
      <c r="G3" s="33" t="s">
        <v>377</v>
      </c>
      <c r="H3" s="550">
        <v>40999</v>
      </c>
      <c r="I3" s="468"/>
      <c r="J3" s="59">
        <v>1422831</v>
      </c>
      <c r="K3" s="30" t="s">
        <v>376</v>
      </c>
      <c r="L3" s="209">
        <v>1422831</v>
      </c>
      <c r="M3" s="4" t="s">
        <v>376</v>
      </c>
      <c r="N3" s="461" t="s">
        <v>385</v>
      </c>
      <c r="O3" s="463">
        <v>4138</v>
      </c>
      <c r="P3" s="464"/>
      <c r="Q3" s="465">
        <v>5024</v>
      </c>
      <c r="R3" s="466"/>
      <c r="S3" s="467">
        <v>40</v>
      </c>
      <c r="T3" s="468"/>
      <c r="U3" s="475">
        <v>1307</v>
      </c>
      <c r="V3" s="475"/>
      <c r="W3" s="491"/>
      <c r="X3" s="471"/>
      <c r="Y3" s="468"/>
      <c r="Z3" s="215"/>
      <c r="AA3" s="7"/>
      <c r="AE3" s="838"/>
      <c r="AF3" s="838"/>
      <c r="AG3" s="838"/>
      <c r="AH3" s="838"/>
      <c r="AI3" s="838"/>
      <c r="AJ3" s="838"/>
      <c r="AK3" s="838"/>
      <c r="AL3" s="838"/>
      <c r="AM3" s="838"/>
      <c r="AN3" s="838"/>
    </row>
    <row r="4" spans="1:55" ht="13.15" customHeight="1">
      <c r="A4" s="555" t="s">
        <v>457</v>
      </c>
      <c r="B4" s="556"/>
      <c r="C4" s="557"/>
      <c r="D4" s="561" t="s">
        <v>379</v>
      </c>
      <c r="E4" s="562"/>
      <c r="F4" s="57">
        <v>341.7</v>
      </c>
      <c r="G4" s="28" t="s">
        <v>458</v>
      </c>
      <c r="H4" s="503" t="s">
        <v>266</v>
      </c>
      <c r="I4" s="503"/>
      <c r="J4" s="126">
        <v>2.5709307711175882</v>
      </c>
      <c r="K4" s="28" t="s">
        <v>377</v>
      </c>
      <c r="L4" s="127">
        <v>0.85456389409563371</v>
      </c>
      <c r="M4" s="4" t="s">
        <v>377</v>
      </c>
      <c r="N4" s="462"/>
      <c r="O4" s="553">
        <v>6.8328140196530097E-3</v>
      </c>
      <c r="P4" s="554"/>
      <c r="Q4" s="533">
        <v>8.0000000000000002E-3</v>
      </c>
      <c r="R4" s="534"/>
      <c r="S4" s="214"/>
      <c r="T4" s="210"/>
      <c r="U4" s="210"/>
      <c r="V4" s="210"/>
      <c r="W4" s="6"/>
      <c r="X4" s="525" t="s">
        <v>268</v>
      </c>
      <c r="Y4" s="468"/>
      <c r="Z4" s="69"/>
      <c r="AA4" s="7"/>
      <c r="AE4" s="838"/>
      <c r="AF4" s="838"/>
      <c r="AG4" s="838"/>
      <c r="AH4" s="838"/>
      <c r="AI4" s="838"/>
      <c r="AJ4" s="838"/>
      <c r="AK4" s="838"/>
      <c r="AL4" s="838"/>
      <c r="AM4" s="838"/>
      <c r="AN4" s="838"/>
    </row>
    <row r="5" spans="1:55" ht="13.15" customHeight="1" thickBot="1">
      <c r="A5" s="558"/>
      <c r="B5" s="559"/>
      <c r="C5" s="560"/>
      <c r="D5" s="551" t="s">
        <v>380</v>
      </c>
      <c r="E5" s="552"/>
      <c r="F5" s="55">
        <v>4284</v>
      </c>
      <c r="G5" s="33" t="s">
        <v>376</v>
      </c>
      <c r="H5" s="87"/>
      <c r="I5" s="54"/>
      <c r="J5" s="87"/>
      <c r="K5" s="33"/>
      <c r="L5" s="34"/>
      <c r="M5" s="33"/>
      <c r="N5" s="535" t="s">
        <v>386</v>
      </c>
      <c r="O5" s="536">
        <v>84155</v>
      </c>
      <c r="P5" s="453"/>
      <c r="Q5" s="537">
        <v>94167</v>
      </c>
      <c r="R5" s="538"/>
      <c r="S5" s="467" t="s">
        <v>429</v>
      </c>
      <c r="T5" s="468"/>
      <c r="U5" s="475" t="s">
        <v>430</v>
      </c>
      <c r="V5" s="475"/>
      <c r="W5" s="491"/>
      <c r="X5" s="471"/>
      <c r="Y5" s="468"/>
      <c r="Z5" s="578" t="s">
        <v>459</v>
      </c>
      <c r="AA5" s="579"/>
      <c r="AE5" s="838"/>
      <c r="AF5" s="838"/>
      <c r="AG5" s="838"/>
      <c r="AH5" s="838"/>
      <c r="AI5" s="838"/>
      <c r="AJ5" s="838"/>
      <c r="AK5" s="838"/>
      <c r="AL5" s="838"/>
      <c r="AM5" s="838"/>
      <c r="AN5" s="838"/>
    </row>
    <row r="6" spans="1:55" ht="13.15" customHeight="1">
      <c r="A6" s="494" t="s">
        <v>267</v>
      </c>
      <c r="B6" s="495"/>
      <c r="C6" s="495"/>
      <c r="D6" s="495"/>
      <c r="E6" s="495"/>
      <c r="F6" s="495"/>
      <c r="G6" s="496"/>
      <c r="H6" s="503"/>
      <c r="I6" s="503"/>
      <c r="J6" s="503"/>
      <c r="K6" s="503"/>
      <c r="L6" s="503"/>
      <c r="M6" s="212"/>
      <c r="N6" s="462" t="s">
        <v>386</v>
      </c>
      <c r="O6" s="553">
        <v>0.1389597544282018</v>
      </c>
      <c r="P6" s="554"/>
      <c r="Q6" s="533">
        <v>0.14499999999999999</v>
      </c>
      <c r="R6" s="534"/>
      <c r="S6" s="214"/>
      <c r="T6" s="210"/>
      <c r="U6" s="210"/>
      <c r="V6" s="210"/>
      <c r="W6" s="6"/>
      <c r="X6" s="471"/>
      <c r="Y6" s="468"/>
      <c r="Z6" s="69"/>
      <c r="AA6" s="7"/>
      <c r="AE6" s="838"/>
      <c r="AF6" s="838"/>
      <c r="AG6" s="838"/>
      <c r="AH6" s="838"/>
      <c r="AI6" s="838"/>
      <c r="AJ6" s="838"/>
      <c r="AK6" s="838"/>
      <c r="AL6" s="838"/>
      <c r="AM6" s="838"/>
      <c r="AN6" s="838"/>
      <c r="AP6" s="336" t="s">
        <v>22</v>
      </c>
      <c r="AQ6" s="336"/>
      <c r="AR6" s="336"/>
      <c r="AS6" s="337"/>
      <c r="AT6" s="338"/>
      <c r="AU6" s="338"/>
      <c r="AV6" s="338"/>
      <c r="AX6" s="335"/>
      <c r="AY6" s="335"/>
      <c r="AZ6" s="335"/>
      <c r="BA6" s="335"/>
      <c r="BB6" s="335"/>
      <c r="BC6" s="335"/>
    </row>
    <row r="7" spans="1:55" ht="13.15" customHeight="1" thickBot="1">
      <c r="A7" s="609" t="s">
        <v>269</v>
      </c>
      <c r="B7" s="567"/>
      <c r="C7" s="303" t="s">
        <v>270</v>
      </c>
      <c r="D7" s="304" t="s">
        <v>271</v>
      </c>
      <c r="E7" s="610" t="s">
        <v>272</v>
      </c>
      <c r="F7" s="611"/>
      <c r="G7" s="51" t="s">
        <v>271</v>
      </c>
      <c r="H7" s="503"/>
      <c r="I7" s="503"/>
      <c r="J7" s="212"/>
      <c r="K7" s="212"/>
      <c r="L7" s="212"/>
      <c r="M7" s="212"/>
      <c r="N7" s="535" t="s">
        <v>387</v>
      </c>
      <c r="O7" s="536">
        <v>517314</v>
      </c>
      <c r="P7" s="453"/>
      <c r="Q7" s="537">
        <v>529745</v>
      </c>
      <c r="R7" s="538"/>
      <c r="S7" s="9"/>
      <c r="T7" s="36"/>
      <c r="U7" s="36"/>
      <c r="V7" s="36"/>
      <c r="W7" s="10"/>
      <c r="X7" s="526"/>
      <c r="Y7" s="527"/>
      <c r="Z7" s="79"/>
      <c r="AA7" s="211"/>
      <c r="AE7" s="838"/>
      <c r="AF7" s="838"/>
      <c r="AG7" s="838"/>
      <c r="AH7" s="838"/>
      <c r="AI7" s="838"/>
      <c r="AJ7" s="838"/>
      <c r="AK7" s="838"/>
      <c r="AL7" s="838"/>
      <c r="AM7" s="838"/>
      <c r="AN7" s="838"/>
      <c r="AP7" s="339" t="s">
        <v>23</v>
      </c>
      <c r="AQ7" s="339"/>
      <c r="AR7" s="339"/>
      <c r="AS7" s="340"/>
      <c r="AT7" s="338"/>
      <c r="AU7" s="338"/>
      <c r="AV7" s="338"/>
      <c r="AX7" s="335"/>
      <c r="AY7" s="335"/>
      <c r="AZ7" s="335"/>
      <c r="BA7" s="335"/>
      <c r="BB7" s="335"/>
      <c r="BC7" s="335"/>
    </row>
    <row r="8" spans="1:55" ht="13.15" customHeight="1" thickBot="1">
      <c r="A8" s="568" t="s">
        <v>274</v>
      </c>
      <c r="B8" s="569"/>
      <c r="C8" s="297">
        <v>269697253</v>
      </c>
      <c r="D8" s="29">
        <v>35.009295120942781</v>
      </c>
      <c r="E8" s="492">
        <v>247860842</v>
      </c>
      <c r="F8" s="493"/>
      <c r="G8" s="38">
        <v>76.878170182443014</v>
      </c>
      <c r="H8" s="572"/>
      <c r="I8" s="572"/>
      <c r="J8" s="213"/>
      <c r="K8" s="208"/>
      <c r="L8" s="207"/>
      <c r="M8" s="207"/>
      <c r="N8" s="462" t="s">
        <v>387</v>
      </c>
      <c r="O8" s="553">
        <v>0.85420743155214518</v>
      </c>
      <c r="P8" s="554"/>
      <c r="Q8" s="533">
        <v>0.81599999999999995</v>
      </c>
      <c r="R8" s="534"/>
      <c r="S8" s="4"/>
      <c r="T8" s="4"/>
      <c r="U8" s="4"/>
      <c r="V8" s="4"/>
      <c r="W8" s="4"/>
      <c r="X8" s="4"/>
      <c r="Y8" s="4"/>
      <c r="Z8" s="4"/>
      <c r="AA8" s="5"/>
      <c r="AE8" s="838"/>
      <c r="AF8" s="838"/>
      <c r="AG8" s="838"/>
      <c r="AH8" s="838"/>
      <c r="AI8" s="838"/>
      <c r="AJ8" s="838"/>
      <c r="AK8" s="838"/>
      <c r="AL8" s="838"/>
      <c r="AM8" s="838"/>
      <c r="AN8" s="838"/>
      <c r="AP8" s="337"/>
      <c r="AQ8" s="337"/>
      <c r="AR8" s="337"/>
      <c r="AS8" s="337"/>
      <c r="AT8" s="338"/>
      <c r="AU8" s="338"/>
      <c r="AV8" s="338"/>
      <c r="AX8" s="335"/>
      <c r="AY8" s="335"/>
      <c r="AZ8" s="335"/>
      <c r="BA8" s="335"/>
      <c r="BB8" s="335"/>
      <c r="BC8" s="335"/>
    </row>
    <row r="9" spans="1:55" ht="13.15" customHeight="1" thickBot="1">
      <c r="A9" s="502" t="s">
        <v>275</v>
      </c>
      <c r="B9" s="474"/>
      <c r="C9" s="297">
        <v>6954797</v>
      </c>
      <c r="D9" s="29">
        <v>0.90279948338683114</v>
      </c>
      <c r="E9" s="563">
        <v>6954797</v>
      </c>
      <c r="F9" s="564"/>
      <c r="G9" s="38">
        <v>2.1571461753944341</v>
      </c>
      <c r="H9" s="213"/>
      <c r="I9" s="213"/>
      <c r="J9" s="213"/>
      <c r="K9" s="208"/>
      <c r="L9" s="207"/>
      <c r="M9" s="207"/>
      <c r="N9" s="318" t="s">
        <v>395</v>
      </c>
      <c r="O9" s="497">
        <v>605607</v>
      </c>
      <c r="P9" s="498"/>
      <c r="Q9" s="511"/>
      <c r="R9" s="512"/>
      <c r="S9" s="486" t="s">
        <v>460</v>
      </c>
      <c r="T9" s="487"/>
      <c r="U9" s="487"/>
      <c r="V9" s="487"/>
      <c r="W9" s="487"/>
      <c r="X9" s="582" t="s">
        <v>426</v>
      </c>
      <c r="Y9" s="583"/>
      <c r="Z9" s="582" t="s">
        <v>427</v>
      </c>
      <c r="AA9" s="592"/>
      <c r="AE9" s="838"/>
      <c r="AF9" s="838"/>
      <c r="AG9" s="838"/>
      <c r="AH9" s="838"/>
      <c r="AI9" s="838"/>
      <c r="AJ9" s="838"/>
      <c r="AK9" s="838"/>
      <c r="AL9" s="838"/>
      <c r="AM9" s="838"/>
      <c r="AN9" s="838"/>
      <c r="AP9" s="337"/>
      <c r="AQ9" s="337"/>
      <c r="AR9" s="337"/>
      <c r="AS9" s="337"/>
      <c r="AT9" s="338"/>
      <c r="AU9" s="338"/>
      <c r="AV9" s="338"/>
      <c r="AX9" s="335"/>
      <c r="AY9" s="335"/>
      <c r="AZ9" s="335"/>
      <c r="BA9" s="335"/>
      <c r="BB9" s="335"/>
      <c r="BC9" s="335"/>
    </row>
    <row r="10" spans="1:55" ht="13.15" customHeight="1">
      <c r="A10" s="502" t="s">
        <v>276</v>
      </c>
      <c r="B10" s="474"/>
      <c r="C10" s="297">
        <v>504979</v>
      </c>
      <c r="D10" s="29">
        <v>6.5551126843989643E-2</v>
      </c>
      <c r="E10" s="563">
        <v>504979</v>
      </c>
      <c r="F10" s="564"/>
      <c r="G10" s="38">
        <v>0.15662765117436295</v>
      </c>
      <c r="H10" s="573" t="s">
        <v>286</v>
      </c>
      <c r="I10" s="574"/>
      <c r="J10" s="574"/>
      <c r="K10" s="574"/>
      <c r="L10" s="574"/>
      <c r="M10" s="575"/>
      <c r="N10" s="575"/>
      <c r="O10" s="302"/>
      <c r="P10" s="128"/>
      <c r="Q10" s="513" t="s">
        <v>277</v>
      </c>
      <c r="R10" s="514"/>
      <c r="S10" s="622" t="s">
        <v>278</v>
      </c>
      <c r="T10" s="472" t="s">
        <v>279</v>
      </c>
      <c r="U10" s="585"/>
      <c r="V10" s="585"/>
      <c r="W10" s="586"/>
      <c r="X10" s="490">
        <v>770358992</v>
      </c>
      <c r="Y10" s="458"/>
      <c r="Z10" s="587">
        <v>782562847</v>
      </c>
      <c r="AA10" s="588"/>
      <c r="AE10" s="838"/>
      <c r="AF10" s="838"/>
      <c r="AG10" s="838"/>
      <c r="AH10" s="838"/>
      <c r="AI10" s="838"/>
      <c r="AJ10" s="838"/>
      <c r="AK10" s="838"/>
      <c r="AL10" s="838"/>
      <c r="AM10" s="838"/>
      <c r="AN10" s="838"/>
      <c r="AP10" s="337"/>
      <c r="AQ10" s="337"/>
      <c r="AR10" s="337"/>
      <c r="AS10" s="337"/>
      <c r="AT10" s="338"/>
      <c r="AU10" s="338"/>
      <c r="AV10" s="338"/>
      <c r="AX10" s="335"/>
      <c r="AY10" s="335"/>
      <c r="AZ10" s="335"/>
      <c r="BA10" s="335"/>
      <c r="BB10" s="335"/>
      <c r="BC10" s="335"/>
    </row>
    <row r="11" spans="1:55" ht="13.15" customHeight="1">
      <c r="A11" s="502" t="s">
        <v>390</v>
      </c>
      <c r="B11" s="474"/>
      <c r="C11" s="297">
        <v>391970</v>
      </c>
      <c r="D11" s="29">
        <v>5.0881472673197536E-2</v>
      </c>
      <c r="E11" s="563">
        <v>391970</v>
      </c>
      <c r="F11" s="564"/>
      <c r="G11" s="38">
        <v>0.12157602678688627</v>
      </c>
      <c r="H11" s="570" t="s">
        <v>269</v>
      </c>
      <c r="I11" s="571"/>
      <c r="J11" s="566" t="s">
        <v>289</v>
      </c>
      <c r="K11" s="567"/>
      <c r="L11" s="62" t="s">
        <v>271</v>
      </c>
      <c r="M11" s="596" t="s">
        <v>290</v>
      </c>
      <c r="N11" s="597"/>
      <c r="O11" s="597"/>
      <c r="P11" s="43"/>
      <c r="Q11" s="515"/>
      <c r="R11" s="516"/>
      <c r="S11" s="622"/>
      <c r="T11" s="472" t="s">
        <v>281</v>
      </c>
      <c r="U11" s="473"/>
      <c r="V11" s="473"/>
      <c r="W11" s="474"/>
      <c r="X11" s="490">
        <v>757915117</v>
      </c>
      <c r="Y11" s="458"/>
      <c r="Z11" s="490">
        <v>771171614</v>
      </c>
      <c r="AA11" s="584"/>
      <c r="AE11" s="838"/>
      <c r="AF11" s="838"/>
      <c r="AG11" s="838"/>
      <c r="AH11" s="838"/>
      <c r="AI11" s="838"/>
      <c r="AJ11" s="838"/>
      <c r="AK11" s="838"/>
      <c r="AL11" s="838"/>
      <c r="AM11" s="838"/>
      <c r="AN11" s="838"/>
      <c r="AP11" s="337"/>
      <c r="AQ11" s="337"/>
      <c r="AR11" s="337"/>
      <c r="AS11" s="337"/>
      <c r="AT11" s="338"/>
      <c r="AU11" s="338"/>
      <c r="AV11" s="338"/>
      <c r="AX11" s="335"/>
      <c r="AY11" s="335"/>
      <c r="AZ11" s="335"/>
      <c r="BA11" s="335"/>
      <c r="BB11" s="335"/>
      <c r="BC11" s="335"/>
    </row>
    <row r="12" spans="1:55" ht="13.15" customHeight="1">
      <c r="A12" s="502" t="s">
        <v>391</v>
      </c>
      <c r="B12" s="474"/>
      <c r="C12" s="49">
        <v>101166</v>
      </c>
      <c r="D12" s="29">
        <v>1.3132318964351103E-2</v>
      </c>
      <c r="E12" s="563">
        <v>101166</v>
      </c>
      <c r="F12" s="564"/>
      <c r="G12" s="38">
        <v>3.137832060086776E-2</v>
      </c>
      <c r="H12" s="11"/>
      <c r="I12" s="213"/>
      <c r="J12" s="213"/>
      <c r="K12" s="208"/>
      <c r="L12" s="207"/>
      <c r="M12" s="207"/>
      <c r="N12" s="208"/>
      <c r="O12" s="208"/>
      <c r="P12" s="15"/>
      <c r="Q12" s="100" t="s">
        <v>404</v>
      </c>
      <c r="R12" s="112"/>
      <c r="S12" s="622"/>
      <c r="T12" s="472" t="s">
        <v>283</v>
      </c>
      <c r="U12" s="473"/>
      <c r="V12" s="473"/>
      <c r="W12" s="474"/>
      <c r="X12" s="589">
        <v>12443875</v>
      </c>
      <c r="Y12" s="590"/>
      <c r="Z12" s="589">
        <v>11391233</v>
      </c>
      <c r="AA12" s="591"/>
      <c r="AE12" s="838"/>
      <c r="AF12" s="838"/>
      <c r="AG12" s="838"/>
      <c r="AH12" s="838"/>
      <c r="AI12" s="838"/>
      <c r="AJ12" s="838"/>
      <c r="AK12" s="838"/>
      <c r="AL12" s="838"/>
      <c r="AM12" s="838"/>
      <c r="AN12" s="838"/>
      <c r="AP12" s="337"/>
      <c r="AQ12" s="337"/>
      <c r="AR12" s="337"/>
      <c r="AS12" s="337"/>
      <c r="AT12" s="338"/>
      <c r="AU12" s="338"/>
      <c r="AV12" s="338"/>
      <c r="AX12" s="335"/>
      <c r="AY12" s="335"/>
      <c r="AZ12" s="335"/>
      <c r="BA12" s="335"/>
      <c r="BB12" s="335"/>
      <c r="BC12" s="335"/>
    </row>
    <row r="13" spans="1:55" ht="13.15" customHeight="1">
      <c r="A13" s="502" t="s">
        <v>280</v>
      </c>
      <c r="B13" s="474"/>
      <c r="C13" s="297">
        <v>16623453</v>
      </c>
      <c r="D13" s="29">
        <v>2.1578839440612385</v>
      </c>
      <c r="E13" s="563">
        <v>16623453</v>
      </c>
      <c r="F13" s="564"/>
      <c r="G13" s="38">
        <v>5.156040939915159</v>
      </c>
      <c r="H13" s="565" t="s">
        <v>409</v>
      </c>
      <c r="I13" s="508"/>
      <c r="J13" s="500">
        <v>240534808</v>
      </c>
      <c r="K13" s="501"/>
      <c r="L13" s="42">
        <v>89.186969954046958</v>
      </c>
      <c r="M13" s="499">
        <v>5797674</v>
      </c>
      <c r="N13" s="453"/>
      <c r="O13" s="453"/>
      <c r="P13" s="294"/>
      <c r="Q13" s="100" t="s">
        <v>405</v>
      </c>
      <c r="R13" s="112"/>
      <c r="S13" s="622"/>
      <c r="T13" s="472" t="s">
        <v>431</v>
      </c>
      <c r="U13" s="473"/>
      <c r="V13" s="473"/>
      <c r="W13" s="474"/>
      <c r="X13" s="490">
        <v>3523731</v>
      </c>
      <c r="Y13" s="458"/>
      <c r="Z13" s="490">
        <v>2811574</v>
      </c>
      <c r="AA13" s="584"/>
      <c r="AE13" s="838"/>
      <c r="AF13" s="838"/>
      <c r="AG13" s="838"/>
      <c r="AH13" s="838"/>
      <c r="AI13" s="838"/>
      <c r="AJ13" s="838"/>
      <c r="AK13" s="838"/>
      <c r="AL13" s="838"/>
      <c r="AM13" s="838"/>
      <c r="AN13" s="838"/>
      <c r="AP13" s="337"/>
      <c r="AQ13" s="337"/>
      <c r="AR13" s="337"/>
      <c r="AS13" s="337"/>
      <c r="AT13" s="338"/>
      <c r="AU13" s="338"/>
      <c r="AV13" s="338"/>
      <c r="AX13" s="335"/>
      <c r="AY13" s="335"/>
      <c r="AZ13" s="335"/>
      <c r="BA13" s="335"/>
      <c r="BB13" s="335"/>
      <c r="BC13" s="335"/>
    </row>
    <row r="14" spans="1:55" ht="13.15" customHeight="1">
      <c r="A14" s="502" t="s">
        <v>282</v>
      </c>
      <c r="B14" s="474"/>
      <c r="C14" s="297">
        <v>45072</v>
      </c>
      <c r="D14" s="29">
        <v>5.850778723694057E-3</v>
      </c>
      <c r="E14" s="563">
        <v>45072</v>
      </c>
      <c r="F14" s="564"/>
      <c r="G14" s="38">
        <v>1.3979831822176539E-2</v>
      </c>
      <c r="H14" s="598" t="s">
        <v>461</v>
      </c>
      <c r="I14" s="599"/>
      <c r="J14" s="500">
        <v>240534808</v>
      </c>
      <c r="K14" s="501"/>
      <c r="L14" s="84">
        <v>89.186969954046958</v>
      </c>
      <c r="M14" s="499">
        <v>5797674</v>
      </c>
      <c r="N14" s="453"/>
      <c r="O14" s="453"/>
      <c r="P14" s="294"/>
      <c r="Q14" s="100" t="s">
        <v>816</v>
      </c>
      <c r="R14" s="112"/>
      <c r="S14" s="622"/>
      <c r="T14" s="472" t="s">
        <v>287</v>
      </c>
      <c r="U14" s="473"/>
      <c r="V14" s="473"/>
      <c r="W14" s="474"/>
      <c r="X14" s="589">
        <v>8920144</v>
      </c>
      <c r="Y14" s="590"/>
      <c r="Z14" s="589">
        <v>8579659</v>
      </c>
      <c r="AA14" s="591"/>
      <c r="AE14" s="838"/>
      <c r="AF14" s="838"/>
      <c r="AG14" s="838"/>
      <c r="AH14" s="838"/>
      <c r="AI14" s="838"/>
      <c r="AJ14" s="838"/>
      <c r="AK14" s="838"/>
      <c r="AL14" s="838"/>
      <c r="AM14" s="838"/>
      <c r="AN14" s="838"/>
      <c r="AP14" s="358" t="s">
        <v>24</v>
      </c>
      <c r="AQ14" s="358"/>
      <c r="AR14" s="359"/>
      <c r="AS14" s="359"/>
      <c r="AT14" s="360"/>
      <c r="AU14" s="338"/>
      <c r="AV14" s="338"/>
    </row>
    <row r="15" spans="1:55" ht="13.15" customHeight="1">
      <c r="A15" s="502" t="s">
        <v>284</v>
      </c>
      <c r="B15" s="474"/>
      <c r="C15" s="297"/>
      <c r="D15" s="29">
        <v>0</v>
      </c>
      <c r="E15" s="563"/>
      <c r="F15" s="564"/>
      <c r="G15" s="38">
        <v>0</v>
      </c>
      <c r="H15" s="129"/>
      <c r="I15" s="97" t="s">
        <v>441</v>
      </c>
      <c r="J15" s="500">
        <v>121608458</v>
      </c>
      <c r="K15" s="501"/>
      <c r="L15" s="84">
        <v>45.090729196266601</v>
      </c>
      <c r="M15" s="499">
        <v>5797674</v>
      </c>
      <c r="N15" s="453"/>
      <c r="O15" s="453"/>
      <c r="P15" s="5"/>
      <c r="Q15" s="100" t="s">
        <v>406</v>
      </c>
      <c r="R15" s="112" t="s">
        <v>462</v>
      </c>
      <c r="S15" s="622"/>
      <c r="T15" s="472" t="s">
        <v>463</v>
      </c>
      <c r="U15" s="473"/>
      <c r="V15" s="473"/>
      <c r="W15" s="474"/>
      <c r="X15" s="589">
        <v>340485</v>
      </c>
      <c r="Y15" s="590"/>
      <c r="Z15" s="589">
        <v>4514979</v>
      </c>
      <c r="AA15" s="591"/>
      <c r="AE15" s="838"/>
      <c r="AF15" s="838"/>
      <c r="AG15" s="838"/>
      <c r="AH15" s="838"/>
      <c r="AI15" s="838"/>
      <c r="AJ15" s="838"/>
      <c r="AK15" s="838"/>
      <c r="AL15" s="838"/>
      <c r="AM15" s="838"/>
      <c r="AN15" s="838"/>
      <c r="AP15" s="361" t="s">
        <v>25</v>
      </c>
      <c r="AQ15" s="361"/>
      <c r="AR15" s="359"/>
      <c r="AS15" s="359"/>
      <c r="AT15" s="360"/>
      <c r="AU15" s="338"/>
      <c r="AV15" s="338"/>
    </row>
    <row r="16" spans="1:55" ht="13.15" customHeight="1">
      <c r="A16" s="502" t="s">
        <v>285</v>
      </c>
      <c r="B16" s="474"/>
      <c r="C16" s="297">
        <v>1343843</v>
      </c>
      <c r="D16" s="29">
        <v>0.17444373518781489</v>
      </c>
      <c r="E16" s="563">
        <v>1343843</v>
      </c>
      <c r="F16" s="564"/>
      <c r="G16" s="38">
        <v>0.41681529853144272</v>
      </c>
      <c r="H16" s="129"/>
      <c r="I16" s="98" t="s">
        <v>464</v>
      </c>
      <c r="J16" s="500">
        <v>1946533</v>
      </c>
      <c r="K16" s="501"/>
      <c r="L16" s="42">
        <v>0.72174743285205056</v>
      </c>
      <c r="M16" s="499"/>
      <c r="N16" s="453"/>
      <c r="O16" s="453"/>
      <c r="P16" s="5"/>
      <c r="Q16" s="100" t="s">
        <v>291</v>
      </c>
      <c r="R16" s="112" t="s">
        <v>462</v>
      </c>
      <c r="S16" s="622"/>
      <c r="T16" s="472" t="s">
        <v>294</v>
      </c>
      <c r="U16" s="473"/>
      <c r="V16" s="473"/>
      <c r="W16" s="474"/>
      <c r="X16" s="490">
        <v>4590107</v>
      </c>
      <c r="Y16" s="458"/>
      <c r="Z16" s="490">
        <v>3096466</v>
      </c>
      <c r="AA16" s="584"/>
      <c r="AE16" s="838"/>
      <c r="AF16" s="838"/>
      <c r="AG16" s="838"/>
      <c r="AH16" s="838"/>
      <c r="AI16" s="838"/>
      <c r="AJ16" s="838"/>
      <c r="AK16" s="838"/>
      <c r="AL16" s="838"/>
      <c r="AM16" s="838"/>
      <c r="AN16" s="838"/>
      <c r="AP16" s="337"/>
      <c r="AQ16" s="337"/>
      <c r="AR16" s="337"/>
      <c r="AS16" s="337"/>
      <c r="AT16" s="338"/>
      <c r="AU16" s="338"/>
      <c r="AV16" s="338"/>
    </row>
    <row r="17" spans="1:48" ht="13.15" customHeight="1">
      <c r="A17" s="502" t="s">
        <v>288</v>
      </c>
      <c r="B17" s="474"/>
      <c r="C17" s="297">
        <v>5805268</v>
      </c>
      <c r="D17" s="29">
        <v>0.75357957267798081</v>
      </c>
      <c r="E17" s="563">
        <v>5805268</v>
      </c>
      <c r="F17" s="564"/>
      <c r="G17" s="38">
        <v>1.8006006017630269</v>
      </c>
      <c r="H17" s="129"/>
      <c r="I17" s="98" t="s">
        <v>465</v>
      </c>
      <c r="J17" s="500">
        <v>81297829</v>
      </c>
      <c r="K17" s="501"/>
      <c r="L17" s="42">
        <v>30.144107177836176</v>
      </c>
      <c r="M17" s="499"/>
      <c r="N17" s="453"/>
      <c r="O17" s="453"/>
      <c r="P17" s="294"/>
      <c r="Q17" s="100" t="s">
        <v>466</v>
      </c>
      <c r="R17" s="112"/>
      <c r="S17" s="622"/>
      <c r="T17" s="472" t="s">
        <v>296</v>
      </c>
      <c r="U17" s="473"/>
      <c r="V17" s="473"/>
      <c r="W17" s="474"/>
      <c r="X17" s="490"/>
      <c r="Y17" s="458"/>
      <c r="Z17" s="490">
        <v>452</v>
      </c>
      <c r="AA17" s="584"/>
      <c r="AE17" s="838"/>
      <c r="AF17" s="838"/>
      <c r="AG17" s="838"/>
      <c r="AH17" s="838"/>
      <c r="AI17" s="838"/>
      <c r="AJ17" s="838"/>
      <c r="AK17" s="838"/>
      <c r="AL17" s="838"/>
      <c r="AM17" s="838"/>
      <c r="AN17" s="838"/>
      <c r="AP17" s="337"/>
      <c r="AQ17" s="337"/>
      <c r="AR17" s="337"/>
      <c r="AS17" s="337"/>
      <c r="AT17" s="338"/>
      <c r="AU17" s="338"/>
      <c r="AV17" s="338"/>
    </row>
    <row r="18" spans="1:48" ht="13.15" customHeight="1">
      <c r="A18" s="502" t="s">
        <v>292</v>
      </c>
      <c r="B18" s="474"/>
      <c r="C18" s="297">
        <v>617174</v>
      </c>
      <c r="D18" s="29">
        <v>8.0115115992570901E-2</v>
      </c>
      <c r="E18" s="563">
        <v>617174</v>
      </c>
      <c r="F18" s="564"/>
      <c r="G18" s="38">
        <v>0.19142679989838443</v>
      </c>
      <c r="H18" s="612"/>
      <c r="I18" s="98" t="s">
        <v>467</v>
      </c>
      <c r="J18" s="500">
        <v>7820605</v>
      </c>
      <c r="K18" s="501"/>
      <c r="L18" s="42">
        <v>2.8997718415767473</v>
      </c>
      <c r="M18" s="499">
        <v>1010959</v>
      </c>
      <c r="N18" s="453"/>
      <c r="O18" s="453"/>
      <c r="P18" s="294"/>
      <c r="Q18" s="100" t="s">
        <v>468</v>
      </c>
      <c r="R18" s="112"/>
      <c r="S18" s="622"/>
      <c r="T18" s="472" t="s">
        <v>442</v>
      </c>
      <c r="U18" s="473"/>
      <c r="V18" s="473"/>
      <c r="W18" s="474"/>
      <c r="X18" s="490"/>
      <c r="Y18" s="458"/>
      <c r="Z18" s="490">
        <v>3100000</v>
      </c>
      <c r="AA18" s="584"/>
      <c r="AE18" s="838"/>
      <c r="AF18" s="838"/>
      <c r="AG18" s="838"/>
      <c r="AH18" s="838"/>
      <c r="AI18" s="838"/>
      <c r="AJ18" s="838"/>
      <c r="AK18" s="838"/>
      <c r="AL18" s="838"/>
      <c r="AM18" s="838"/>
      <c r="AN18" s="838"/>
      <c r="AP18" s="337"/>
      <c r="AQ18" s="337"/>
      <c r="AR18" s="337"/>
      <c r="AS18" s="337"/>
      <c r="AT18" s="338"/>
      <c r="AU18" s="338"/>
      <c r="AV18" s="338"/>
    </row>
    <row r="19" spans="1:48" ht="13.9" customHeight="1">
      <c r="A19" s="502" t="s">
        <v>295</v>
      </c>
      <c r="B19" s="474"/>
      <c r="C19" s="297">
        <v>40343007</v>
      </c>
      <c r="D19" s="29">
        <v>5.2369099885836086</v>
      </c>
      <c r="E19" s="563">
        <v>38685095</v>
      </c>
      <c r="F19" s="564"/>
      <c r="G19" s="38">
        <v>11.998826813208256</v>
      </c>
      <c r="H19" s="612"/>
      <c r="I19" s="98" t="s">
        <v>469</v>
      </c>
      <c r="J19" s="500">
        <v>30543491</v>
      </c>
      <c r="K19" s="501"/>
      <c r="L19" s="42">
        <v>11.325102744001624</v>
      </c>
      <c r="M19" s="499">
        <v>4786715</v>
      </c>
      <c r="N19" s="453"/>
      <c r="O19" s="453"/>
      <c r="P19" s="294"/>
      <c r="Q19" s="100" t="s">
        <v>470</v>
      </c>
      <c r="R19" s="112"/>
      <c r="S19" s="622"/>
      <c r="T19" s="472" t="s">
        <v>471</v>
      </c>
      <c r="U19" s="473"/>
      <c r="V19" s="473"/>
      <c r="W19" s="474"/>
      <c r="X19" s="589">
        <v>4930592</v>
      </c>
      <c r="Y19" s="590"/>
      <c r="Z19" s="589">
        <v>4511897</v>
      </c>
      <c r="AA19" s="784"/>
      <c r="AE19" s="838"/>
      <c r="AF19" s="838"/>
      <c r="AG19" s="838"/>
      <c r="AH19" s="838"/>
      <c r="AI19" s="838"/>
      <c r="AJ19" s="838"/>
      <c r="AK19" s="838"/>
      <c r="AL19" s="838"/>
      <c r="AM19" s="838"/>
      <c r="AN19" s="838"/>
      <c r="AP19" s="337"/>
      <c r="AQ19" s="337"/>
      <c r="AR19" s="337"/>
      <c r="AS19" s="337"/>
      <c r="AT19" s="338"/>
      <c r="AU19" s="338"/>
      <c r="AV19" s="338"/>
    </row>
    <row r="20" spans="1:48" ht="13.15" customHeight="1">
      <c r="A20" s="502" t="s">
        <v>297</v>
      </c>
      <c r="B20" s="474"/>
      <c r="C20" s="297">
        <v>38685095</v>
      </c>
      <c r="D20" s="29">
        <v>5.0216970791197051</v>
      </c>
      <c r="E20" s="563">
        <v>38685095</v>
      </c>
      <c r="F20" s="564"/>
      <c r="G20" s="38">
        <v>11.998826813208256</v>
      </c>
      <c r="H20" s="612"/>
      <c r="I20" s="97"/>
      <c r="J20" s="500"/>
      <c r="K20" s="501"/>
      <c r="L20" s="4"/>
      <c r="M20" s="499"/>
      <c r="N20" s="453"/>
      <c r="O20" s="453"/>
      <c r="P20" s="294"/>
      <c r="Q20" s="100" t="s">
        <v>407</v>
      </c>
      <c r="R20" s="112"/>
      <c r="S20" s="622"/>
      <c r="T20" s="614"/>
      <c r="U20" s="615"/>
      <c r="V20" s="615"/>
      <c r="W20" s="616"/>
      <c r="X20" s="490"/>
      <c r="Y20" s="458"/>
      <c r="Z20" s="490"/>
      <c r="AA20" s="613"/>
      <c r="AE20" s="838"/>
      <c r="AF20" s="838"/>
      <c r="AG20" s="838"/>
      <c r="AH20" s="838"/>
      <c r="AI20" s="838"/>
      <c r="AJ20" s="838"/>
      <c r="AK20" s="838"/>
      <c r="AL20" s="838"/>
      <c r="AM20" s="838"/>
      <c r="AN20" s="838"/>
      <c r="AP20" s="337"/>
      <c r="AQ20" s="337"/>
      <c r="AR20" s="337"/>
      <c r="AS20" s="337"/>
      <c r="AT20" s="338"/>
      <c r="AU20" s="338"/>
      <c r="AV20" s="338"/>
    </row>
    <row r="21" spans="1:48" ht="15" customHeight="1">
      <c r="A21" s="502" t="s">
        <v>298</v>
      </c>
      <c r="B21" s="474"/>
      <c r="C21" s="297">
        <v>1657738</v>
      </c>
      <c r="D21" s="29">
        <v>0.2151903225918339</v>
      </c>
      <c r="E21" s="563"/>
      <c r="F21" s="564"/>
      <c r="G21" s="38">
        <v>0</v>
      </c>
      <c r="H21" s="612"/>
      <c r="I21" s="97" t="s">
        <v>410</v>
      </c>
      <c r="J21" s="500">
        <v>105132749</v>
      </c>
      <c r="K21" s="501"/>
      <c r="L21" s="42">
        <v>38.981764860615762</v>
      </c>
      <c r="M21" s="499"/>
      <c r="N21" s="453"/>
      <c r="O21" s="453"/>
      <c r="P21" s="294"/>
      <c r="Q21" s="102" t="s">
        <v>408</v>
      </c>
      <c r="R21" s="112"/>
      <c r="S21" s="622"/>
      <c r="T21" s="617"/>
      <c r="U21" s="618"/>
      <c r="V21" s="618"/>
      <c r="W21" s="619"/>
      <c r="X21" s="490"/>
      <c r="Y21" s="458"/>
      <c r="Z21" s="490"/>
      <c r="AA21" s="584"/>
      <c r="AE21" s="838"/>
      <c r="AF21" s="838"/>
      <c r="AG21" s="838"/>
      <c r="AH21" s="838"/>
      <c r="AI21" s="838"/>
      <c r="AJ21" s="838"/>
      <c r="AK21" s="838"/>
      <c r="AL21" s="838"/>
      <c r="AM21" s="838"/>
      <c r="AN21" s="838"/>
      <c r="AP21" s="358" t="s">
        <v>26</v>
      </c>
      <c r="AQ21" s="359"/>
      <c r="AR21" s="359"/>
      <c r="AS21" s="359"/>
      <c r="AT21" s="338"/>
      <c r="AU21" s="338"/>
      <c r="AV21" s="338"/>
    </row>
    <row r="22" spans="1:48" ht="13.15" customHeight="1" thickBot="1">
      <c r="A22" s="623" t="s">
        <v>389</v>
      </c>
      <c r="B22" s="624"/>
      <c r="C22" s="297">
        <v>174</v>
      </c>
      <c r="D22" s="29">
        <v>2.2586872069638931E-5</v>
      </c>
      <c r="E22" s="563"/>
      <c r="F22" s="564"/>
      <c r="G22" s="38">
        <v>0</v>
      </c>
      <c r="H22" s="301"/>
      <c r="I22" s="106" t="s">
        <v>472</v>
      </c>
      <c r="J22" s="500">
        <v>105132749</v>
      </c>
      <c r="K22" s="501"/>
      <c r="L22" s="42">
        <v>38.981764860615762</v>
      </c>
      <c r="M22" s="499"/>
      <c r="N22" s="453"/>
      <c r="O22" s="453"/>
      <c r="P22" s="294"/>
      <c r="Q22" s="101" t="s">
        <v>473</v>
      </c>
      <c r="R22" s="112" t="s">
        <v>462</v>
      </c>
      <c r="S22" s="9"/>
      <c r="T22" s="620"/>
      <c r="U22" s="431"/>
      <c r="V22" s="431"/>
      <c r="W22" s="621"/>
      <c r="X22" s="490"/>
      <c r="Y22" s="458"/>
      <c r="Z22" s="80"/>
      <c r="AA22" s="81"/>
      <c r="AE22" s="838"/>
      <c r="AF22" s="838"/>
      <c r="AG22" s="838"/>
      <c r="AH22" s="838"/>
      <c r="AI22" s="838"/>
      <c r="AJ22" s="838"/>
      <c r="AK22" s="838"/>
      <c r="AL22" s="838"/>
      <c r="AM22" s="838"/>
      <c r="AN22" s="838"/>
      <c r="AP22" s="361" t="s">
        <v>25</v>
      </c>
      <c r="AQ22" s="361"/>
      <c r="AR22" s="361"/>
      <c r="AS22" s="359"/>
      <c r="AT22" s="338"/>
      <c r="AU22" s="338"/>
      <c r="AV22" s="338"/>
    </row>
    <row r="23" spans="1:48" ht="13.15" customHeight="1" thickBot="1">
      <c r="A23" s="502" t="s">
        <v>388</v>
      </c>
      <c r="B23" s="474"/>
      <c r="C23" s="113">
        <v>342427982</v>
      </c>
      <c r="D23" s="114">
        <v>44.450442658038057</v>
      </c>
      <c r="E23" s="625">
        <v>318933659</v>
      </c>
      <c r="F23" s="498">
        <v>0</v>
      </c>
      <c r="G23" s="115">
        <v>98.922588641537999</v>
      </c>
      <c r="H23" s="11"/>
      <c r="I23" s="97" t="s">
        <v>411</v>
      </c>
      <c r="J23" s="500">
        <v>1231075</v>
      </c>
      <c r="K23" s="501"/>
      <c r="L23" s="42">
        <v>0.45646553174199367</v>
      </c>
      <c r="M23" s="499"/>
      <c r="N23" s="453"/>
      <c r="O23" s="453"/>
      <c r="P23" s="294"/>
      <c r="Q23" s="100" t="s">
        <v>474</v>
      </c>
      <c r="R23" s="112"/>
      <c r="S23" s="486" t="s">
        <v>273</v>
      </c>
      <c r="T23" s="487"/>
      <c r="U23" s="487"/>
      <c r="V23" s="317"/>
      <c r="W23" s="52" t="s">
        <v>423</v>
      </c>
      <c r="X23" s="608" t="s">
        <v>424</v>
      </c>
      <c r="Y23" s="480"/>
      <c r="Z23" s="593" t="s">
        <v>425</v>
      </c>
      <c r="AA23" s="594"/>
      <c r="AE23" s="838"/>
      <c r="AF23" s="838"/>
      <c r="AG23" s="838"/>
      <c r="AH23" s="838"/>
      <c r="AI23" s="838"/>
      <c r="AJ23" s="838"/>
      <c r="AK23" s="838"/>
      <c r="AL23" s="838"/>
      <c r="AM23" s="838"/>
      <c r="AN23" s="838"/>
      <c r="AP23" s="337"/>
      <c r="AQ23" s="337"/>
      <c r="AR23" s="337"/>
      <c r="AS23" s="337"/>
      <c r="AT23" s="338"/>
      <c r="AU23" s="338"/>
      <c r="AV23" s="338"/>
    </row>
    <row r="24" spans="1:48" ht="13.9" customHeight="1">
      <c r="A24" s="502" t="s">
        <v>299</v>
      </c>
      <c r="B24" s="474"/>
      <c r="C24" s="297">
        <v>699607</v>
      </c>
      <c r="D24" s="29">
        <v>9.0815711540367147E-2</v>
      </c>
      <c r="E24" s="563">
        <v>699607</v>
      </c>
      <c r="F24" s="564"/>
      <c r="G24" s="38">
        <v>0.2169947684064932</v>
      </c>
      <c r="H24" s="130" t="s">
        <v>475</v>
      </c>
      <c r="I24" s="97" t="s">
        <v>304</v>
      </c>
      <c r="J24" s="500">
        <v>11748448</v>
      </c>
      <c r="K24" s="501"/>
      <c r="L24" s="42">
        <v>4.3561615364321122</v>
      </c>
      <c r="M24" s="499"/>
      <c r="N24" s="453"/>
      <c r="O24" s="453"/>
      <c r="P24" s="294"/>
      <c r="Q24" s="14"/>
      <c r="R24" s="112"/>
      <c r="S24" s="629" t="s">
        <v>300</v>
      </c>
      <c r="T24" s="476" t="s">
        <v>301</v>
      </c>
      <c r="U24" s="477"/>
      <c r="V24" s="478"/>
      <c r="W24" s="63">
        <v>7451</v>
      </c>
      <c r="X24" s="595">
        <v>24521241</v>
      </c>
      <c r="Y24" s="595"/>
      <c r="Z24" s="606">
        <v>3291</v>
      </c>
      <c r="AA24" s="607"/>
      <c r="AE24" s="838"/>
      <c r="AF24" s="838"/>
      <c r="AG24" s="838"/>
      <c r="AH24" s="838"/>
      <c r="AI24" s="838"/>
      <c r="AJ24" s="838"/>
      <c r="AK24" s="838"/>
      <c r="AL24" s="838"/>
      <c r="AM24" s="838"/>
      <c r="AN24" s="838"/>
      <c r="AP24" s="338"/>
      <c r="AQ24" s="338"/>
      <c r="AR24" s="338"/>
      <c r="AS24" s="338"/>
      <c r="AT24" s="338"/>
      <c r="AU24" s="338"/>
      <c r="AV24" s="338"/>
    </row>
    <row r="25" spans="1:48" ht="13.15" customHeight="1">
      <c r="A25" s="502" t="s">
        <v>302</v>
      </c>
      <c r="B25" s="474"/>
      <c r="C25" s="297">
        <v>13317114</v>
      </c>
      <c r="D25" s="29">
        <v>1.7286893692804459</v>
      </c>
      <c r="E25" s="563"/>
      <c r="F25" s="564"/>
      <c r="G25" s="38">
        <v>0</v>
      </c>
      <c r="H25" s="11"/>
      <c r="I25" s="97" t="s">
        <v>307</v>
      </c>
      <c r="J25" s="500"/>
      <c r="K25" s="501"/>
      <c r="L25" s="42">
        <v>0</v>
      </c>
      <c r="M25" s="499"/>
      <c r="N25" s="453"/>
      <c r="O25" s="453"/>
      <c r="P25" s="294"/>
      <c r="Q25" s="14"/>
      <c r="R25" s="112"/>
      <c r="S25" s="630"/>
      <c r="T25" s="476" t="s">
        <v>428</v>
      </c>
      <c r="U25" s="477"/>
      <c r="V25" s="478"/>
      <c r="W25" s="64">
        <v>1042</v>
      </c>
      <c r="X25" s="488">
        <v>3402130</v>
      </c>
      <c r="Y25" s="488"/>
      <c r="Z25" s="580">
        <v>3265</v>
      </c>
      <c r="AA25" s="581"/>
      <c r="AE25" s="838"/>
      <c r="AF25" s="838"/>
      <c r="AG25" s="838"/>
      <c r="AH25" s="838"/>
      <c r="AI25" s="838"/>
      <c r="AJ25" s="838"/>
      <c r="AK25" s="838"/>
      <c r="AL25" s="838"/>
      <c r="AM25" s="838"/>
      <c r="AN25" s="838"/>
      <c r="AP25" s="338"/>
      <c r="AQ25" s="338"/>
      <c r="AR25" s="338"/>
      <c r="AS25" s="338"/>
      <c r="AT25" s="338"/>
      <c r="AU25" s="338"/>
      <c r="AV25" s="338"/>
    </row>
    <row r="26" spans="1:48" ht="13.15" customHeight="1">
      <c r="A26" s="502" t="s">
        <v>303</v>
      </c>
      <c r="B26" s="474"/>
      <c r="C26" s="297">
        <v>14878055</v>
      </c>
      <c r="D26" s="29">
        <v>1.9313145110922518</v>
      </c>
      <c r="E26" s="563">
        <v>2137132</v>
      </c>
      <c r="F26" s="564"/>
      <c r="G26" s="38">
        <v>0.66286710023499718</v>
      </c>
      <c r="H26" s="11"/>
      <c r="I26" s="97" t="s">
        <v>309</v>
      </c>
      <c r="J26" s="500">
        <v>504</v>
      </c>
      <c r="K26" s="501"/>
      <c r="L26" s="42">
        <v>1.8687620819037411E-4</v>
      </c>
      <c r="M26" s="499"/>
      <c r="N26" s="453"/>
      <c r="O26" s="453"/>
      <c r="P26" s="294"/>
      <c r="Q26" s="14"/>
      <c r="R26" s="112"/>
      <c r="S26" s="630"/>
      <c r="T26" s="476" t="s">
        <v>476</v>
      </c>
      <c r="U26" s="477"/>
      <c r="V26" s="478"/>
      <c r="W26" s="64">
        <v>852</v>
      </c>
      <c r="X26" s="488">
        <v>2557704</v>
      </c>
      <c r="Y26" s="488"/>
      <c r="Z26" s="580">
        <v>3002</v>
      </c>
      <c r="AA26" s="581"/>
      <c r="AE26" s="838"/>
      <c r="AF26" s="838"/>
      <c r="AG26" s="838"/>
      <c r="AH26" s="838"/>
      <c r="AI26" s="838"/>
      <c r="AJ26" s="838"/>
      <c r="AK26" s="838"/>
      <c r="AL26" s="838"/>
      <c r="AM26" s="838"/>
      <c r="AN26" s="838"/>
      <c r="AP26" s="338"/>
      <c r="AQ26" s="338"/>
      <c r="AR26" s="338"/>
      <c r="AS26" s="338"/>
      <c r="AT26" s="338"/>
      <c r="AU26" s="338"/>
      <c r="AV26" s="338"/>
    </row>
    <row r="27" spans="1:48">
      <c r="A27" s="502" t="s">
        <v>306</v>
      </c>
      <c r="B27" s="474"/>
      <c r="C27" s="297">
        <v>7291856</v>
      </c>
      <c r="D27" s="29">
        <v>0.94655298058752324</v>
      </c>
      <c r="E27" s="563">
        <v>22020</v>
      </c>
      <c r="F27" s="564"/>
      <c r="G27" s="38">
        <v>6.8298699131240544E-3</v>
      </c>
      <c r="H27" s="11"/>
      <c r="I27" s="4"/>
      <c r="J27" s="500"/>
      <c r="K27" s="501"/>
      <c r="L27" s="4"/>
      <c r="M27" s="499"/>
      <c r="N27" s="453"/>
      <c r="O27" s="453"/>
      <c r="P27" s="294"/>
      <c r="Q27" s="14"/>
      <c r="R27" s="112"/>
      <c r="S27" s="630"/>
      <c r="T27" s="476" t="s">
        <v>305</v>
      </c>
      <c r="U27" s="477"/>
      <c r="V27" s="478"/>
      <c r="W27" s="64">
        <v>378</v>
      </c>
      <c r="X27" s="488">
        <v>1517221</v>
      </c>
      <c r="Y27" s="488"/>
      <c r="Z27" s="580">
        <v>4013.8121693121693</v>
      </c>
      <c r="AA27" s="581"/>
      <c r="AP27" s="338"/>
      <c r="AQ27" s="338"/>
      <c r="AR27" s="338"/>
      <c r="AS27" s="338"/>
      <c r="AT27" s="338"/>
      <c r="AU27" s="338"/>
      <c r="AV27" s="338"/>
    </row>
    <row r="28" spans="1:48">
      <c r="A28" s="502" t="s">
        <v>308</v>
      </c>
      <c r="B28" s="474"/>
      <c r="C28" s="297">
        <v>121028546</v>
      </c>
      <c r="D28" s="29">
        <v>15.710668306186268</v>
      </c>
      <c r="E28" s="563"/>
      <c r="F28" s="564"/>
      <c r="G28" s="38">
        <v>0</v>
      </c>
      <c r="H28" s="565" t="s">
        <v>477</v>
      </c>
      <c r="I28" s="508"/>
      <c r="J28" s="500"/>
      <c r="K28" s="501"/>
      <c r="L28" s="42">
        <v>0</v>
      </c>
      <c r="M28" s="499"/>
      <c r="N28" s="453"/>
      <c r="O28" s="453"/>
      <c r="P28" s="294"/>
      <c r="Q28" s="14"/>
      <c r="R28" s="112"/>
      <c r="S28" s="630"/>
      <c r="T28" s="476" t="s">
        <v>432</v>
      </c>
      <c r="U28" s="477"/>
      <c r="V28" s="478"/>
      <c r="W28" s="64"/>
      <c r="X28" s="488"/>
      <c r="Y28" s="488"/>
      <c r="Z28" s="580"/>
      <c r="AA28" s="581"/>
      <c r="AE28" s="838" t="s">
        <v>47</v>
      </c>
      <c r="AF28" s="838"/>
      <c r="AG28" s="838"/>
      <c r="AH28" s="838"/>
      <c r="AI28" s="838"/>
      <c r="AJ28" s="838"/>
      <c r="AK28" s="838"/>
      <c r="AL28" s="838"/>
      <c r="AM28" s="838"/>
      <c r="AN28" s="838"/>
      <c r="AP28" s="338"/>
      <c r="AQ28" s="338"/>
      <c r="AR28" s="338"/>
      <c r="AS28" s="338"/>
      <c r="AT28" s="338"/>
      <c r="AU28" s="338"/>
      <c r="AV28" s="338"/>
    </row>
    <row r="29" spans="1:48" ht="17.25">
      <c r="A29" s="502" t="s">
        <v>310</v>
      </c>
      <c r="B29" s="474"/>
      <c r="C29" s="297">
        <v>30640</v>
      </c>
      <c r="D29" s="29">
        <v>3.977366438009982E-3</v>
      </c>
      <c r="E29" s="563">
        <v>30640</v>
      </c>
      <c r="F29" s="564"/>
      <c r="G29" s="38">
        <v>9.5035065457820637E-3</v>
      </c>
      <c r="H29" s="11"/>
      <c r="I29" s="213"/>
      <c r="J29" s="500"/>
      <c r="K29" s="501"/>
      <c r="L29" s="42">
        <v>0</v>
      </c>
      <c r="M29" s="499"/>
      <c r="N29" s="453"/>
      <c r="O29" s="453"/>
      <c r="P29" s="294"/>
      <c r="Q29" s="14"/>
      <c r="R29" s="112"/>
      <c r="S29" s="630"/>
      <c r="T29" s="476"/>
      <c r="U29" s="477"/>
      <c r="V29" s="478"/>
      <c r="W29" s="604">
        <v>7829</v>
      </c>
      <c r="X29" s="600">
        <v>26038462</v>
      </c>
      <c r="Y29" s="601"/>
      <c r="Z29" s="785">
        <v>3325.8988376548728</v>
      </c>
      <c r="AA29" s="767"/>
      <c r="AE29" s="838"/>
      <c r="AF29" s="838"/>
      <c r="AG29" s="838"/>
      <c r="AH29" s="838"/>
      <c r="AI29" s="838"/>
      <c r="AJ29" s="838"/>
      <c r="AK29" s="838"/>
      <c r="AL29" s="838"/>
      <c r="AM29" s="838"/>
      <c r="AN29" s="838"/>
      <c r="AP29" s="358" t="s">
        <v>27</v>
      </c>
      <c r="AQ29" s="359"/>
      <c r="AR29" s="359"/>
      <c r="AS29" s="360"/>
      <c r="AT29" s="360"/>
      <c r="AU29" s="360"/>
      <c r="AV29" s="360"/>
    </row>
    <row r="30" spans="1:48" ht="18" thickBot="1">
      <c r="A30" s="502" t="s">
        <v>312</v>
      </c>
      <c r="B30" s="474"/>
      <c r="C30" s="297">
        <v>25575259</v>
      </c>
      <c r="D30" s="29">
        <v>3.3199143860970213</v>
      </c>
      <c r="E30" s="563"/>
      <c r="F30" s="564"/>
      <c r="G30" s="38">
        <v>0</v>
      </c>
      <c r="H30" s="565" t="s">
        <v>478</v>
      </c>
      <c r="I30" s="508"/>
      <c r="J30" s="500">
        <v>29162445</v>
      </c>
      <c r="K30" s="501"/>
      <c r="L30" s="42">
        <v>10.813030045953045</v>
      </c>
      <c r="M30" s="499"/>
      <c r="N30" s="453"/>
      <c r="O30" s="453"/>
      <c r="P30" s="294"/>
      <c r="Q30" s="12"/>
      <c r="R30" s="13"/>
      <c r="S30" s="631"/>
      <c r="T30" s="626" t="s">
        <v>866</v>
      </c>
      <c r="U30" s="627"/>
      <c r="V30" s="628"/>
      <c r="W30" s="605"/>
      <c r="X30" s="602"/>
      <c r="Y30" s="603"/>
      <c r="Z30" s="786" t="e">
        <v>#DIV/0!</v>
      </c>
      <c r="AA30" s="769"/>
      <c r="AE30" s="838"/>
      <c r="AF30" s="838"/>
      <c r="AG30" s="838"/>
      <c r="AH30" s="838"/>
      <c r="AI30" s="838"/>
      <c r="AJ30" s="838"/>
      <c r="AK30" s="838"/>
      <c r="AL30" s="838"/>
      <c r="AM30" s="838"/>
      <c r="AN30" s="838"/>
      <c r="AP30" s="361" t="s">
        <v>25</v>
      </c>
      <c r="AQ30" s="361"/>
      <c r="AR30" s="361"/>
      <c r="AS30" s="362"/>
      <c r="AT30" s="362"/>
      <c r="AU30" s="362"/>
      <c r="AV30" s="362"/>
    </row>
    <row r="31" spans="1:48" ht="14.25" thickBot="1">
      <c r="A31" s="502" t="s">
        <v>313</v>
      </c>
      <c r="B31" s="474"/>
      <c r="C31" s="297">
        <v>5371410</v>
      </c>
      <c r="D31" s="29">
        <v>0.69726063507804159</v>
      </c>
      <c r="E31" s="563">
        <v>579854</v>
      </c>
      <c r="F31" s="564"/>
      <c r="G31" s="38">
        <v>0.17985138004562379</v>
      </c>
      <c r="H31" s="11"/>
      <c r="I31" s="97" t="s">
        <v>412</v>
      </c>
      <c r="J31" s="500">
        <v>29162445</v>
      </c>
      <c r="K31" s="501"/>
      <c r="L31" s="42">
        <v>10.813030045953045</v>
      </c>
      <c r="M31" s="499"/>
      <c r="N31" s="453"/>
      <c r="O31" s="453"/>
      <c r="P31" s="294"/>
      <c r="Q31" s="634" t="s">
        <v>314</v>
      </c>
      <c r="R31" s="635"/>
      <c r="S31" s="635"/>
      <c r="T31" s="636"/>
      <c r="U31" s="632" t="s">
        <v>315</v>
      </c>
      <c r="V31" s="633"/>
      <c r="W31" s="68" t="s">
        <v>316</v>
      </c>
      <c r="X31" s="479" t="s">
        <v>317</v>
      </c>
      <c r="Y31" s="480"/>
      <c r="Z31" s="593" t="s">
        <v>425</v>
      </c>
      <c r="AA31" s="594"/>
      <c r="AE31" s="838"/>
      <c r="AF31" s="838"/>
      <c r="AG31" s="838"/>
      <c r="AH31" s="838"/>
      <c r="AI31" s="838"/>
      <c r="AJ31" s="838"/>
      <c r="AK31" s="838"/>
      <c r="AL31" s="838"/>
      <c r="AM31" s="838"/>
      <c r="AN31" s="838"/>
      <c r="AP31" s="338"/>
      <c r="AQ31" s="338"/>
      <c r="AR31" s="338"/>
      <c r="AS31" s="338"/>
      <c r="AT31" s="338"/>
      <c r="AU31" s="338"/>
      <c r="AV31" s="338"/>
    </row>
    <row r="32" spans="1:48">
      <c r="A32" s="502" t="s">
        <v>318</v>
      </c>
      <c r="B32" s="474"/>
      <c r="C32" s="297">
        <v>142004</v>
      </c>
      <c r="D32" s="29">
        <v>1.8433483801017281E-2</v>
      </c>
      <c r="E32" s="563"/>
      <c r="F32" s="564"/>
      <c r="G32" s="38">
        <v>0</v>
      </c>
      <c r="H32" s="11" t="s">
        <v>475</v>
      </c>
      <c r="I32" s="98" t="s">
        <v>479</v>
      </c>
      <c r="J32" s="500">
        <v>21325</v>
      </c>
      <c r="K32" s="501"/>
      <c r="L32" s="42">
        <v>7.9070141659915247E-3</v>
      </c>
      <c r="M32" s="499"/>
      <c r="N32" s="453"/>
      <c r="O32" s="453"/>
      <c r="P32" s="294"/>
      <c r="Q32" s="16" t="s">
        <v>319</v>
      </c>
      <c r="R32" s="17"/>
      <c r="S32" s="104" t="s">
        <v>320</v>
      </c>
      <c r="T32" s="40"/>
      <c r="U32" s="509" t="s">
        <v>480</v>
      </c>
      <c r="V32" s="510"/>
      <c r="W32" s="66">
        <v>1</v>
      </c>
      <c r="X32" s="489" t="s">
        <v>481</v>
      </c>
      <c r="Y32" s="470"/>
      <c r="Z32" s="782">
        <v>10400</v>
      </c>
      <c r="AA32" s="783"/>
      <c r="AE32" s="838"/>
      <c r="AF32" s="838"/>
      <c r="AG32" s="838"/>
      <c r="AH32" s="838"/>
      <c r="AI32" s="838"/>
      <c r="AJ32" s="838"/>
      <c r="AK32" s="838"/>
      <c r="AL32" s="838"/>
      <c r="AM32" s="838"/>
      <c r="AN32" s="838"/>
      <c r="AP32" s="338"/>
      <c r="AQ32" s="338"/>
      <c r="AR32" s="338"/>
      <c r="AS32" s="338"/>
      <c r="AT32" s="338"/>
      <c r="AU32" s="338"/>
      <c r="AV32" s="338"/>
    </row>
    <row r="33" spans="1:48">
      <c r="A33" s="502" t="s">
        <v>321</v>
      </c>
      <c r="B33" s="474"/>
      <c r="C33" s="297">
        <v>5239002</v>
      </c>
      <c r="D33" s="29">
        <v>0.68007280429070394</v>
      </c>
      <c r="E33" s="563"/>
      <c r="F33" s="564"/>
      <c r="G33" s="38">
        <v>0</v>
      </c>
      <c r="H33" s="612"/>
      <c r="I33" s="98" t="s">
        <v>482</v>
      </c>
      <c r="J33" s="500">
        <v>7304709</v>
      </c>
      <c r="K33" s="501"/>
      <c r="L33" s="42">
        <v>2.708484761615277</v>
      </c>
      <c r="M33" s="499"/>
      <c r="N33" s="453"/>
      <c r="O33" s="453"/>
      <c r="P33" s="294"/>
      <c r="Q33" s="16" t="s">
        <v>322</v>
      </c>
      <c r="R33" s="18"/>
      <c r="S33" s="105" t="s">
        <v>323</v>
      </c>
      <c r="T33" s="41" t="s">
        <v>462</v>
      </c>
      <c r="U33" s="509" t="s">
        <v>433</v>
      </c>
      <c r="V33" s="510"/>
      <c r="W33" s="66">
        <v>3</v>
      </c>
      <c r="X33" s="475" t="s">
        <v>481</v>
      </c>
      <c r="Y33" s="468"/>
      <c r="Z33" s="576">
        <v>9360</v>
      </c>
      <c r="AA33" s="577"/>
      <c r="AE33" s="838"/>
      <c r="AF33" s="838"/>
      <c r="AG33" s="838"/>
      <c r="AH33" s="838"/>
      <c r="AI33" s="838"/>
      <c r="AJ33" s="838"/>
      <c r="AK33" s="838"/>
      <c r="AL33" s="838"/>
      <c r="AM33" s="838"/>
      <c r="AN33" s="838"/>
      <c r="AP33" s="338"/>
      <c r="AQ33" s="338"/>
      <c r="AR33" s="338"/>
      <c r="AS33" s="338"/>
      <c r="AT33" s="338"/>
      <c r="AU33" s="338"/>
      <c r="AV33" s="338"/>
    </row>
    <row r="34" spans="1:48" ht="27">
      <c r="A34" s="502" t="s">
        <v>324</v>
      </c>
      <c r="B34" s="474"/>
      <c r="C34" s="297">
        <v>11391233</v>
      </c>
      <c r="D34" s="29">
        <v>1.4786915085428118</v>
      </c>
      <c r="E34" s="563"/>
      <c r="F34" s="564"/>
      <c r="G34" s="38">
        <v>0</v>
      </c>
      <c r="H34" s="612"/>
      <c r="I34" s="98" t="s">
        <v>483</v>
      </c>
      <c r="J34" s="500">
        <v>21836411</v>
      </c>
      <c r="K34" s="501"/>
      <c r="L34" s="42">
        <v>8.096638270171777</v>
      </c>
      <c r="M34" s="499"/>
      <c r="N34" s="453"/>
      <c r="O34" s="453"/>
      <c r="P34" s="294"/>
      <c r="Q34" s="296" t="s">
        <v>325</v>
      </c>
      <c r="R34" s="18"/>
      <c r="S34" s="105" t="s">
        <v>326</v>
      </c>
      <c r="T34" s="41" t="s">
        <v>462</v>
      </c>
      <c r="U34" s="509" t="s">
        <v>330</v>
      </c>
      <c r="V34" s="510"/>
      <c r="W34" s="66">
        <v>1</v>
      </c>
      <c r="X34" s="475" t="s">
        <v>481</v>
      </c>
      <c r="Y34" s="468"/>
      <c r="Z34" s="576">
        <v>7650</v>
      </c>
      <c r="AA34" s="577"/>
      <c r="AE34" s="838"/>
      <c r="AF34" s="838"/>
      <c r="AG34" s="838"/>
      <c r="AH34" s="838"/>
      <c r="AI34" s="838"/>
      <c r="AJ34" s="838"/>
      <c r="AK34" s="838"/>
      <c r="AL34" s="838"/>
      <c r="AM34" s="838"/>
      <c r="AN34" s="838"/>
      <c r="AP34" s="338"/>
      <c r="AQ34" s="338"/>
      <c r="AR34" s="338"/>
      <c r="AS34" s="338"/>
      <c r="AT34" s="338"/>
      <c r="AU34" s="338"/>
      <c r="AV34" s="338"/>
    </row>
    <row r="35" spans="1:48" ht="22.5">
      <c r="A35" s="502" t="s">
        <v>327</v>
      </c>
      <c r="B35" s="474"/>
      <c r="C35" s="297">
        <v>145169484</v>
      </c>
      <c r="D35" s="29">
        <v>18.844394043238481</v>
      </c>
      <c r="E35" s="563">
        <v>4400</v>
      </c>
      <c r="F35" s="564"/>
      <c r="G35" s="38">
        <v>1.3647333159739255E-3</v>
      </c>
      <c r="H35" s="612"/>
      <c r="I35" s="99" t="s">
        <v>484</v>
      </c>
      <c r="J35" s="500"/>
      <c r="K35" s="501"/>
      <c r="L35" s="42">
        <v>0</v>
      </c>
      <c r="M35" s="499"/>
      <c r="N35" s="453"/>
      <c r="O35" s="453"/>
      <c r="P35" s="294"/>
      <c r="Q35" s="103" t="s">
        <v>328</v>
      </c>
      <c r="R35" s="3"/>
      <c r="S35" s="105" t="s">
        <v>329</v>
      </c>
      <c r="T35" s="5"/>
      <c r="U35" s="509" t="s">
        <v>334</v>
      </c>
      <c r="V35" s="510"/>
      <c r="W35" s="67">
        <v>1</v>
      </c>
      <c r="X35" s="475" t="s">
        <v>823</v>
      </c>
      <c r="Y35" s="468"/>
      <c r="Z35" s="576">
        <v>10600</v>
      </c>
      <c r="AA35" s="577"/>
      <c r="AE35" s="838"/>
      <c r="AF35" s="838"/>
      <c r="AG35" s="838"/>
      <c r="AH35" s="838"/>
      <c r="AI35" s="838"/>
      <c r="AJ35" s="838"/>
      <c r="AK35" s="838"/>
      <c r="AL35" s="838"/>
      <c r="AM35" s="838"/>
      <c r="AN35" s="838"/>
      <c r="AP35" s="338"/>
      <c r="AQ35" s="338"/>
      <c r="AR35" s="338"/>
      <c r="AS35" s="338"/>
      <c r="AT35" s="338"/>
      <c r="AU35" s="338"/>
      <c r="AV35" s="338"/>
    </row>
    <row r="36" spans="1:48">
      <c r="A36" s="502" t="s">
        <v>331</v>
      </c>
      <c r="B36" s="474"/>
      <c r="C36" s="297">
        <v>77796800</v>
      </c>
      <c r="D36" s="29">
        <v>10.098772235788999</v>
      </c>
      <c r="E36" s="563"/>
      <c r="F36" s="564"/>
      <c r="G36" s="38">
        <v>0</v>
      </c>
      <c r="H36" s="612"/>
      <c r="I36" s="97" t="s">
        <v>413</v>
      </c>
      <c r="J36" s="500"/>
      <c r="K36" s="501"/>
      <c r="L36" s="42">
        <v>0</v>
      </c>
      <c r="M36" s="499"/>
      <c r="N36" s="453"/>
      <c r="O36" s="453"/>
      <c r="P36" s="294"/>
      <c r="Q36" s="296" t="s">
        <v>332</v>
      </c>
      <c r="R36" s="3"/>
      <c r="S36" s="105" t="s">
        <v>333</v>
      </c>
      <c r="T36" s="5"/>
      <c r="U36" s="509" t="s">
        <v>338</v>
      </c>
      <c r="V36" s="510"/>
      <c r="W36" s="67">
        <v>1</v>
      </c>
      <c r="X36" s="475" t="s">
        <v>823</v>
      </c>
      <c r="Y36" s="468"/>
      <c r="Z36" s="576">
        <v>9700</v>
      </c>
      <c r="AA36" s="577"/>
      <c r="AE36" s="838"/>
      <c r="AF36" s="838"/>
      <c r="AG36" s="838"/>
      <c r="AH36" s="838"/>
      <c r="AI36" s="838"/>
      <c r="AJ36" s="838"/>
      <c r="AK36" s="838"/>
      <c r="AL36" s="838"/>
      <c r="AM36" s="838"/>
      <c r="AN36" s="838"/>
      <c r="AP36" s="338"/>
      <c r="AQ36" s="338"/>
      <c r="AR36" s="338"/>
      <c r="AS36" s="338"/>
      <c r="AT36" s="338"/>
      <c r="AU36" s="338"/>
      <c r="AV36" s="338"/>
    </row>
    <row r="37" spans="1:48">
      <c r="A37" s="502" t="s">
        <v>335</v>
      </c>
      <c r="B37" s="474"/>
      <c r="C37" s="297"/>
      <c r="D37" s="29">
        <v>0</v>
      </c>
      <c r="E37" s="563"/>
      <c r="F37" s="564"/>
      <c r="G37" s="38">
        <v>0</v>
      </c>
      <c r="H37" s="11" t="s">
        <v>475</v>
      </c>
      <c r="I37" s="213"/>
      <c r="J37" s="500"/>
      <c r="K37" s="501"/>
      <c r="L37" s="42">
        <v>0</v>
      </c>
      <c r="M37" s="499"/>
      <c r="N37" s="453"/>
      <c r="O37" s="453"/>
      <c r="P37" s="294"/>
      <c r="Q37" s="296" t="s">
        <v>336</v>
      </c>
      <c r="R37" s="3"/>
      <c r="S37" s="105" t="s">
        <v>337</v>
      </c>
      <c r="T37" s="5"/>
      <c r="U37" s="509" t="s">
        <v>343</v>
      </c>
      <c r="V37" s="510"/>
      <c r="W37" s="67">
        <v>60</v>
      </c>
      <c r="X37" s="475" t="s">
        <v>823</v>
      </c>
      <c r="Y37" s="468"/>
      <c r="Z37" s="576">
        <v>8800</v>
      </c>
      <c r="AA37" s="577"/>
      <c r="AE37" s="838"/>
      <c r="AF37" s="838"/>
      <c r="AG37" s="838"/>
      <c r="AH37" s="838"/>
      <c r="AI37" s="838"/>
      <c r="AJ37" s="838"/>
      <c r="AK37" s="838"/>
      <c r="AL37" s="838"/>
      <c r="AM37" s="838"/>
      <c r="AN37" s="838"/>
      <c r="AP37" s="338"/>
      <c r="AQ37" s="338"/>
      <c r="AR37" s="338"/>
      <c r="AS37" s="338"/>
      <c r="AT37" s="338"/>
      <c r="AU37" s="338"/>
      <c r="AV37" s="338"/>
    </row>
    <row r="38" spans="1:48" ht="17.25">
      <c r="A38" s="502" t="s">
        <v>339</v>
      </c>
      <c r="B38" s="474"/>
      <c r="C38" s="297">
        <v>40807000</v>
      </c>
      <c r="D38" s="29">
        <v>5.2971407387687117</v>
      </c>
      <c r="E38" s="563"/>
      <c r="F38" s="564"/>
      <c r="G38" s="50">
        <v>0</v>
      </c>
      <c r="H38" s="565" t="s">
        <v>340</v>
      </c>
      <c r="I38" s="508"/>
      <c r="J38" s="500"/>
      <c r="K38" s="501"/>
      <c r="L38" s="42">
        <v>0</v>
      </c>
      <c r="M38" s="537"/>
      <c r="N38" s="453"/>
      <c r="O38" s="453"/>
      <c r="P38" s="294"/>
      <c r="Q38" s="296" t="s">
        <v>341</v>
      </c>
      <c r="R38" s="3"/>
      <c r="S38" s="105" t="s">
        <v>342</v>
      </c>
      <c r="T38" s="5" t="s">
        <v>462</v>
      </c>
      <c r="U38" s="208"/>
      <c r="V38" s="208"/>
      <c r="W38" s="208"/>
      <c r="X38" s="475"/>
      <c r="Y38" s="468"/>
      <c r="Z38" s="576"/>
      <c r="AA38" s="577"/>
      <c r="AE38" s="838"/>
      <c r="AF38" s="838"/>
      <c r="AG38" s="838"/>
      <c r="AH38" s="838"/>
      <c r="AI38" s="838"/>
      <c r="AJ38" s="838"/>
      <c r="AK38" s="838"/>
      <c r="AL38" s="838"/>
      <c r="AM38" s="838"/>
      <c r="AN38" s="838"/>
      <c r="AP38" s="358" t="s">
        <v>28</v>
      </c>
      <c r="AQ38" s="359"/>
      <c r="AR38" s="359"/>
      <c r="AS38" s="360"/>
      <c r="AT38" s="360"/>
      <c r="AU38" s="360"/>
      <c r="AV38" s="360"/>
    </row>
    <row r="39" spans="1:48" ht="18" thickBot="1">
      <c r="A39" s="666" t="s">
        <v>344</v>
      </c>
      <c r="B39" s="667"/>
      <c r="C39" s="116">
        <v>770358992</v>
      </c>
      <c r="D39" s="117">
        <v>100</v>
      </c>
      <c r="E39" s="646">
        <v>322407312</v>
      </c>
      <c r="F39" s="647"/>
      <c r="G39" s="118">
        <v>100</v>
      </c>
      <c r="H39" s="12" t="s">
        <v>311</v>
      </c>
      <c r="I39" s="13"/>
      <c r="J39" s="644">
        <v>269697253</v>
      </c>
      <c r="K39" s="645"/>
      <c r="L39" s="117">
        <v>100</v>
      </c>
      <c r="M39" s="664">
        <v>5797674</v>
      </c>
      <c r="N39" s="665">
        <v>0</v>
      </c>
      <c r="O39" s="665"/>
      <c r="P39" s="119"/>
      <c r="Q39" s="12"/>
      <c r="R39" s="39"/>
      <c r="S39" s="39"/>
      <c r="T39" s="19"/>
      <c r="U39" s="208"/>
      <c r="V39" s="208"/>
      <c r="W39" s="208"/>
      <c r="X39" s="208"/>
      <c r="Y39" s="208"/>
      <c r="Z39" s="208"/>
      <c r="AA39" s="15"/>
      <c r="AE39" s="838"/>
      <c r="AF39" s="838"/>
      <c r="AG39" s="838"/>
      <c r="AH39" s="838"/>
      <c r="AI39" s="838"/>
      <c r="AJ39" s="838"/>
      <c r="AK39" s="838"/>
      <c r="AL39" s="838"/>
      <c r="AM39" s="838"/>
      <c r="AN39" s="838"/>
      <c r="AP39" s="361" t="s">
        <v>25</v>
      </c>
      <c r="AQ39" s="361"/>
      <c r="AR39" s="361"/>
      <c r="AS39" s="362"/>
      <c r="AT39" s="362"/>
      <c r="AU39" s="362"/>
      <c r="AV39" s="362"/>
    </row>
    <row r="40" spans="1:48">
      <c r="A40" s="494" t="s">
        <v>345</v>
      </c>
      <c r="B40" s="495"/>
      <c r="C40" s="495"/>
      <c r="D40" s="495"/>
      <c r="E40" s="495"/>
      <c r="F40" s="495"/>
      <c r="G40" s="495"/>
      <c r="H40" s="495"/>
      <c r="I40" s="495"/>
      <c r="J40" s="300"/>
      <c r="K40" s="641" t="s">
        <v>796</v>
      </c>
      <c r="L40" s="642"/>
      <c r="M40" s="642"/>
      <c r="N40" s="642"/>
      <c r="O40" s="642"/>
      <c r="P40" s="642"/>
      <c r="Q40" s="642"/>
      <c r="R40" s="642"/>
      <c r="S40" s="642"/>
      <c r="T40" s="643"/>
      <c r="U40" s="851" t="s">
        <v>440</v>
      </c>
      <c r="V40" s="852"/>
      <c r="W40" s="1022"/>
      <c r="X40" s="1021" t="s">
        <v>403</v>
      </c>
      <c r="Y40" s="1022"/>
      <c r="Z40" s="1023" t="s">
        <v>402</v>
      </c>
      <c r="AA40" s="1024"/>
      <c r="AE40" s="838"/>
      <c r="AF40" s="838"/>
      <c r="AG40" s="838"/>
      <c r="AH40" s="838"/>
      <c r="AI40" s="838"/>
      <c r="AJ40" s="838"/>
      <c r="AK40" s="838"/>
      <c r="AL40" s="838"/>
      <c r="AM40" s="838"/>
      <c r="AN40" s="838"/>
      <c r="AP40" s="338"/>
      <c r="AQ40" s="338"/>
      <c r="AR40" s="338"/>
      <c r="AS40" s="338"/>
      <c r="AT40" s="338"/>
      <c r="AU40" s="338"/>
      <c r="AV40" s="338"/>
    </row>
    <row r="41" spans="1:48" ht="24">
      <c r="A41" s="660" t="s">
        <v>269</v>
      </c>
      <c r="B41" s="661"/>
      <c r="C41" s="299" t="s">
        <v>270</v>
      </c>
      <c r="D41" s="108" t="s">
        <v>271</v>
      </c>
      <c r="E41" s="651" t="s">
        <v>346</v>
      </c>
      <c r="F41" s="651"/>
      <c r="G41" s="651" t="s">
        <v>392</v>
      </c>
      <c r="H41" s="651"/>
      <c r="I41" s="651"/>
      <c r="J41" s="109" t="s">
        <v>347</v>
      </c>
      <c r="K41" s="609" t="s">
        <v>382</v>
      </c>
      <c r="L41" s="567"/>
      <c r="M41" s="648" t="s">
        <v>394</v>
      </c>
      <c r="N41" s="649"/>
      <c r="O41" s="662" t="s">
        <v>271</v>
      </c>
      <c r="P41" s="663"/>
      <c r="Q41" s="521" t="s">
        <v>348</v>
      </c>
      <c r="R41" s="650"/>
      <c r="S41" s="517" t="s">
        <v>349</v>
      </c>
      <c r="T41" s="518"/>
      <c r="U41" s="1016" t="s">
        <v>351</v>
      </c>
      <c r="V41" s="1017"/>
      <c r="W41" s="874"/>
      <c r="X41" s="1025">
        <v>206005440</v>
      </c>
      <c r="Y41" s="1026"/>
      <c r="Z41" s="1025">
        <v>205680661</v>
      </c>
      <c r="AA41" s="1027"/>
      <c r="AE41" s="838"/>
      <c r="AF41" s="838"/>
      <c r="AG41" s="838"/>
      <c r="AH41" s="838"/>
      <c r="AI41" s="838"/>
      <c r="AJ41" s="838"/>
      <c r="AK41" s="838"/>
      <c r="AL41" s="838"/>
      <c r="AM41" s="838"/>
      <c r="AN41" s="838"/>
      <c r="AP41" s="338"/>
      <c r="AQ41" s="338"/>
      <c r="AR41" s="338"/>
      <c r="AS41" s="338"/>
      <c r="AT41" s="338"/>
      <c r="AU41" s="338"/>
      <c r="AV41" s="338"/>
    </row>
    <row r="42" spans="1:48">
      <c r="A42" s="655" t="s">
        <v>825</v>
      </c>
      <c r="B42" s="656"/>
      <c r="C42" s="297">
        <v>77750741</v>
      </c>
      <c r="D42" s="53">
        <v>10.258502470270692</v>
      </c>
      <c r="E42" s="464">
        <v>73478692</v>
      </c>
      <c r="F42" s="464"/>
      <c r="G42" s="453">
        <v>70706065</v>
      </c>
      <c r="H42" s="453"/>
      <c r="I42" s="453"/>
      <c r="J42" s="20">
        <v>19.466761816368074</v>
      </c>
      <c r="K42" s="568" t="s">
        <v>350</v>
      </c>
      <c r="L42" s="569"/>
      <c r="M42" s="952">
        <v>1826749</v>
      </c>
      <c r="N42" s="493"/>
      <c r="O42" s="638">
        <v>0.24102290072148014</v>
      </c>
      <c r="P42" s="493"/>
      <c r="Q42" s="637"/>
      <c r="R42" s="637"/>
      <c r="S42" s="504">
        <v>1826749</v>
      </c>
      <c r="T42" s="505"/>
      <c r="U42" s="1016" t="s">
        <v>353</v>
      </c>
      <c r="V42" s="1017"/>
      <c r="W42" s="874"/>
      <c r="X42" s="954">
        <v>244639822</v>
      </c>
      <c r="Y42" s="924"/>
      <c r="Z42" s="954">
        <v>245421579</v>
      </c>
      <c r="AA42" s="955"/>
      <c r="AE42" s="838"/>
      <c r="AF42" s="838"/>
      <c r="AG42" s="838"/>
      <c r="AH42" s="838"/>
      <c r="AI42" s="838"/>
      <c r="AJ42" s="838"/>
      <c r="AK42" s="838"/>
      <c r="AL42" s="838"/>
      <c r="AM42" s="838"/>
      <c r="AN42" s="838"/>
      <c r="AP42" s="338"/>
      <c r="AQ42" s="338"/>
      <c r="AR42" s="338"/>
      <c r="AS42" s="338"/>
      <c r="AT42" s="338"/>
      <c r="AU42" s="338"/>
      <c r="AV42" s="338"/>
    </row>
    <row r="43" spans="1:48">
      <c r="A43" s="657" t="s">
        <v>826</v>
      </c>
      <c r="B43" s="658"/>
      <c r="C43" s="297">
        <v>49812318</v>
      </c>
      <c r="D43" s="29">
        <v>6.5722818931450337</v>
      </c>
      <c r="E43" s="453">
        <v>46253711</v>
      </c>
      <c r="F43" s="453"/>
      <c r="G43" s="453"/>
      <c r="H43" s="453"/>
      <c r="I43" s="453"/>
      <c r="J43" s="20">
        <v>0</v>
      </c>
      <c r="K43" s="502" t="s">
        <v>352</v>
      </c>
      <c r="L43" s="474"/>
      <c r="M43" s="953">
        <v>46184701</v>
      </c>
      <c r="N43" s="564"/>
      <c r="O43" s="668">
        <v>6.093650854044121</v>
      </c>
      <c r="P43" s="564"/>
      <c r="Q43" s="504">
        <v>787442</v>
      </c>
      <c r="R43" s="504"/>
      <c r="S43" s="504">
        <v>39295427</v>
      </c>
      <c r="T43" s="505"/>
      <c r="U43" s="1016" t="s">
        <v>355</v>
      </c>
      <c r="V43" s="1017"/>
      <c r="W43" s="874"/>
      <c r="X43" s="954">
        <v>269029574</v>
      </c>
      <c r="Y43" s="924"/>
      <c r="Z43" s="954">
        <v>268779964</v>
      </c>
      <c r="AA43" s="955"/>
      <c r="AE43" s="838"/>
      <c r="AF43" s="838"/>
      <c r="AG43" s="838"/>
      <c r="AH43" s="838"/>
      <c r="AI43" s="838"/>
      <c r="AJ43" s="838"/>
      <c r="AK43" s="838"/>
      <c r="AL43" s="838"/>
      <c r="AM43" s="838"/>
      <c r="AN43" s="838"/>
      <c r="AP43" s="338"/>
      <c r="AQ43" s="338"/>
      <c r="AR43" s="338"/>
      <c r="AS43" s="338"/>
      <c r="AT43" s="338"/>
      <c r="AU43" s="338"/>
      <c r="AV43" s="338"/>
    </row>
    <row r="44" spans="1:48">
      <c r="A44" s="657" t="s">
        <v>827</v>
      </c>
      <c r="B44" s="658"/>
      <c r="C44" s="297">
        <v>177430564</v>
      </c>
      <c r="D44" s="29">
        <v>23.410347678815331</v>
      </c>
      <c r="E44" s="453">
        <v>59333139</v>
      </c>
      <c r="F44" s="453"/>
      <c r="G44" s="453">
        <v>59110908</v>
      </c>
      <c r="H44" s="453"/>
      <c r="I44" s="453"/>
      <c r="J44" s="20">
        <v>16.274388438746325</v>
      </c>
      <c r="K44" s="502" t="s">
        <v>354</v>
      </c>
      <c r="L44" s="474"/>
      <c r="M44" s="953">
        <v>237711614</v>
      </c>
      <c r="N44" s="564"/>
      <c r="O44" s="668">
        <v>31.363883457149726</v>
      </c>
      <c r="P44" s="564"/>
      <c r="Q44" s="504">
        <v>4823484</v>
      </c>
      <c r="R44" s="504"/>
      <c r="S44" s="504">
        <v>109375463</v>
      </c>
      <c r="T44" s="505"/>
      <c r="U44" s="1016" t="s">
        <v>357</v>
      </c>
      <c r="V44" s="1017"/>
      <c r="W44" s="874"/>
      <c r="X44" s="954">
        <v>348521765</v>
      </c>
      <c r="Y44" s="924"/>
      <c r="Z44" s="954">
        <v>348082863</v>
      </c>
      <c r="AA44" s="955"/>
      <c r="AE44" s="838"/>
      <c r="AF44" s="838"/>
      <c r="AG44" s="838"/>
      <c r="AH44" s="838"/>
      <c r="AI44" s="838"/>
      <c r="AJ44" s="838"/>
      <c r="AK44" s="838"/>
      <c r="AL44" s="838"/>
      <c r="AM44" s="838"/>
      <c r="AN44" s="838"/>
      <c r="AP44" s="338"/>
      <c r="AQ44" s="338"/>
      <c r="AR44" s="338"/>
      <c r="AS44" s="338"/>
      <c r="AT44" s="338"/>
      <c r="AU44" s="338"/>
      <c r="AV44" s="338"/>
    </row>
    <row r="45" spans="1:48" ht="17.25">
      <c r="A45" s="657" t="s">
        <v>828</v>
      </c>
      <c r="B45" s="658"/>
      <c r="C45" s="297">
        <v>105367363</v>
      </c>
      <c r="D45" s="29">
        <v>13.902264334965098</v>
      </c>
      <c r="E45" s="659">
        <v>95187894</v>
      </c>
      <c r="F45" s="659"/>
      <c r="G45" s="453">
        <v>94791096</v>
      </c>
      <c r="H45" s="453"/>
      <c r="I45" s="453"/>
      <c r="J45" s="20">
        <v>26.097841651129649</v>
      </c>
      <c r="K45" s="502" t="s">
        <v>356</v>
      </c>
      <c r="L45" s="474"/>
      <c r="M45" s="953">
        <v>51997490</v>
      </c>
      <c r="N45" s="564"/>
      <c r="O45" s="668">
        <v>6.8605954458090057</v>
      </c>
      <c r="P45" s="564"/>
      <c r="Q45" s="504">
        <v>1758427</v>
      </c>
      <c r="R45" s="504"/>
      <c r="S45" s="504">
        <v>34719140</v>
      </c>
      <c r="T45" s="505"/>
      <c r="U45" s="1016" t="s">
        <v>359</v>
      </c>
      <c r="V45" s="1017"/>
      <c r="W45" s="874"/>
      <c r="X45" s="1012">
        <v>0.84207647927408968</v>
      </c>
      <c r="Y45" s="1020"/>
      <c r="Z45" s="1012">
        <v>0.83807080794635425</v>
      </c>
      <c r="AA45" s="1013"/>
      <c r="AE45" s="838"/>
      <c r="AF45" s="838"/>
      <c r="AG45" s="838"/>
      <c r="AH45" s="838"/>
      <c r="AI45" s="838"/>
      <c r="AJ45" s="838"/>
      <c r="AK45" s="838"/>
      <c r="AL45" s="838"/>
      <c r="AM45" s="838"/>
      <c r="AN45" s="838"/>
      <c r="AP45" s="336" t="s">
        <v>29</v>
      </c>
      <c r="AQ45" s="338"/>
      <c r="AR45" s="338"/>
      <c r="AS45" s="338"/>
      <c r="AT45" s="338"/>
      <c r="AU45" s="338"/>
      <c r="AV45" s="338"/>
    </row>
    <row r="46" spans="1:48" ht="23.25">
      <c r="A46" s="652" t="s">
        <v>436</v>
      </c>
      <c r="B46" s="298" t="s">
        <v>437</v>
      </c>
      <c r="C46" s="297">
        <v>84273408</v>
      </c>
      <c r="D46" s="29">
        <v>11.11910900175382</v>
      </c>
      <c r="E46" s="453">
        <v>75000174</v>
      </c>
      <c r="F46" s="453"/>
      <c r="G46" s="453">
        <v>74608674</v>
      </c>
      <c r="H46" s="453"/>
      <c r="I46" s="453"/>
      <c r="J46" s="20">
        <v>20.541226360044977</v>
      </c>
      <c r="K46" s="502" t="s">
        <v>358</v>
      </c>
      <c r="L46" s="474"/>
      <c r="M46" s="953">
        <v>1379262</v>
      </c>
      <c r="N46" s="564"/>
      <c r="O46" s="668">
        <v>0.18198106477403855</v>
      </c>
      <c r="P46" s="564"/>
      <c r="Q46" s="504"/>
      <c r="R46" s="504"/>
      <c r="S46" s="504">
        <v>159699</v>
      </c>
      <c r="T46" s="505"/>
      <c r="U46" s="1016" t="s">
        <v>829</v>
      </c>
      <c r="V46" s="1017"/>
      <c r="W46" s="874"/>
      <c r="X46" s="1014">
        <v>2.5594223649131354</v>
      </c>
      <c r="Y46" s="1019"/>
      <c r="Z46" s="1014">
        <v>2.4648323465438744</v>
      </c>
      <c r="AA46" s="1015"/>
      <c r="AE46" s="838"/>
      <c r="AF46" s="838"/>
      <c r="AG46" s="838"/>
      <c r="AH46" s="838"/>
      <c r="AI46" s="838"/>
      <c r="AJ46" s="838"/>
      <c r="AK46" s="838"/>
      <c r="AL46" s="838"/>
      <c r="AM46" s="838"/>
      <c r="AN46" s="838"/>
      <c r="AP46" s="339" t="s">
        <v>30</v>
      </c>
      <c r="AQ46" s="341"/>
      <c r="AR46" s="341"/>
      <c r="AS46" s="338"/>
      <c r="AT46" s="338"/>
      <c r="AU46" s="338"/>
      <c r="AV46" s="338"/>
    </row>
    <row r="47" spans="1:48" ht="22.5">
      <c r="A47" s="653"/>
      <c r="B47" s="298" t="s">
        <v>438</v>
      </c>
      <c r="C47" s="297">
        <v>20845715</v>
      </c>
      <c r="D47" s="29">
        <v>2.7504023250667</v>
      </c>
      <c r="E47" s="453">
        <v>19939480</v>
      </c>
      <c r="F47" s="453"/>
      <c r="G47" s="453">
        <v>19934182</v>
      </c>
      <c r="H47" s="453"/>
      <c r="I47" s="453"/>
      <c r="J47" s="20">
        <v>5.4882699666306101</v>
      </c>
      <c r="K47" s="502" t="s">
        <v>360</v>
      </c>
      <c r="L47" s="474"/>
      <c r="M47" s="953">
        <v>5235314</v>
      </c>
      <c r="N47" s="564"/>
      <c r="O47" s="668">
        <v>0.69075202256455326</v>
      </c>
      <c r="P47" s="564"/>
      <c r="Q47" s="504">
        <v>1329534</v>
      </c>
      <c r="R47" s="504"/>
      <c r="S47" s="504">
        <v>2404338</v>
      </c>
      <c r="T47" s="505"/>
      <c r="U47" s="1016" t="s">
        <v>830</v>
      </c>
      <c r="V47" s="1017"/>
      <c r="W47" s="874"/>
      <c r="X47" s="1014">
        <v>23.25570027378641</v>
      </c>
      <c r="Y47" s="1018"/>
      <c r="Z47" s="996">
        <v>24.6</v>
      </c>
      <c r="AA47" s="1009"/>
      <c r="AE47" s="838"/>
      <c r="AF47" s="838"/>
      <c r="AG47" s="838"/>
      <c r="AH47" s="838"/>
      <c r="AI47" s="838"/>
      <c r="AJ47" s="838"/>
      <c r="AK47" s="838"/>
      <c r="AL47" s="838"/>
      <c r="AM47" s="838"/>
      <c r="AN47" s="838"/>
    </row>
    <row r="48" spans="1:48" ht="27">
      <c r="A48" s="654"/>
      <c r="B48" s="295" t="s">
        <v>439</v>
      </c>
      <c r="C48" s="297">
        <v>248240</v>
      </c>
      <c r="D48" s="29">
        <v>3.275300814457828E-2</v>
      </c>
      <c r="E48" s="453">
        <v>248240</v>
      </c>
      <c r="F48" s="453"/>
      <c r="G48" s="453">
        <v>248240</v>
      </c>
      <c r="H48" s="453"/>
      <c r="I48" s="453"/>
      <c r="J48" s="20">
        <v>6.8345324454065021E-2</v>
      </c>
      <c r="K48" s="502" t="s">
        <v>361</v>
      </c>
      <c r="L48" s="474"/>
      <c r="M48" s="953">
        <v>120668108</v>
      </c>
      <c r="N48" s="564"/>
      <c r="O48" s="668">
        <v>15.921058347223862</v>
      </c>
      <c r="P48" s="564"/>
      <c r="Q48" s="504">
        <v>1203678</v>
      </c>
      <c r="R48" s="504"/>
      <c r="S48" s="504">
        <v>10159864</v>
      </c>
      <c r="T48" s="505"/>
      <c r="U48" s="1010"/>
      <c r="V48" s="1011"/>
      <c r="W48" s="848"/>
      <c r="X48" s="227"/>
      <c r="Y48" s="228"/>
      <c r="Z48" s="227"/>
      <c r="AA48" s="229"/>
      <c r="AE48" s="838"/>
      <c r="AF48" s="838"/>
      <c r="AG48" s="838"/>
      <c r="AH48" s="838"/>
      <c r="AI48" s="838"/>
      <c r="AJ48" s="838"/>
      <c r="AK48" s="838"/>
      <c r="AL48" s="838"/>
      <c r="AM48" s="838"/>
      <c r="AN48" s="838"/>
    </row>
    <row r="49" spans="1:54">
      <c r="A49" s="657" t="s">
        <v>831</v>
      </c>
      <c r="B49" s="658"/>
      <c r="C49" s="120">
        <v>360548668</v>
      </c>
      <c r="D49" s="121">
        <v>47.571114484051122</v>
      </c>
      <c r="E49" s="685">
        <v>227999725</v>
      </c>
      <c r="F49" s="685">
        <v>0</v>
      </c>
      <c r="G49" s="685">
        <v>224608069</v>
      </c>
      <c r="H49" s="685"/>
      <c r="I49" s="685"/>
      <c r="J49" s="122">
        <v>61.838991906244047</v>
      </c>
      <c r="K49" s="502" t="s">
        <v>362</v>
      </c>
      <c r="L49" s="474"/>
      <c r="M49" s="953">
        <v>94119037</v>
      </c>
      <c r="N49" s="564"/>
      <c r="O49" s="668">
        <v>12.418150118517824</v>
      </c>
      <c r="P49" s="564"/>
      <c r="Q49" s="504">
        <v>50507970</v>
      </c>
      <c r="R49" s="504"/>
      <c r="S49" s="504">
        <v>44396743</v>
      </c>
      <c r="T49" s="505"/>
      <c r="U49" s="1001" t="s">
        <v>417</v>
      </c>
      <c r="V49" s="1004" t="s">
        <v>418</v>
      </c>
      <c r="W49" s="1005"/>
      <c r="X49" s="1006"/>
      <c r="Y49" s="1007"/>
      <c r="Z49" s="1006"/>
      <c r="AA49" s="1008"/>
      <c r="AE49" s="838"/>
      <c r="AF49" s="838"/>
      <c r="AG49" s="838"/>
      <c r="AH49" s="838"/>
      <c r="AI49" s="838"/>
      <c r="AJ49" s="838"/>
      <c r="AK49" s="838"/>
      <c r="AL49" s="838"/>
      <c r="AM49" s="838"/>
      <c r="AN49" s="838"/>
    </row>
    <row r="50" spans="1:54">
      <c r="A50" s="657" t="s">
        <v>832</v>
      </c>
      <c r="B50" s="658"/>
      <c r="C50" s="297">
        <v>76622646</v>
      </c>
      <c r="D50" s="29">
        <v>10.109660604645256</v>
      </c>
      <c r="E50" s="453">
        <v>51330877</v>
      </c>
      <c r="F50" s="453"/>
      <c r="G50" s="453">
        <v>45718537</v>
      </c>
      <c r="H50" s="453"/>
      <c r="I50" s="453"/>
      <c r="J50" s="20">
        <v>12.587206916009411</v>
      </c>
      <c r="K50" s="502" t="s">
        <v>363</v>
      </c>
      <c r="L50" s="474"/>
      <c r="M50" s="953">
        <v>12268267</v>
      </c>
      <c r="N50" s="564"/>
      <c r="O50" s="668">
        <v>1.6186861463537743</v>
      </c>
      <c r="P50" s="564"/>
      <c r="Q50" s="504">
        <v>755188</v>
      </c>
      <c r="R50" s="504"/>
      <c r="S50" s="504">
        <v>11453302</v>
      </c>
      <c r="T50" s="505"/>
      <c r="U50" s="1002"/>
      <c r="V50" s="993" t="s">
        <v>419</v>
      </c>
      <c r="W50" s="856"/>
      <c r="X50" s="996"/>
      <c r="Y50" s="997"/>
      <c r="Z50" s="996"/>
      <c r="AA50" s="1000"/>
      <c r="AE50" s="838"/>
      <c r="AF50" s="838"/>
      <c r="AG50" s="838"/>
      <c r="AH50" s="838"/>
      <c r="AI50" s="838"/>
      <c r="AJ50" s="838"/>
      <c r="AK50" s="838"/>
      <c r="AL50" s="838"/>
      <c r="AM50" s="838"/>
      <c r="AN50" s="838"/>
    </row>
    <row r="51" spans="1:54">
      <c r="A51" s="657" t="s">
        <v>833</v>
      </c>
      <c r="B51" s="658"/>
      <c r="C51" s="297">
        <v>9177322</v>
      </c>
      <c r="D51" s="29">
        <v>1.2108640920537279</v>
      </c>
      <c r="E51" s="453">
        <v>7128796</v>
      </c>
      <c r="F51" s="453"/>
      <c r="G51" s="453">
        <v>7128796</v>
      </c>
      <c r="H51" s="453"/>
      <c r="I51" s="453"/>
      <c r="J51" s="20">
        <v>1.9626968884419951</v>
      </c>
      <c r="K51" s="502" t="s">
        <v>364</v>
      </c>
      <c r="L51" s="474"/>
      <c r="M51" s="953">
        <v>64310184</v>
      </c>
      <c r="N51" s="564"/>
      <c r="O51" s="668">
        <v>8.4851433303711232</v>
      </c>
      <c r="P51" s="564"/>
      <c r="Q51" s="504">
        <v>11422527</v>
      </c>
      <c r="R51" s="504"/>
      <c r="S51" s="504">
        <v>42285946</v>
      </c>
      <c r="T51" s="505"/>
      <c r="U51" s="1002"/>
      <c r="V51" s="993" t="s">
        <v>420</v>
      </c>
      <c r="W51" s="856"/>
      <c r="X51" s="996">
        <v>14.6</v>
      </c>
      <c r="Y51" s="999"/>
      <c r="Z51" s="996">
        <v>15.7</v>
      </c>
      <c r="AA51" s="1009"/>
      <c r="AE51" s="838"/>
      <c r="AF51" s="838"/>
      <c r="AG51" s="838"/>
      <c r="AH51" s="838"/>
      <c r="AI51" s="838"/>
      <c r="AJ51" s="838"/>
      <c r="AK51" s="838"/>
      <c r="AL51" s="838"/>
      <c r="AM51" s="838"/>
      <c r="AN51" s="838"/>
    </row>
    <row r="52" spans="1:54">
      <c r="A52" s="657" t="s">
        <v>834</v>
      </c>
      <c r="B52" s="658"/>
      <c r="C52" s="297">
        <v>47262276</v>
      </c>
      <c r="D52" s="29">
        <v>6.2358270655789019</v>
      </c>
      <c r="E52" s="453">
        <v>44410455</v>
      </c>
      <c r="F52" s="453"/>
      <c r="G52" s="453">
        <v>31151168</v>
      </c>
      <c r="H52" s="453"/>
      <c r="I52" s="453"/>
      <c r="J52" s="20">
        <v>8.5765254756811462</v>
      </c>
      <c r="K52" s="502" t="s">
        <v>365</v>
      </c>
      <c r="L52" s="474"/>
      <c r="M52" s="953">
        <v>37126</v>
      </c>
      <c r="N52" s="564"/>
      <c r="O52" s="668">
        <v>4.8984377230728857E-3</v>
      </c>
      <c r="P52" s="564"/>
      <c r="Q52" s="504"/>
      <c r="R52" s="504"/>
      <c r="S52" s="504">
        <v>16819</v>
      </c>
      <c r="T52" s="505"/>
      <c r="U52" s="1003"/>
      <c r="V52" s="993" t="s">
        <v>421</v>
      </c>
      <c r="W52" s="856"/>
      <c r="X52" s="994">
        <v>191.9</v>
      </c>
      <c r="Y52" s="998"/>
      <c r="Z52" s="994">
        <v>202.9</v>
      </c>
      <c r="AA52" s="995"/>
      <c r="AE52" s="838"/>
      <c r="AF52" s="838"/>
      <c r="AG52" s="838"/>
      <c r="AH52" s="838"/>
      <c r="AI52" s="838"/>
      <c r="AJ52" s="838"/>
      <c r="AK52" s="838"/>
      <c r="AL52" s="838"/>
      <c r="AM52" s="838"/>
      <c r="AN52" s="838"/>
    </row>
    <row r="53" spans="1:54">
      <c r="A53" s="689" t="s">
        <v>835</v>
      </c>
      <c r="B53" s="690"/>
      <c r="C53" s="297">
        <v>226783</v>
      </c>
      <c r="D53" s="29">
        <v>2.9921952328600936E-2</v>
      </c>
      <c r="E53" s="453">
        <v>226783</v>
      </c>
      <c r="F53" s="453"/>
      <c r="G53" s="453">
        <v>170865</v>
      </c>
      <c r="H53" s="453"/>
      <c r="I53" s="453"/>
      <c r="J53" s="20">
        <v>4.7042474471655729E-2</v>
      </c>
      <c r="K53" s="502" t="s">
        <v>367</v>
      </c>
      <c r="L53" s="474"/>
      <c r="M53" s="953">
        <v>105688005</v>
      </c>
      <c r="N53" s="564"/>
      <c r="O53" s="668">
        <v>13.944570127897316</v>
      </c>
      <c r="P53" s="564"/>
      <c r="Q53" s="504"/>
      <c r="R53" s="504"/>
      <c r="S53" s="504">
        <v>95503320</v>
      </c>
      <c r="T53" s="505"/>
      <c r="U53" s="981" t="s">
        <v>366</v>
      </c>
      <c r="V53" s="991" t="s">
        <v>862</v>
      </c>
      <c r="W53" s="860"/>
      <c r="X53" s="954">
        <v>14430086</v>
      </c>
      <c r="Y53" s="858"/>
      <c r="Z53" s="954">
        <v>9839979</v>
      </c>
      <c r="AA53" s="955"/>
    </row>
    <row r="54" spans="1:54" ht="13.15" customHeight="1">
      <c r="A54" s="657" t="s">
        <v>837</v>
      </c>
      <c r="B54" s="658"/>
      <c r="C54" s="297">
        <v>47907054</v>
      </c>
      <c r="D54" s="29">
        <v>6.3208996529356734</v>
      </c>
      <c r="E54" s="453">
        <v>40639918</v>
      </c>
      <c r="F54" s="453"/>
      <c r="G54" s="453">
        <v>24458390</v>
      </c>
      <c r="H54" s="453"/>
      <c r="I54" s="453"/>
      <c r="J54" s="20">
        <v>6.7338728656705573</v>
      </c>
      <c r="K54" s="502" t="s">
        <v>369</v>
      </c>
      <c r="L54" s="474"/>
      <c r="M54" s="953">
        <v>16489260</v>
      </c>
      <c r="N54" s="564"/>
      <c r="O54" s="668">
        <v>2.1756077468501003</v>
      </c>
      <c r="P54" s="564"/>
      <c r="Q54" s="504"/>
      <c r="R54" s="504"/>
      <c r="S54" s="504">
        <v>5269260</v>
      </c>
      <c r="T54" s="505"/>
      <c r="U54" s="982"/>
      <c r="V54" s="992" t="s">
        <v>368</v>
      </c>
      <c r="W54" s="856"/>
      <c r="X54" s="954">
        <v>5109594</v>
      </c>
      <c r="Y54" s="858"/>
      <c r="Z54" s="954">
        <v>5060006</v>
      </c>
      <c r="AA54" s="955"/>
      <c r="AE54" s="838" t="s">
        <v>4</v>
      </c>
      <c r="AF54" s="838"/>
      <c r="AG54" s="838"/>
      <c r="AH54" s="838"/>
      <c r="AI54" s="838"/>
      <c r="AJ54" s="838"/>
      <c r="AK54" s="838"/>
      <c r="AL54" s="838"/>
      <c r="AM54" s="838"/>
      <c r="AN54" s="838"/>
      <c r="AQ54" s="342" t="s">
        <v>41</v>
      </c>
      <c r="AT54" s="334" t="s">
        <v>31</v>
      </c>
    </row>
    <row r="55" spans="1:54" ht="13.15" customHeight="1">
      <c r="A55" s="657" t="s">
        <v>838</v>
      </c>
      <c r="B55" s="658"/>
      <c r="C55" s="297">
        <v>10895396</v>
      </c>
      <c r="D55" s="29">
        <v>1.4375483158492008</v>
      </c>
      <c r="E55" s="453">
        <v>7035221</v>
      </c>
      <c r="F55" s="453"/>
      <c r="G55" s="453"/>
      <c r="H55" s="453"/>
      <c r="I55" s="453"/>
      <c r="J55" s="20">
        <v>0</v>
      </c>
      <c r="K55" s="502" t="s">
        <v>371</v>
      </c>
      <c r="L55" s="474"/>
      <c r="M55" s="953"/>
      <c r="N55" s="564"/>
      <c r="O55" s="668">
        <v>0</v>
      </c>
      <c r="P55" s="564"/>
      <c r="Q55" s="504"/>
      <c r="R55" s="504"/>
      <c r="S55" s="504"/>
      <c r="T55" s="505"/>
      <c r="U55" s="983"/>
      <c r="V55" s="992" t="s">
        <v>370</v>
      </c>
      <c r="W55" s="856"/>
      <c r="X55" s="954">
        <v>13748076</v>
      </c>
      <c r="Y55" s="858"/>
      <c r="Z55" s="954">
        <v>12730450</v>
      </c>
      <c r="AA55" s="955"/>
      <c r="AE55" s="838"/>
      <c r="AF55" s="838"/>
      <c r="AG55" s="838"/>
      <c r="AH55" s="838"/>
      <c r="AI55" s="838"/>
      <c r="AJ55" s="838"/>
      <c r="AK55" s="838"/>
      <c r="AL55" s="838"/>
      <c r="AM55" s="838"/>
      <c r="AN55" s="838"/>
    </row>
    <row r="56" spans="1:54" ht="13.15" customHeight="1">
      <c r="A56" s="657" t="s">
        <v>839</v>
      </c>
      <c r="B56" s="658"/>
      <c r="C56" s="297">
        <v>132876379</v>
      </c>
      <c r="D56" s="29">
        <v>17.531828567551845</v>
      </c>
      <c r="E56" s="453">
        <v>2312638</v>
      </c>
      <c r="F56" s="453"/>
      <c r="G56" s="453">
        <v>1021</v>
      </c>
      <c r="H56" s="453"/>
      <c r="I56" s="453"/>
      <c r="J56" s="20">
        <v>2.8110125792620201E-4</v>
      </c>
      <c r="K56" s="698"/>
      <c r="L56" s="458"/>
      <c r="M56" s="953"/>
      <c r="N56" s="564"/>
      <c r="O56" s="668">
        <v>0</v>
      </c>
      <c r="P56" s="564"/>
      <c r="Q56" s="504"/>
      <c r="R56" s="504"/>
      <c r="S56" s="504"/>
      <c r="T56" s="505"/>
      <c r="U56" s="962" t="s">
        <v>372</v>
      </c>
      <c r="V56" s="972"/>
      <c r="W56" s="894"/>
      <c r="X56" s="954">
        <v>1261868023</v>
      </c>
      <c r="Y56" s="858"/>
      <c r="Z56" s="954">
        <v>1268344631</v>
      </c>
      <c r="AA56" s="955"/>
      <c r="AE56" s="838"/>
      <c r="AF56" s="838"/>
      <c r="AG56" s="838"/>
      <c r="AH56" s="838"/>
      <c r="AI56" s="838"/>
      <c r="AJ56" s="838"/>
      <c r="AK56" s="838"/>
      <c r="AL56" s="838"/>
      <c r="AM56" s="838"/>
      <c r="AN56" s="838"/>
      <c r="AQ56" s="343" t="s">
        <v>37</v>
      </c>
      <c r="AT56" s="343" t="s">
        <v>32</v>
      </c>
      <c r="AU56" s="343"/>
      <c r="AV56" s="343"/>
      <c r="AW56" s="343"/>
      <c r="AX56" s="343"/>
      <c r="AY56" s="343"/>
      <c r="AZ56" s="343"/>
      <c r="BA56" s="343"/>
      <c r="BB56" s="343"/>
    </row>
    <row r="57" spans="1:54" ht="13.15" customHeight="1">
      <c r="A57" s="657" t="s">
        <v>840</v>
      </c>
      <c r="B57" s="658"/>
      <c r="C57" s="297"/>
      <c r="D57" s="29">
        <v>0</v>
      </c>
      <c r="E57" s="453"/>
      <c r="F57" s="453"/>
      <c r="G57" s="564"/>
      <c r="H57" s="564"/>
      <c r="I57" s="564"/>
      <c r="J57" s="21"/>
      <c r="K57" s="698"/>
      <c r="L57" s="458"/>
      <c r="M57" s="959"/>
      <c r="N57" s="960"/>
      <c r="O57" s="668">
        <v>0</v>
      </c>
      <c r="P57" s="564"/>
      <c r="Q57" s="504"/>
      <c r="R57" s="504"/>
      <c r="S57" s="504"/>
      <c r="T57" s="505"/>
      <c r="U57" s="956" t="s">
        <v>434</v>
      </c>
      <c r="V57" s="973" t="s">
        <v>863</v>
      </c>
      <c r="W57" s="860"/>
      <c r="X57" s="954">
        <v>70042250</v>
      </c>
      <c r="Y57" s="858"/>
      <c r="Z57" s="954">
        <v>54441619</v>
      </c>
      <c r="AA57" s="955"/>
      <c r="AE57" s="838"/>
      <c r="AF57" s="838"/>
      <c r="AG57" s="838"/>
      <c r="AH57" s="838"/>
      <c r="AI57" s="838"/>
      <c r="AJ57" s="838"/>
      <c r="AK57" s="838"/>
      <c r="AL57" s="838"/>
      <c r="AM57" s="838"/>
      <c r="AN57" s="838"/>
      <c r="AT57" s="343" t="s">
        <v>33</v>
      </c>
      <c r="AU57" s="343"/>
      <c r="AV57" s="343"/>
      <c r="AW57" s="343"/>
      <c r="AX57" s="343"/>
      <c r="AY57" s="343"/>
      <c r="AZ57" s="343"/>
      <c r="BA57" s="343"/>
      <c r="BB57" s="343"/>
    </row>
    <row r="58" spans="1:54" ht="13.15" customHeight="1" thickBot="1">
      <c r="A58" s="657" t="s">
        <v>842</v>
      </c>
      <c r="B58" s="658"/>
      <c r="C58" s="297">
        <v>72625376</v>
      </c>
      <c r="D58" s="29">
        <v>9.5822572173342735</v>
      </c>
      <c r="E58" s="453">
        <v>16008440</v>
      </c>
      <c r="F58" s="453"/>
      <c r="G58" s="564"/>
      <c r="H58" s="564"/>
      <c r="I58" s="564"/>
      <c r="J58" s="212"/>
      <c r="K58" s="728" t="s">
        <v>373</v>
      </c>
      <c r="L58" s="729">
        <v>0</v>
      </c>
      <c r="M58" s="961">
        <v>757915117</v>
      </c>
      <c r="N58" s="692"/>
      <c r="O58" s="691">
        <v>100</v>
      </c>
      <c r="P58" s="692"/>
      <c r="Q58" s="736">
        <v>72588250</v>
      </c>
      <c r="R58" s="736">
        <v>0</v>
      </c>
      <c r="S58" s="736">
        <v>396866070</v>
      </c>
      <c r="T58" s="744">
        <v>0</v>
      </c>
      <c r="U58" s="957"/>
      <c r="V58" s="971" t="s">
        <v>864</v>
      </c>
      <c r="W58" s="856"/>
      <c r="X58" s="954"/>
      <c r="Y58" s="858"/>
      <c r="Z58" s="954"/>
      <c r="AA58" s="955"/>
      <c r="AE58" s="838"/>
      <c r="AF58" s="838"/>
      <c r="AG58" s="838"/>
      <c r="AH58" s="838"/>
      <c r="AI58" s="838"/>
      <c r="AJ58" s="838"/>
      <c r="AK58" s="838"/>
      <c r="AL58" s="838"/>
      <c r="AM58" s="838"/>
      <c r="AN58" s="838"/>
      <c r="AQ58" s="344" t="s">
        <v>38</v>
      </c>
      <c r="AT58" s="343" t="s">
        <v>34</v>
      </c>
      <c r="AU58" s="343"/>
      <c r="AV58" s="343"/>
      <c r="AW58" s="343"/>
      <c r="AX58" s="343"/>
      <c r="AY58" s="343"/>
      <c r="AZ58" s="343"/>
      <c r="BA58" s="343"/>
      <c r="BB58" s="343"/>
    </row>
    <row r="59" spans="1:54" ht="13.15" customHeight="1">
      <c r="A59" s="657" t="s">
        <v>844</v>
      </c>
      <c r="B59" s="658"/>
      <c r="C59" s="297">
        <v>3996087</v>
      </c>
      <c r="D59" s="29">
        <v>0.52724730123043584</v>
      </c>
      <c r="E59" s="453">
        <v>3694495</v>
      </c>
      <c r="F59" s="538"/>
      <c r="G59" s="986" t="s">
        <v>845</v>
      </c>
      <c r="H59" s="987"/>
      <c r="I59" s="987"/>
      <c r="J59" s="988"/>
      <c r="K59" s="759" t="s">
        <v>846</v>
      </c>
      <c r="L59" s="85" t="s">
        <v>395</v>
      </c>
      <c r="M59" s="730">
        <v>87626075</v>
      </c>
      <c r="N59" s="731"/>
      <c r="O59" s="747" t="s">
        <v>847</v>
      </c>
      <c r="P59" s="699" t="s">
        <v>287</v>
      </c>
      <c r="Q59" s="700"/>
      <c r="R59" s="701"/>
      <c r="S59" s="704">
        <v>1669549</v>
      </c>
      <c r="T59" s="705"/>
      <c r="U59" s="957"/>
      <c r="V59" s="971" t="s">
        <v>342</v>
      </c>
      <c r="W59" s="856"/>
      <c r="X59" s="954">
        <v>65575069</v>
      </c>
      <c r="Y59" s="858"/>
      <c r="Z59" s="954">
        <v>69324562</v>
      </c>
      <c r="AA59" s="955"/>
      <c r="AE59" s="838"/>
      <c r="AF59" s="838"/>
      <c r="AG59" s="838"/>
      <c r="AH59" s="838"/>
      <c r="AI59" s="838"/>
      <c r="AJ59" s="838"/>
      <c r="AK59" s="838"/>
      <c r="AL59" s="838"/>
      <c r="AM59" s="838"/>
      <c r="AN59" s="838"/>
      <c r="AT59" s="343" t="s">
        <v>35</v>
      </c>
      <c r="AU59" s="343"/>
      <c r="AV59" s="343"/>
      <c r="AW59" s="343"/>
      <c r="AX59" s="343"/>
      <c r="AY59" s="343"/>
      <c r="AZ59" s="343"/>
      <c r="BA59" s="343"/>
      <c r="BB59" s="343"/>
    </row>
    <row r="60" spans="1:54" ht="13.15" customHeight="1">
      <c r="A60" s="652" t="s">
        <v>436</v>
      </c>
      <c r="B60" s="89" t="s">
        <v>849</v>
      </c>
      <c r="C60" s="297">
        <v>72588250</v>
      </c>
      <c r="D60" s="29">
        <v>9.5773587796112007</v>
      </c>
      <c r="E60" s="453">
        <v>15991621</v>
      </c>
      <c r="F60" s="538"/>
      <c r="G60" s="330"/>
      <c r="H60" s="979">
        <f>SUM(G49:I56)-G53</f>
        <v>333065981</v>
      </c>
      <c r="I60" s="980"/>
      <c r="J60" s="322" t="s">
        <v>393</v>
      </c>
      <c r="K60" s="760"/>
      <c r="L60" s="85" t="s">
        <v>396</v>
      </c>
      <c r="M60" s="697">
        <v>22100709</v>
      </c>
      <c r="N60" s="458"/>
      <c r="O60" s="748"/>
      <c r="P60" s="702" t="s">
        <v>448</v>
      </c>
      <c r="Q60" s="510"/>
      <c r="R60" s="703"/>
      <c r="S60" s="704">
        <v>-6449729</v>
      </c>
      <c r="T60" s="705"/>
      <c r="U60" s="958"/>
      <c r="V60" s="971" t="s">
        <v>865</v>
      </c>
      <c r="W60" s="856"/>
      <c r="X60" s="954"/>
      <c r="Y60" s="858"/>
      <c r="Z60" s="954"/>
      <c r="AA60" s="955"/>
      <c r="AE60" s="838"/>
      <c r="AF60" s="838"/>
      <c r="AG60" s="838"/>
      <c r="AH60" s="838"/>
      <c r="AI60" s="838"/>
      <c r="AJ60" s="838"/>
      <c r="AK60" s="838"/>
      <c r="AL60" s="838"/>
      <c r="AM60" s="838"/>
      <c r="AN60" s="838"/>
      <c r="AT60" s="343" t="s">
        <v>36</v>
      </c>
      <c r="AU60" s="343"/>
      <c r="AV60" s="343"/>
      <c r="AW60" s="343"/>
      <c r="AX60" s="343"/>
      <c r="AY60" s="343"/>
      <c r="AZ60" s="343"/>
      <c r="BA60" s="343"/>
      <c r="BB60" s="343"/>
    </row>
    <row r="61" spans="1:54" ht="13.15" customHeight="1">
      <c r="A61" s="653"/>
      <c r="B61" s="89" t="s">
        <v>851</v>
      </c>
      <c r="C61" s="297">
        <v>41289303</v>
      </c>
      <c r="D61" s="29">
        <v>5.447747653250727</v>
      </c>
      <c r="E61" s="453">
        <v>1917195</v>
      </c>
      <c r="F61" s="538"/>
      <c r="G61" s="873" t="s">
        <v>852</v>
      </c>
      <c r="H61" s="989"/>
      <c r="I61" s="989"/>
      <c r="J61" s="990"/>
      <c r="K61" s="760"/>
      <c r="L61" s="85" t="s">
        <v>397</v>
      </c>
      <c r="M61" s="697">
        <v>16489260</v>
      </c>
      <c r="N61" s="458"/>
      <c r="O61" s="748"/>
      <c r="P61" s="702" t="s">
        <v>449</v>
      </c>
      <c r="Q61" s="510"/>
      <c r="R61" s="703"/>
      <c r="S61" s="704">
        <v>225804</v>
      </c>
      <c r="T61" s="705"/>
      <c r="U61" s="974" t="s">
        <v>374</v>
      </c>
      <c r="V61" s="975"/>
      <c r="W61" s="860"/>
      <c r="X61" s="954">
        <v>5571930</v>
      </c>
      <c r="Y61" s="858"/>
      <c r="Z61" s="954">
        <v>5651617</v>
      </c>
      <c r="AA61" s="955"/>
      <c r="AE61" s="838"/>
      <c r="AF61" s="838"/>
      <c r="AG61" s="838"/>
      <c r="AH61" s="838"/>
      <c r="AI61" s="838"/>
      <c r="AJ61" s="838"/>
      <c r="AK61" s="838"/>
      <c r="AL61" s="838"/>
      <c r="AM61" s="838"/>
      <c r="AN61" s="838"/>
      <c r="AT61" s="343"/>
      <c r="AU61" s="343"/>
      <c r="AV61" s="343"/>
      <c r="AW61" s="343"/>
      <c r="AX61" s="343"/>
      <c r="AY61" s="343"/>
      <c r="AZ61" s="343"/>
      <c r="BA61" s="343"/>
      <c r="BB61" s="343"/>
    </row>
    <row r="62" spans="1:54" ht="13.15" customHeight="1">
      <c r="A62" s="653"/>
      <c r="B62" s="89" t="s">
        <v>853</v>
      </c>
      <c r="C62" s="297">
        <v>28210052</v>
      </c>
      <c r="D62" s="29">
        <v>3.7220595508982308</v>
      </c>
      <c r="E62" s="453">
        <v>13882531</v>
      </c>
      <c r="F62" s="538"/>
      <c r="G62" s="241"/>
      <c r="H62" s="242"/>
      <c r="I62" s="323">
        <v>0.9169957515330508</v>
      </c>
      <c r="J62" s="243">
        <v>1.0330596379278147</v>
      </c>
      <c r="K62" s="760"/>
      <c r="L62" s="85" t="s">
        <v>398</v>
      </c>
      <c r="M62" s="697">
        <v>3225717</v>
      </c>
      <c r="N62" s="458"/>
      <c r="O62" s="748"/>
      <c r="P62" s="709" t="s">
        <v>450</v>
      </c>
      <c r="Q62" s="710"/>
      <c r="R62" s="711"/>
      <c r="S62" s="704">
        <v>362515</v>
      </c>
      <c r="T62" s="705"/>
      <c r="U62" s="967" t="s">
        <v>375</v>
      </c>
      <c r="V62" s="968"/>
      <c r="W62" s="969"/>
      <c r="X62" s="954">
        <v>4375888</v>
      </c>
      <c r="Y62" s="858"/>
      <c r="Z62" s="954">
        <v>3498056</v>
      </c>
      <c r="AA62" s="955"/>
      <c r="AE62" s="838"/>
      <c r="AF62" s="838"/>
      <c r="AG62" s="838"/>
      <c r="AH62" s="838"/>
      <c r="AI62" s="838"/>
      <c r="AJ62" s="838"/>
      <c r="AK62" s="838"/>
      <c r="AL62" s="838"/>
      <c r="AM62" s="838"/>
      <c r="AN62" s="838"/>
      <c r="AT62" s="343"/>
      <c r="AU62" s="343"/>
      <c r="AV62" s="343"/>
      <c r="AW62" s="343"/>
      <c r="AX62" s="343"/>
      <c r="AY62" s="343"/>
      <c r="AZ62" s="343"/>
      <c r="BA62" s="343"/>
      <c r="BB62" s="343"/>
    </row>
    <row r="63" spans="1:54" ht="13.15" customHeight="1">
      <c r="A63" s="653"/>
      <c r="B63" s="89" t="s">
        <v>854</v>
      </c>
      <c r="C63" s="297">
        <v>37126</v>
      </c>
      <c r="D63" s="29">
        <v>4.8984377230728857E-3</v>
      </c>
      <c r="E63" s="453">
        <v>16819</v>
      </c>
      <c r="F63" s="538"/>
      <c r="G63" s="244"/>
      <c r="H63" s="245"/>
      <c r="I63" s="976" t="s">
        <v>855</v>
      </c>
      <c r="J63" s="977"/>
      <c r="K63" s="760"/>
      <c r="L63" s="85" t="s">
        <v>399</v>
      </c>
      <c r="M63" s="697">
        <v>2138878</v>
      </c>
      <c r="N63" s="458"/>
      <c r="O63" s="748"/>
      <c r="P63" s="717" t="s">
        <v>856</v>
      </c>
      <c r="Q63" s="712" t="s">
        <v>414</v>
      </c>
      <c r="R63" s="713"/>
      <c r="S63" s="704">
        <v>81</v>
      </c>
      <c r="T63" s="705"/>
      <c r="U63" s="964" t="s">
        <v>857</v>
      </c>
      <c r="V63" s="970" t="s">
        <v>311</v>
      </c>
      <c r="W63" s="856"/>
      <c r="X63" s="231">
        <v>99</v>
      </c>
      <c r="Y63" s="232">
        <v>96.5</v>
      </c>
      <c r="Z63" s="231">
        <v>98.9</v>
      </c>
      <c r="AA63" s="233">
        <v>96.1</v>
      </c>
      <c r="AE63" s="838"/>
      <c r="AF63" s="838"/>
      <c r="AG63" s="838"/>
      <c r="AH63" s="838"/>
      <c r="AI63" s="838"/>
      <c r="AJ63" s="838"/>
      <c r="AK63" s="838"/>
      <c r="AL63" s="838"/>
      <c r="AM63" s="838"/>
      <c r="AN63" s="838"/>
    </row>
    <row r="64" spans="1:54" ht="13.15" customHeight="1">
      <c r="A64" s="654"/>
      <c r="B64" s="89" t="s">
        <v>858</v>
      </c>
      <c r="C64" s="297"/>
      <c r="D64" s="29">
        <v>0</v>
      </c>
      <c r="E64" s="453"/>
      <c r="F64" s="538"/>
      <c r="G64" s="309"/>
      <c r="H64" s="309"/>
      <c r="I64" s="978"/>
      <c r="J64" s="977"/>
      <c r="K64" s="760"/>
      <c r="L64" s="86" t="s">
        <v>400</v>
      </c>
      <c r="M64" s="697">
        <v>16538241</v>
      </c>
      <c r="N64" s="458"/>
      <c r="O64" s="748"/>
      <c r="P64" s="718"/>
      <c r="Q64" s="720" t="s">
        <v>415</v>
      </c>
      <c r="R64" s="703"/>
      <c r="S64" s="704">
        <v>103</v>
      </c>
      <c r="T64" s="705"/>
      <c r="U64" s="965"/>
      <c r="V64" s="970" t="s">
        <v>293</v>
      </c>
      <c r="W64" s="856"/>
      <c r="X64" s="231">
        <v>98.8</v>
      </c>
      <c r="Y64" s="232">
        <v>95.6</v>
      </c>
      <c r="Z64" s="231">
        <v>98.7</v>
      </c>
      <c r="AA64" s="233">
        <v>95.1</v>
      </c>
      <c r="AE64" s="838"/>
      <c r="AF64" s="838"/>
      <c r="AG64" s="838"/>
      <c r="AH64" s="838"/>
      <c r="AI64" s="838"/>
      <c r="AJ64" s="838"/>
      <c r="AK64" s="838"/>
      <c r="AL64" s="838"/>
      <c r="AM64" s="838"/>
      <c r="AN64" s="838"/>
    </row>
    <row r="65" spans="1:49" ht="13.15" customHeight="1">
      <c r="A65" s="657" t="s">
        <v>859</v>
      </c>
      <c r="B65" s="658"/>
      <c r="C65" s="754">
        <v>757915117</v>
      </c>
      <c r="D65" s="764">
        <v>100</v>
      </c>
      <c r="E65" s="766">
        <v>396866070</v>
      </c>
      <c r="F65" s="767"/>
      <c r="G65" s="873" t="s">
        <v>860</v>
      </c>
      <c r="H65" s="984"/>
      <c r="I65" s="984"/>
      <c r="J65" s="985"/>
      <c r="K65" s="760"/>
      <c r="L65" s="85" t="s">
        <v>401</v>
      </c>
      <c r="M65" s="697">
        <v>27133270</v>
      </c>
      <c r="N65" s="458"/>
      <c r="O65" s="748"/>
      <c r="P65" s="718"/>
      <c r="Q65" s="720" t="s">
        <v>416</v>
      </c>
      <c r="R65" s="703"/>
      <c r="S65" s="704">
        <v>258</v>
      </c>
      <c r="T65" s="705"/>
      <c r="U65" s="965"/>
      <c r="V65" s="970" t="s">
        <v>422</v>
      </c>
      <c r="W65" s="856"/>
      <c r="X65" s="231">
        <v>99.1</v>
      </c>
      <c r="Y65" s="232">
        <v>96.9</v>
      </c>
      <c r="Z65" s="231">
        <v>98.9</v>
      </c>
      <c r="AA65" s="233">
        <v>96.6</v>
      </c>
      <c r="AE65" s="838"/>
      <c r="AF65" s="838"/>
      <c r="AG65" s="838"/>
      <c r="AH65" s="838"/>
      <c r="AI65" s="838"/>
      <c r="AJ65" s="838"/>
      <c r="AK65" s="838"/>
      <c r="AL65" s="838"/>
      <c r="AM65" s="838"/>
      <c r="AN65" s="838"/>
      <c r="AQ65" s="334" t="s">
        <v>39</v>
      </c>
    </row>
    <row r="66" spans="1:49" ht="13.15" customHeight="1" thickBot="1">
      <c r="A66" s="752"/>
      <c r="B66" s="753"/>
      <c r="C66" s="755"/>
      <c r="D66" s="765"/>
      <c r="E66" s="768"/>
      <c r="F66" s="769"/>
      <c r="G66" s="246"/>
      <c r="H66" s="247"/>
      <c r="I66" s="248">
        <v>409309945</v>
      </c>
      <c r="J66" s="324" t="s">
        <v>393</v>
      </c>
      <c r="K66" s="761"/>
      <c r="L66" s="8"/>
      <c r="M66" s="750"/>
      <c r="N66" s="751"/>
      <c r="O66" s="749"/>
      <c r="P66" s="719"/>
      <c r="Q66" s="44"/>
      <c r="R66" s="45"/>
      <c r="S66" s="715"/>
      <c r="T66" s="716"/>
      <c r="U66" s="966"/>
      <c r="V66" s="333"/>
      <c r="W66" s="234"/>
      <c r="X66" s="235"/>
      <c r="Y66" s="236"/>
      <c r="Z66" s="235"/>
      <c r="AA66" s="237"/>
      <c r="AE66" s="838"/>
      <c r="AF66" s="838"/>
      <c r="AG66" s="838"/>
      <c r="AH66" s="838"/>
      <c r="AI66" s="838"/>
      <c r="AJ66" s="838"/>
      <c r="AK66" s="838"/>
      <c r="AL66" s="838"/>
      <c r="AM66" s="838"/>
      <c r="AN66" s="838"/>
    </row>
    <row r="67" spans="1:49" ht="13.15" customHeight="1">
      <c r="A67" s="27" t="s">
        <v>443</v>
      </c>
      <c r="B67" s="27" t="s">
        <v>444</v>
      </c>
      <c r="AE67" s="838"/>
      <c r="AF67" s="838"/>
      <c r="AG67" s="838"/>
      <c r="AH67" s="838"/>
      <c r="AI67" s="838"/>
      <c r="AJ67" s="838"/>
      <c r="AK67" s="838"/>
      <c r="AL67" s="838"/>
      <c r="AM67" s="838"/>
      <c r="AN67" s="838"/>
      <c r="AQ67" s="335" t="s">
        <v>6</v>
      </c>
      <c r="AR67" s="335"/>
      <c r="AS67" s="335"/>
      <c r="AT67" s="335"/>
      <c r="AU67" s="335"/>
      <c r="AV67" s="335"/>
      <c r="AW67" s="335"/>
    </row>
    <row r="68" spans="1:49" ht="13.15" customHeight="1">
      <c r="A68" s="27"/>
      <c r="B68" s="27" t="s">
        <v>445</v>
      </c>
      <c r="AE68" s="838"/>
      <c r="AF68" s="838"/>
      <c r="AG68" s="838"/>
      <c r="AH68" s="838"/>
      <c r="AI68" s="838"/>
      <c r="AJ68" s="838"/>
      <c r="AK68" s="838"/>
      <c r="AL68" s="838"/>
      <c r="AM68" s="838"/>
      <c r="AN68" s="838"/>
      <c r="AQ68" s="335" t="s">
        <v>7</v>
      </c>
      <c r="AR68" s="335"/>
      <c r="AS68" s="335"/>
      <c r="AT68" s="335"/>
      <c r="AU68" s="335"/>
      <c r="AV68" s="335"/>
      <c r="AW68" s="335"/>
    </row>
    <row r="69" spans="1:49" ht="13.15" customHeight="1">
      <c r="A69" s="27"/>
      <c r="B69" s="27" t="s">
        <v>446</v>
      </c>
      <c r="AE69" s="838"/>
      <c r="AF69" s="838"/>
      <c r="AG69" s="838"/>
      <c r="AH69" s="838"/>
      <c r="AI69" s="838"/>
      <c r="AJ69" s="838"/>
      <c r="AK69" s="838"/>
      <c r="AL69" s="838"/>
      <c r="AM69" s="838"/>
      <c r="AN69" s="838"/>
      <c r="AQ69" s="335" t="s">
        <v>21</v>
      </c>
      <c r="AR69" s="335"/>
      <c r="AS69" s="335"/>
      <c r="AT69" s="335"/>
      <c r="AU69" s="335"/>
      <c r="AV69" s="335"/>
      <c r="AW69" s="335"/>
    </row>
    <row r="70" spans="1:49" ht="13.15" customHeight="1">
      <c r="A70" s="27"/>
      <c r="B70" s="27" t="s">
        <v>447</v>
      </c>
      <c r="AE70" s="838"/>
      <c r="AF70" s="838"/>
      <c r="AG70" s="838"/>
      <c r="AH70" s="838"/>
      <c r="AI70" s="838"/>
      <c r="AJ70" s="838"/>
      <c r="AK70" s="838"/>
      <c r="AL70" s="838"/>
      <c r="AM70" s="838"/>
      <c r="AN70" s="838"/>
      <c r="AQ70" s="335" t="s">
        <v>253</v>
      </c>
      <c r="AR70" s="335"/>
      <c r="AS70" s="335"/>
      <c r="AT70" s="335"/>
      <c r="AU70" s="335"/>
      <c r="AV70" s="335"/>
      <c r="AW70" s="335"/>
    </row>
    <row r="71" spans="1:49" ht="13.15" customHeight="1">
      <c r="A71" s="328" t="s">
        <v>485</v>
      </c>
      <c r="B71" s="328"/>
      <c r="C71" s="326" t="s">
        <v>487</v>
      </c>
      <c r="D71" s="326"/>
      <c r="E71" s="326"/>
      <c r="F71" s="326"/>
      <c r="G71" s="326"/>
      <c r="H71" s="326"/>
      <c r="I71" s="326"/>
      <c r="J71" s="326"/>
      <c r="K71" s="326"/>
      <c r="L71" s="326"/>
      <c r="M71" s="326"/>
      <c r="N71" s="326"/>
      <c r="O71" s="326"/>
      <c r="W71" s="2" t="s">
        <v>435</v>
      </c>
      <c r="X71" s="714">
        <v>42015</v>
      </c>
      <c r="Y71" s="454"/>
      <c r="AE71" s="838"/>
      <c r="AF71" s="838"/>
      <c r="AG71" s="838"/>
      <c r="AH71" s="838"/>
      <c r="AI71" s="838"/>
      <c r="AJ71" s="838"/>
      <c r="AK71" s="838"/>
      <c r="AL71" s="838"/>
      <c r="AM71" s="838"/>
      <c r="AN71" s="838"/>
      <c r="AQ71" s="335" t="s">
        <v>8</v>
      </c>
      <c r="AR71" s="335"/>
      <c r="AS71" s="335"/>
      <c r="AT71" s="335"/>
      <c r="AU71" s="335"/>
      <c r="AV71" s="335"/>
      <c r="AW71" s="335"/>
    </row>
    <row r="72" spans="1:49" ht="13.15" customHeight="1">
      <c r="A72" s="27"/>
      <c r="B72" s="27"/>
      <c r="C72" s="326" t="s">
        <v>486</v>
      </c>
      <c r="D72" s="326"/>
      <c r="E72" s="326"/>
      <c r="F72" s="326"/>
      <c r="G72" s="326"/>
      <c r="H72" s="326"/>
      <c r="I72" s="327"/>
      <c r="J72" s="326"/>
      <c r="K72" s="326"/>
      <c r="L72" s="326"/>
      <c r="M72" s="326"/>
      <c r="N72" s="326"/>
      <c r="O72" s="326"/>
      <c r="AE72" s="838"/>
      <c r="AF72" s="838"/>
      <c r="AG72" s="838"/>
      <c r="AH72" s="838"/>
      <c r="AI72" s="838"/>
      <c r="AJ72" s="838"/>
      <c r="AK72" s="838"/>
      <c r="AL72" s="838"/>
      <c r="AM72" s="838"/>
      <c r="AN72" s="838"/>
      <c r="AQ72" s="335" t="s">
        <v>254</v>
      </c>
      <c r="AR72" s="335"/>
      <c r="AS72" s="335"/>
      <c r="AT72" s="335"/>
      <c r="AU72" s="335"/>
      <c r="AV72" s="335"/>
      <c r="AW72" s="335"/>
    </row>
    <row r="73" spans="1:49" ht="13.15" customHeight="1">
      <c r="X73" s="963"/>
      <c r="Y73" s="454"/>
      <c r="AE73" s="838"/>
      <c r="AF73" s="838"/>
      <c r="AG73" s="838"/>
      <c r="AH73" s="838"/>
      <c r="AI73" s="838"/>
      <c r="AJ73" s="838"/>
      <c r="AK73" s="838"/>
      <c r="AL73" s="838"/>
      <c r="AM73" s="838"/>
      <c r="AN73" s="838"/>
      <c r="AQ73" s="335" t="s">
        <v>9</v>
      </c>
      <c r="AR73" s="335"/>
      <c r="AS73" s="335"/>
      <c r="AT73" s="335"/>
      <c r="AU73" s="335"/>
      <c r="AV73" s="335"/>
      <c r="AW73" s="335"/>
    </row>
    <row r="74" spans="1:49" ht="13.15" customHeight="1">
      <c r="AE74" s="838"/>
      <c r="AF74" s="838"/>
      <c r="AG74" s="838"/>
      <c r="AH74" s="838"/>
      <c r="AI74" s="838"/>
      <c r="AJ74" s="838"/>
      <c r="AK74" s="838"/>
      <c r="AL74" s="838"/>
      <c r="AM74" s="838"/>
      <c r="AN74" s="838"/>
      <c r="AQ74" s="335" t="s">
        <v>10</v>
      </c>
      <c r="AR74" s="335"/>
      <c r="AS74" s="335"/>
      <c r="AT74" s="335"/>
      <c r="AU74" s="335"/>
      <c r="AV74" s="335"/>
      <c r="AW74" s="335"/>
    </row>
    <row r="75" spans="1:49" ht="13.15" customHeight="1">
      <c r="AE75" s="838"/>
      <c r="AF75" s="838"/>
      <c r="AG75" s="838"/>
      <c r="AH75" s="838"/>
      <c r="AI75" s="838"/>
      <c r="AJ75" s="838"/>
      <c r="AK75" s="838"/>
      <c r="AL75" s="838"/>
      <c r="AM75" s="838"/>
      <c r="AN75" s="838"/>
    </row>
    <row r="76" spans="1:49" ht="13.15" customHeight="1">
      <c r="AE76" s="838"/>
      <c r="AF76" s="838"/>
      <c r="AG76" s="838"/>
      <c r="AH76" s="838"/>
      <c r="AI76" s="838"/>
      <c r="AJ76" s="838"/>
      <c r="AK76" s="838"/>
      <c r="AL76" s="838"/>
      <c r="AM76" s="838"/>
      <c r="AN76" s="838"/>
      <c r="AQ76" s="2" t="s">
        <v>11</v>
      </c>
    </row>
    <row r="77" spans="1:49" ht="13.15" customHeight="1">
      <c r="AE77" s="838"/>
      <c r="AF77" s="838"/>
      <c r="AG77" s="838"/>
      <c r="AH77" s="838"/>
      <c r="AI77" s="838"/>
      <c r="AJ77" s="838"/>
      <c r="AK77" s="838"/>
      <c r="AL77" s="838"/>
      <c r="AM77" s="838"/>
      <c r="AN77" s="838"/>
      <c r="AQ77" s="2" t="s">
        <v>13</v>
      </c>
    </row>
    <row r="78" spans="1:49" ht="13.15" customHeight="1">
      <c r="AE78" s="838"/>
      <c r="AF78" s="838"/>
      <c r="AG78" s="838"/>
      <c r="AH78" s="838"/>
      <c r="AI78" s="838"/>
      <c r="AJ78" s="838"/>
      <c r="AK78" s="838"/>
      <c r="AL78" s="838"/>
      <c r="AM78" s="838"/>
      <c r="AN78" s="838"/>
      <c r="AQ78" s="2" t="s">
        <v>12</v>
      </c>
    </row>
    <row r="79" spans="1:49">
      <c r="AQ79" s="2" t="s">
        <v>14</v>
      </c>
    </row>
    <row r="80" spans="1:49">
      <c r="AE80" s="838" t="s">
        <v>867</v>
      </c>
      <c r="AF80" s="838"/>
      <c r="AG80" s="838"/>
      <c r="AH80" s="838"/>
      <c r="AI80" s="838"/>
      <c r="AJ80" s="838"/>
      <c r="AK80" s="838"/>
      <c r="AL80" s="838"/>
      <c r="AM80" s="838"/>
      <c r="AN80" s="838"/>
      <c r="AQ80" s="2" t="s">
        <v>15</v>
      </c>
    </row>
    <row r="81" spans="31:43">
      <c r="AE81" s="838"/>
      <c r="AF81" s="838"/>
      <c r="AG81" s="838"/>
      <c r="AH81" s="838"/>
      <c r="AI81" s="838"/>
      <c r="AJ81" s="838"/>
      <c r="AK81" s="838"/>
      <c r="AL81" s="838"/>
      <c r="AM81" s="838"/>
      <c r="AN81" s="838"/>
      <c r="AQ81" s="2" t="s">
        <v>16</v>
      </c>
    </row>
    <row r="82" spans="31:43">
      <c r="AE82" s="838"/>
      <c r="AF82" s="838"/>
      <c r="AG82" s="838"/>
      <c r="AH82" s="838"/>
      <c r="AI82" s="838"/>
      <c r="AJ82" s="838"/>
      <c r="AK82" s="838"/>
      <c r="AL82" s="838"/>
      <c r="AM82" s="838"/>
      <c r="AN82" s="838"/>
      <c r="AQ82" s="2" t="s">
        <v>17</v>
      </c>
    </row>
    <row r="83" spans="31:43">
      <c r="AE83" s="838"/>
      <c r="AF83" s="838"/>
      <c r="AG83" s="838"/>
      <c r="AH83" s="838"/>
      <c r="AI83" s="838"/>
      <c r="AJ83" s="838"/>
      <c r="AK83" s="838"/>
      <c r="AL83" s="838"/>
      <c r="AM83" s="838"/>
      <c r="AN83" s="838"/>
      <c r="AQ83" s="2" t="s">
        <v>18</v>
      </c>
    </row>
    <row r="84" spans="31:43">
      <c r="AE84" s="838"/>
      <c r="AF84" s="838"/>
      <c r="AG84" s="838"/>
      <c r="AH84" s="838"/>
      <c r="AI84" s="838"/>
      <c r="AJ84" s="838"/>
      <c r="AK84" s="838"/>
      <c r="AL84" s="838"/>
      <c r="AM84" s="838"/>
      <c r="AN84" s="838"/>
      <c r="AQ84" s="2" t="s">
        <v>19</v>
      </c>
    </row>
    <row r="85" spans="31:43">
      <c r="AE85" s="838"/>
      <c r="AF85" s="838"/>
      <c r="AG85" s="838"/>
      <c r="AH85" s="838"/>
      <c r="AI85" s="838"/>
      <c r="AJ85" s="838"/>
      <c r="AK85" s="838"/>
      <c r="AL85" s="838"/>
      <c r="AM85" s="838"/>
      <c r="AN85" s="838"/>
      <c r="AQ85" s="2" t="s">
        <v>20</v>
      </c>
    </row>
    <row r="86" spans="31:43">
      <c r="AE86" s="838"/>
      <c r="AF86" s="838"/>
      <c r="AG86" s="838"/>
      <c r="AH86" s="838"/>
      <c r="AI86" s="838"/>
      <c r="AJ86" s="838"/>
      <c r="AK86" s="838"/>
      <c r="AL86" s="838"/>
      <c r="AM86" s="838"/>
      <c r="AN86" s="838"/>
      <c r="AQ86" s="2" t="s">
        <v>5</v>
      </c>
    </row>
    <row r="87" spans="31:43">
      <c r="AE87" s="838"/>
      <c r="AF87" s="838"/>
      <c r="AG87" s="838"/>
      <c r="AH87" s="838"/>
      <c r="AI87" s="838"/>
      <c r="AJ87" s="838"/>
      <c r="AK87" s="838"/>
      <c r="AL87" s="838"/>
      <c r="AM87" s="838"/>
      <c r="AN87" s="838"/>
    </row>
    <row r="88" spans="31:43">
      <c r="AE88" s="838"/>
      <c r="AF88" s="838"/>
      <c r="AG88" s="838"/>
      <c r="AH88" s="838"/>
      <c r="AI88" s="838"/>
      <c r="AJ88" s="838"/>
      <c r="AK88" s="838"/>
      <c r="AL88" s="838"/>
      <c r="AM88" s="838"/>
      <c r="AN88" s="838"/>
    </row>
    <row r="89" spans="31:43">
      <c r="AE89" s="838"/>
      <c r="AF89" s="838"/>
      <c r="AG89" s="838"/>
      <c r="AH89" s="838"/>
      <c r="AI89" s="838"/>
      <c r="AJ89" s="838"/>
      <c r="AK89" s="838"/>
      <c r="AL89" s="838"/>
      <c r="AM89" s="838"/>
      <c r="AN89" s="838"/>
    </row>
    <row r="90" spans="31:43">
      <c r="AE90" s="838"/>
      <c r="AF90" s="838"/>
      <c r="AG90" s="838"/>
      <c r="AH90" s="838"/>
      <c r="AI90" s="838"/>
      <c r="AJ90" s="838"/>
      <c r="AK90" s="838"/>
      <c r="AL90" s="838"/>
      <c r="AM90" s="838"/>
      <c r="AN90" s="838"/>
    </row>
    <row r="91" spans="31:43">
      <c r="AE91" s="838"/>
      <c r="AF91" s="838"/>
      <c r="AG91" s="838"/>
      <c r="AH91" s="838"/>
      <c r="AI91" s="838"/>
      <c r="AJ91" s="838"/>
      <c r="AK91" s="838"/>
      <c r="AL91" s="838"/>
      <c r="AM91" s="838"/>
      <c r="AN91" s="838"/>
    </row>
    <row r="92" spans="31:43">
      <c r="AE92" s="838"/>
      <c r="AF92" s="838"/>
      <c r="AG92" s="838"/>
      <c r="AH92" s="838"/>
      <c r="AI92" s="838"/>
      <c r="AJ92" s="838"/>
      <c r="AK92" s="838"/>
      <c r="AL92" s="838"/>
      <c r="AM92" s="838"/>
      <c r="AN92" s="838"/>
    </row>
    <row r="93" spans="31:43">
      <c r="AE93" s="838"/>
      <c r="AF93" s="838"/>
      <c r="AG93" s="838"/>
      <c r="AH93" s="838"/>
      <c r="AI93" s="838"/>
      <c r="AJ93" s="838"/>
      <c r="AK93" s="838"/>
      <c r="AL93" s="838"/>
      <c r="AM93" s="838"/>
      <c r="AN93" s="838"/>
    </row>
    <row r="94" spans="31:43">
      <c r="AE94" s="838"/>
      <c r="AF94" s="838"/>
      <c r="AG94" s="838"/>
      <c r="AH94" s="838"/>
      <c r="AI94" s="838"/>
      <c r="AJ94" s="838"/>
      <c r="AK94" s="838"/>
      <c r="AL94" s="838"/>
      <c r="AM94" s="838"/>
      <c r="AN94" s="838"/>
    </row>
    <row r="95" spans="31:43">
      <c r="AE95" s="838"/>
      <c r="AF95" s="838"/>
      <c r="AG95" s="838"/>
      <c r="AH95" s="838"/>
      <c r="AI95" s="838"/>
      <c r="AJ95" s="838"/>
      <c r="AK95" s="838"/>
      <c r="AL95" s="838"/>
      <c r="AM95" s="838"/>
      <c r="AN95" s="838"/>
    </row>
    <row r="96" spans="31:43">
      <c r="AE96" s="838"/>
      <c r="AF96" s="838"/>
      <c r="AG96" s="838"/>
      <c r="AH96" s="838"/>
      <c r="AI96" s="838"/>
      <c r="AJ96" s="838"/>
      <c r="AK96" s="838"/>
      <c r="AL96" s="838"/>
      <c r="AM96" s="838"/>
      <c r="AN96" s="838"/>
    </row>
    <row r="97" spans="31:40">
      <c r="AE97" s="838"/>
      <c r="AF97" s="838"/>
      <c r="AG97" s="838"/>
      <c r="AH97" s="838"/>
      <c r="AI97" s="838"/>
      <c r="AJ97" s="838"/>
      <c r="AK97" s="838"/>
      <c r="AL97" s="838"/>
      <c r="AM97" s="838"/>
      <c r="AN97" s="838"/>
    </row>
    <row r="98" spans="31:40">
      <c r="AE98" s="838"/>
      <c r="AF98" s="838"/>
      <c r="AG98" s="838"/>
      <c r="AH98" s="838"/>
      <c r="AI98" s="838"/>
      <c r="AJ98" s="838"/>
      <c r="AK98" s="838"/>
      <c r="AL98" s="838"/>
      <c r="AM98" s="838"/>
      <c r="AN98" s="838"/>
    </row>
    <row r="99" spans="31:40">
      <c r="AE99" s="838"/>
      <c r="AF99" s="838"/>
      <c r="AG99" s="838"/>
      <c r="AH99" s="838"/>
      <c r="AI99" s="838"/>
      <c r="AJ99" s="838"/>
      <c r="AK99" s="838"/>
      <c r="AL99" s="838"/>
      <c r="AM99" s="838"/>
      <c r="AN99" s="838"/>
    </row>
    <row r="100" spans="31:40">
      <c r="AE100" s="838"/>
      <c r="AF100" s="838"/>
      <c r="AG100" s="838"/>
      <c r="AH100" s="838"/>
      <c r="AI100" s="838"/>
      <c r="AJ100" s="838"/>
      <c r="AK100" s="838"/>
      <c r="AL100" s="838"/>
      <c r="AM100" s="838"/>
      <c r="AN100" s="838"/>
    </row>
    <row r="101" spans="31:40">
      <c r="AE101" s="838"/>
      <c r="AF101" s="838"/>
      <c r="AG101" s="838"/>
      <c r="AH101" s="838"/>
      <c r="AI101" s="838"/>
      <c r="AJ101" s="838"/>
      <c r="AK101" s="838"/>
      <c r="AL101" s="838"/>
      <c r="AM101" s="838"/>
      <c r="AN101" s="838"/>
    </row>
    <row r="102" spans="31:40">
      <c r="AE102" s="838"/>
      <c r="AF102" s="838"/>
      <c r="AG102" s="838"/>
      <c r="AH102" s="838"/>
      <c r="AI102" s="838"/>
      <c r="AJ102" s="838"/>
      <c r="AK102" s="838"/>
      <c r="AL102" s="838"/>
      <c r="AM102" s="838"/>
      <c r="AN102" s="838"/>
    </row>
    <row r="103" spans="31:40">
      <c r="AE103" s="838"/>
      <c r="AF103" s="838"/>
      <c r="AG103" s="838"/>
      <c r="AH103" s="838"/>
      <c r="AI103" s="838"/>
      <c r="AJ103" s="838"/>
      <c r="AK103" s="838"/>
      <c r="AL103" s="838"/>
      <c r="AM103" s="838"/>
      <c r="AN103" s="838"/>
    </row>
    <row r="104" spans="31:40">
      <c r="AE104" s="838"/>
      <c r="AF104" s="838"/>
      <c r="AG104" s="838"/>
      <c r="AH104" s="838"/>
      <c r="AI104" s="838"/>
      <c r="AJ104" s="838"/>
      <c r="AK104" s="838"/>
      <c r="AL104" s="838"/>
      <c r="AM104" s="838"/>
      <c r="AN104" s="838"/>
    </row>
  </sheetData>
  <mergeCells count="533">
    <mergeCell ref="Z5:AA5"/>
    <mergeCell ref="X9:Y9"/>
    <mergeCell ref="Z9:AA9"/>
    <mergeCell ref="X12:Y12"/>
    <mergeCell ref="Z11:AA11"/>
    <mergeCell ref="Z12:AA12"/>
    <mergeCell ref="Z10:AA10"/>
    <mergeCell ref="X4:Y7"/>
    <mergeCell ref="H6:L6"/>
    <mergeCell ref="Q9:R9"/>
    <mergeCell ref="O9:P9"/>
    <mergeCell ref="H7:I7"/>
    <mergeCell ref="N7:N8"/>
    <mergeCell ref="H8:I8"/>
    <mergeCell ref="O8:P8"/>
    <mergeCell ref="T11:W11"/>
    <mergeCell ref="Q10:R11"/>
    <mergeCell ref="H11:I11"/>
    <mergeCell ref="J11:K11"/>
    <mergeCell ref="M11:O11"/>
    <mergeCell ref="H10:N10"/>
    <mergeCell ref="AE54:AN78"/>
    <mergeCell ref="A9:B9"/>
    <mergeCell ref="E8:F8"/>
    <mergeCell ref="A10:B10"/>
    <mergeCell ref="E10:F10"/>
    <mergeCell ref="E9:F9"/>
    <mergeCell ref="A8:B8"/>
    <mergeCell ref="A21:B21"/>
    <mergeCell ref="A24:B24"/>
    <mergeCell ref="E26:F26"/>
    <mergeCell ref="E21:F21"/>
    <mergeCell ref="J26:K26"/>
    <mergeCell ref="A26:B26"/>
    <mergeCell ref="J23:K23"/>
    <mergeCell ref="J21:K21"/>
    <mergeCell ref="A22:B22"/>
    <mergeCell ref="J22:K22"/>
    <mergeCell ref="A25:B25"/>
    <mergeCell ref="J25:K25"/>
    <mergeCell ref="J13:K13"/>
    <mergeCell ref="T13:W13"/>
    <mergeCell ref="M13:O13"/>
    <mergeCell ref="A20:B20"/>
    <mergeCell ref="E20:F20"/>
    <mergeCell ref="Z14:AA14"/>
    <mergeCell ref="X13:Y13"/>
    <mergeCell ref="Z13:AA13"/>
    <mergeCell ref="Z16:AA16"/>
    <mergeCell ref="X16:Y16"/>
    <mergeCell ref="E12:F12"/>
    <mergeCell ref="E13:F13"/>
    <mergeCell ref="Z15:AA15"/>
    <mergeCell ref="T12:W12"/>
    <mergeCell ref="M16:O16"/>
    <mergeCell ref="H13:I13"/>
    <mergeCell ref="J15:K15"/>
    <mergeCell ref="J16:K16"/>
    <mergeCell ref="E16:F16"/>
    <mergeCell ref="E15:F15"/>
    <mergeCell ref="M15:O15"/>
    <mergeCell ref="Z31:AA31"/>
    <mergeCell ref="Z19:AA19"/>
    <mergeCell ref="Z17:AA17"/>
    <mergeCell ref="X17:Y17"/>
    <mergeCell ref="X18:Y18"/>
    <mergeCell ref="Z18:AA18"/>
    <mergeCell ref="A13:B13"/>
    <mergeCell ref="M27:O27"/>
    <mergeCell ref="J28:K28"/>
    <mergeCell ref="J27:K27"/>
    <mergeCell ref="J31:K31"/>
    <mergeCell ref="A27:B27"/>
    <mergeCell ref="E27:F27"/>
    <mergeCell ref="J29:K29"/>
    <mergeCell ref="A28:B28"/>
    <mergeCell ref="H30:I30"/>
    <mergeCell ref="J30:K30"/>
    <mergeCell ref="E28:F28"/>
    <mergeCell ref="J19:K19"/>
    <mergeCell ref="A19:B19"/>
    <mergeCell ref="J17:K17"/>
    <mergeCell ref="A17:B17"/>
    <mergeCell ref="E17:F17"/>
    <mergeCell ref="H14:I14"/>
    <mergeCell ref="A7:B7"/>
    <mergeCell ref="X15:Y15"/>
    <mergeCell ref="X20:Y20"/>
    <mergeCell ref="J14:K14"/>
    <mergeCell ref="M14:O14"/>
    <mergeCell ref="T14:W14"/>
    <mergeCell ref="T15:W15"/>
    <mergeCell ref="E7:F7"/>
    <mergeCell ref="A11:B11"/>
    <mergeCell ref="X19:Y19"/>
    <mergeCell ref="E14:F14"/>
    <mergeCell ref="A16:B16"/>
    <mergeCell ref="A18:B18"/>
    <mergeCell ref="E18:F18"/>
    <mergeCell ref="E19:F19"/>
    <mergeCell ref="A15:B15"/>
    <mergeCell ref="J20:K20"/>
    <mergeCell ref="J18:K18"/>
    <mergeCell ref="A14:B14"/>
    <mergeCell ref="E11:F11"/>
    <mergeCell ref="M19:O19"/>
    <mergeCell ref="M17:O17"/>
    <mergeCell ref="T17:W17"/>
    <mergeCell ref="T18:W18"/>
    <mergeCell ref="M24:O24"/>
    <mergeCell ref="S23:U23"/>
    <mergeCell ref="M31:O31"/>
    <mergeCell ref="M29:O29"/>
    <mergeCell ref="O7:P7"/>
    <mergeCell ref="Q7:R7"/>
    <mergeCell ref="T10:W10"/>
    <mergeCell ref="S9:W9"/>
    <mergeCell ref="T27:V27"/>
    <mergeCell ref="T24:V24"/>
    <mergeCell ref="T21:W22"/>
    <mergeCell ref="AE80:AN104"/>
    <mergeCell ref="T16:W16"/>
    <mergeCell ref="AE2:AN26"/>
    <mergeCell ref="Z2:AA2"/>
    <mergeCell ref="U3:W3"/>
    <mergeCell ref="X14:Y14"/>
    <mergeCell ref="Z26:AA26"/>
    <mergeCell ref="Z20:AA20"/>
    <mergeCell ref="Z23:AA23"/>
    <mergeCell ref="X22:Y22"/>
    <mergeCell ref="Z41:AA41"/>
    <mergeCell ref="X10:Y10"/>
    <mergeCell ref="X11:Y11"/>
    <mergeCell ref="Z29:AA30"/>
    <mergeCell ref="X31:Y31"/>
    <mergeCell ref="X33:Y33"/>
    <mergeCell ref="T28:V28"/>
    <mergeCell ref="AE28:AN52"/>
    <mergeCell ref="T20:W20"/>
    <mergeCell ref="Z21:AA21"/>
    <mergeCell ref="X21:Y21"/>
    <mergeCell ref="Z27:AA27"/>
    <mergeCell ref="X26:Y26"/>
    <mergeCell ref="X25:Y25"/>
    <mergeCell ref="J24:K24"/>
    <mergeCell ref="M20:O20"/>
    <mergeCell ref="S5:T5"/>
    <mergeCell ref="O3:P3"/>
    <mergeCell ref="H1:I1"/>
    <mergeCell ref="H4:I4"/>
    <mergeCell ref="O2:P2"/>
    <mergeCell ref="X23:Y23"/>
    <mergeCell ref="S10:S21"/>
    <mergeCell ref="T19:W19"/>
    <mergeCell ref="X1:Y3"/>
    <mergeCell ref="Q2:R2"/>
    <mergeCell ref="O4:P4"/>
    <mergeCell ref="O5:P5"/>
    <mergeCell ref="Q5:R5"/>
    <mergeCell ref="Q3:R3"/>
    <mergeCell ref="U5:W5"/>
    <mergeCell ref="U1:W1"/>
    <mergeCell ref="S1:T1"/>
    <mergeCell ref="S3:T3"/>
    <mergeCell ref="Q8:R8"/>
    <mergeCell ref="Q4:R4"/>
    <mergeCell ref="Q6:R6"/>
    <mergeCell ref="O6:P6"/>
    <mergeCell ref="Z24:AA24"/>
    <mergeCell ref="X24:Y24"/>
    <mergeCell ref="S24:S30"/>
    <mergeCell ref="Z25:AA25"/>
    <mergeCell ref="T26:V26"/>
    <mergeCell ref="Z28:AA28"/>
    <mergeCell ref="T29:V29"/>
    <mergeCell ref="T25:V25"/>
    <mergeCell ref="W29:W30"/>
    <mergeCell ref="T30:V30"/>
    <mergeCell ref="X27:Y27"/>
    <mergeCell ref="X29:Y30"/>
    <mergeCell ref="X28:Y28"/>
    <mergeCell ref="A1:C3"/>
    <mergeCell ref="D1:D3"/>
    <mergeCell ref="J1:K1"/>
    <mergeCell ref="N5:N6"/>
    <mergeCell ref="A6:G6"/>
    <mergeCell ref="H2:I2"/>
    <mergeCell ref="H3:I3"/>
    <mergeCell ref="L1:M1"/>
    <mergeCell ref="N1:R1"/>
    <mergeCell ref="N3:N4"/>
    <mergeCell ref="E33:F33"/>
    <mergeCell ref="A33:B33"/>
    <mergeCell ref="A31:B31"/>
    <mergeCell ref="E31:F31"/>
    <mergeCell ref="E32:F32"/>
    <mergeCell ref="Q31:T31"/>
    <mergeCell ref="M32:O32"/>
    <mergeCell ref="E35:F35"/>
    <mergeCell ref="A4:C5"/>
    <mergeCell ref="D4:E4"/>
    <mergeCell ref="D5:E5"/>
    <mergeCell ref="E24:F24"/>
    <mergeCell ref="E23:F23"/>
    <mergeCell ref="E22:F22"/>
    <mergeCell ref="A23:B23"/>
    <mergeCell ref="E25:F25"/>
    <mergeCell ref="A12:B12"/>
    <mergeCell ref="M26:O26"/>
    <mergeCell ref="M21:O21"/>
    <mergeCell ref="M23:O23"/>
    <mergeCell ref="H18:H21"/>
    <mergeCell ref="M22:O22"/>
    <mergeCell ref="M18:O18"/>
    <mergeCell ref="M25:O25"/>
    <mergeCell ref="A29:B29"/>
    <mergeCell ref="E29:F29"/>
    <mergeCell ref="M30:O30"/>
    <mergeCell ref="A30:B30"/>
    <mergeCell ref="E30:F30"/>
    <mergeCell ref="M28:O28"/>
    <mergeCell ref="H28:I28"/>
    <mergeCell ref="U31:V31"/>
    <mergeCell ref="A32:B32"/>
    <mergeCell ref="J32:K32"/>
    <mergeCell ref="E39:F39"/>
    <mergeCell ref="A39:B39"/>
    <mergeCell ref="A38:B38"/>
    <mergeCell ref="U41:W41"/>
    <mergeCell ref="Z33:AA33"/>
    <mergeCell ref="Z32:AA32"/>
    <mergeCell ref="U35:V35"/>
    <mergeCell ref="Z35:AA35"/>
    <mergeCell ref="U34:V34"/>
    <mergeCell ref="X34:Y34"/>
    <mergeCell ref="X36:Y36"/>
    <mergeCell ref="M36:O36"/>
    <mergeCell ref="U36:V36"/>
    <mergeCell ref="M37:O37"/>
    <mergeCell ref="E34:F34"/>
    <mergeCell ref="X41:Y41"/>
    <mergeCell ref="A40:I40"/>
    <mergeCell ref="X35:Y35"/>
    <mergeCell ref="K40:T40"/>
    <mergeCell ref="U40:W40"/>
    <mergeCell ref="A35:B35"/>
    <mergeCell ref="M34:O34"/>
    <mergeCell ref="H33:H36"/>
    <mergeCell ref="J33:K33"/>
    <mergeCell ref="U32:V32"/>
    <mergeCell ref="X32:Y32"/>
    <mergeCell ref="U33:V33"/>
    <mergeCell ref="H38:I38"/>
    <mergeCell ref="Z40:AA40"/>
    <mergeCell ref="Z36:AA36"/>
    <mergeCell ref="Z37:AA37"/>
    <mergeCell ref="J39:K39"/>
    <mergeCell ref="M39:O39"/>
    <mergeCell ref="J34:K34"/>
    <mergeCell ref="J35:K35"/>
    <mergeCell ref="M35:O35"/>
    <mergeCell ref="M33:O33"/>
    <mergeCell ref="A36:B36"/>
    <mergeCell ref="E36:F36"/>
    <mergeCell ref="A37:B37"/>
    <mergeCell ref="E37:F37"/>
    <mergeCell ref="J38:K38"/>
    <mergeCell ref="E38:F38"/>
    <mergeCell ref="J36:K36"/>
    <mergeCell ref="J37:K37"/>
    <mergeCell ref="Z34:AA34"/>
    <mergeCell ref="A34:B34"/>
    <mergeCell ref="Z38:AA38"/>
    <mergeCell ref="S41:T41"/>
    <mergeCell ref="X37:Y37"/>
    <mergeCell ref="U37:V37"/>
    <mergeCell ref="M38:O38"/>
    <mergeCell ref="X38:Y38"/>
    <mergeCell ref="M41:N41"/>
    <mergeCell ref="Q41:R41"/>
    <mergeCell ref="X40:Y40"/>
    <mergeCell ref="O41:P41"/>
    <mergeCell ref="G41:I41"/>
    <mergeCell ref="K41:L41"/>
    <mergeCell ref="A42:B42"/>
    <mergeCell ref="E42:F42"/>
    <mergeCell ref="G42:I42"/>
    <mergeCell ref="K42:L42"/>
    <mergeCell ref="E44:F44"/>
    <mergeCell ref="A41:B41"/>
    <mergeCell ref="E41:F41"/>
    <mergeCell ref="G44:I44"/>
    <mergeCell ref="K44:L44"/>
    <mergeCell ref="G43:I43"/>
    <mergeCell ref="K43:L43"/>
    <mergeCell ref="U42:W42"/>
    <mergeCell ref="X42:Y42"/>
    <mergeCell ref="Z42:AA42"/>
    <mergeCell ref="X43:Y43"/>
    <mergeCell ref="Q44:R44"/>
    <mergeCell ref="S46:T46"/>
    <mergeCell ref="X45:Y45"/>
    <mergeCell ref="X44:Y44"/>
    <mergeCell ref="A43:B43"/>
    <mergeCell ref="E43:F43"/>
    <mergeCell ref="Q42:R42"/>
    <mergeCell ref="S42:T42"/>
    <mergeCell ref="O42:P42"/>
    <mergeCell ref="Z44:AA44"/>
    <mergeCell ref="U43:W43"/>
    <mergeCell ref="O43:P43"/>
    <mergeCell ref="Q43:R43"/>
    <mergeCell ref="S43:T43"/>
    <mergeCell ref="A44:B44"/>
    <mergeCell ref="M44:N44"/>
    <mergeCell ref="M42:N42"/>
    <mergeCell ref="M43:N43"/>
    <mergeCell ref="Z47:AA47"/>
    <mergeCell ref="O45:P45"/>
    <mergeCell ref="Z45:AA45"/>
    <mergeCell ref="Z46:AA46"/>
    <mergeCell ref="Q45:R45"/>
    <mergeCell ref="S45:T45"/>
    <mergeCell ref="U45:W45"/>
    <mergeCell ref="S47:T47"/>
    <mergeCell ref="Z43:AA43"/>
    <mergeCell ref="S44:T44"/>
    <mergeCell ref="O44:P44"/>
    <mergeCell ref="O47:P47"/>
    <mergeCell ref="X47:Y47"/>
    <mergeCell ref="U47:W47"/>
    <mergeCell ref="U44:W44"/>
    <mergeCell ref="X46:Y46"/>
    <mergeCell ref="U46:W46"/>
    <mergeCell ref="A46:A48"/>
    <mergeCell ref="Q46:R46"/>
    <mergeCell ref="Q47:R47"/>
    <mergeCell ref="E48:F48"/>
    <mergeCell ref="E46:F46"/>
    <mergeCell ref="G46:I46"/>
    <mergeCell ref="K46:L46"/>
    <mergeCell ref="M46:N46"/>
    <mergeCell ref="A45:B45"/>
    <mergeCell ref="E47:F47"/>
    <mergeCell ref="G47:I47"/>
    <mergeCell ref="K49:L49"/>
    <mergeCell ref="O50:P50"/>
    <mergeCell ref="M49:N49"/>
    <mergeCell ref="O49:P49"/>
    <mergeCell ref="Q48:R48"/>
    <mergeCell ref="S50:T50"/>
    <mergeCell ref="E45:F45"/>
    <mergeCell ref="G45:I45"/>
    <mergeCell ref="K45:L45"/>
    <mergeCell ref="O46:P46"/>
    <mergeCell ref="G48:I48"/>
    <mergeCell ref="K48:L48"/>
    <mergeCell ref="M48:N48"/>
    <mergeCell ref="O48:P48"/>
    <mergeCell ref="K47:L47"/>
    <mergeCell ref="M47:N47"/>
    <mergeCell ref="M45:N45"/>
    <mergeCell ref="Q49:R49"/>
    <mergeCell ref="S48:T48"/>
    <mergeCell ref="S49:T49"/>
    <mergeCell ref="Q50:R50"/>
    <mergeCell ref="Z50:AA50"/>
    <mergeCell ref="U49:U52"/>
    <mergeCell ref="V49:W49"/>
    <mergeCell ref="X49:Y49"/>
    <mergeCell ref="Z49:AA49"/>
    <mergeCell ref="Z51:AA51"/>
    <mergeCell ref="U48:W48"/>
    <mergeCell ref="Z52:AA52"/>
    <mergeCell ref="X50:Y50"/>
    <mergeCell ref="X52:Y52"/>
    <mergeCell ref="V52:W52"/>
    <mergeCell ref="M50:N50"/>
    <mergeCell ref="M52:N52"/>
    <mergeCell ref="X51:Y51"/>
    <mergeCell ref="S51:T51"/>
    <mergeCell ref="S52:T52"/>
    <mergeCell ref="Q51:R51"/>
    <mergeCell ref="M51:N51"/>
    <mergeCell ref="E53:F53"/>
    <mergeCell ref="A52:B52"/>
    <mergeCell ref="G50:I50"/>
    <mergeCell ref="Q52:R52"/>
    <mergeCell ref="V51:W51"/>
    <mergeCell ref="V50:W50"/>
    <mergeCell ref="O51:P51"/>
    <mergeCell ref="A51:B51"/>
    <mergeCell ref="E51:F51"/>
    <mergeCell ref="G51:I51"/>
    <mergeCell ref="K51:L51"/>
    <mergeCell ref="O52:P52"/>
    <mergeCell ref="K50:L50"/>
    <mergeCell ref="A54:B54"/>
    <mergeCell ref="E54:F54"/>
    <mergeCell ref="G54:I54"/>
    <mergeCell ref="Q54:R54"/>
    <mergeCell ref="O55:P55"/>
    <mergeCell ref="S54:T54"/>
    <mergeCell ref="S55:T55"/>
    <mergeCell ref="Q55:R55"/>
    <mergeCell ref="A49:B49"/>
    <mergeCell ref="E49:F49"/>
    <mergeCell ref="G49:I49"/>
    <mergeCell ref="E52:F52"/>
    <mergeCell ref="G52:I52"/>
    <mergeCell ref="A55:B55"/>
    <mergeCell ref="E55:F55"/>
    <mergeCell ref="G55:I55"/>
    <mergeCell ref="K55:L55"/>
    <mergeCell ref="G53:I53"/>
    <mergeCell ref="K53:L53"/>
    <mergeCell ref="M53:N53"/>
    <mergeCell ref="K52:L52"/>
    <mergeCell ref="A53:B53"/>
    <mergeCell ref="A50:B50"/>
    <mergeCell ref="E50:F50"/>
    <mergeCell ref="M66:N66"/>
    <mergeCell ref="Q64:R64"/>
    <mergeCell ref="Z54:AA54"/>
    <mergeCell ref="V53:W53"/>
    <mergeCell ref="X54:Y54"/>
    <mergeCell ref="V54:W54"/>
    <mergeCell ref="O53:P53"/>
    <mergeCell ref="Q53:R53"/>
    <mergeCell ref="Z53:AA53"/>
    <mergeCell ref="X53:Y53"/>
    <mergeCell ref="O54:P54"/>
    <mergeCell ref="X55:Y55"/>
    <mergeCell ref="Z55:AA55"/>
    <mergeCell ref="V55:W55"/>
    <mergeCell ref="U53:U55"/>
    <mergeCell ref="S53:T53"/>
    <mergeCell ref="S60:T60"/>
    <mergeCell ref="O57:P57"/>
    <mergeCell ref="Q58:R58"/>
    <mergeCell ref="S57:T57"/>
    <mergeCell ref="Q57:R57"/>
    <mergeCell ref="X56:Y56"/>
    <mergeCell ref="E65:F66"/>
    <mergeCell ref="G65:J65"/>
    <mergeCell ref="E59:F59"/>
    <mergeCell ref="G59:J59"/>
    <mergeCell ref="E61:F61"/>
    <mergeCell ref="G61:J61"/>
    <mergeCell ref="E60:F60"/>
    <mergeCell ref="M59:N59"/>
    <mergeCell ref="S59:T59"/>
    <mergeCell ref="M55:N55"/>
    <mergeCell ref="K54:L54"/>
    <mergeCell ref="M54:N54"/>
    <mergeCell ref="O58:P58"/>
    <mergeCell ref="S63:T63"/>
    <mergeCell ref="S62:T62"/>
    <mergeCell ref="P60:R60"/>
    <mergeCell ref="A58:B58"/>
    <mergeCell ref="A59:B59"/>
    <mergeCell ref="A60:A64"/>
    <mergeCell ref="E63:F63"/>
    <mergeCell ref="I63:J64"/>
    <mergeCell ref="E64:F64"/>
    <mergeCell ref="H60:I60"/>
    <mergeCell ref="A57:B57"/>
    <mergeCell ref="M63:N63"/>
    <mergeCell ref="M62:N62"/>
    <mergeCell ref="Z56:AA56"/>
    <mergeCell ref="E58:F58"/>
    <mergeCell ref="K58:L58"/>
    <mergeCell ref="G58:I58"/>
    <mergeCell ref="S58:T58"/>
    <mergeCell ref="X58:Y58"/>
    <mergeCell ref="Z58:AA58"/>
    <mergeCell ref="X57:Y57"/>
    <mergeCell ref="V57:W57"/>
    <mergeCell ref="M56:N56"/>
    <mergeCell ref="U57:U60"/>
    <mergeCell ref="Z60:AA60"/>
    <mergeCell ref="V60:W60"/>
    <mergeCell ref="V59:W59"/>
    <mergeCell ref="P59:R59"/>
    <mergeCell ref="M60:N60"/>
    <mergeCell ref="O59:O66"/>
    <mergeCell ref="M58:N58"/>
    <mergeCell ref="E57:F57"/>
    <mergeCell ref="G57:I57"/>
    <mergeCell ref="K57:L57"/>
    <mergeCell ref="M57:N57"/>
    <mergeCell ref="E62:F62"/>
    <mergeCell ref="P63:P66"/>
    <mergeCell ref="M61:N61"/>
    <mergeCell ref="A56:B56"/>
    <mergeCell ref="E56:F56"/>
    <mergeCell ref="G56:I56"/>
    <mergeCell ref="K56:L56"/>
    <mergeCell ref="S56:T56"/>
    <mergeCell ref="U56:W56"/>
    <mergeCell ref="O56:P56"/>
    <mergeCell ref="Q56:R56"/>
    <mergeCell ref="K59:K66"/>
    <mergeCell ref="S66:T66"/>
    <mergeCell ref="P62:R62"/>
    <mergeCell ref="Q63:R63"/>
    <mergeCell ref="S61:T61"/>
    <mergeCell ref="S65:T65"/>
    <mergeCell ref="U61:W61"/>
    <mergeCell ref="M65:N65"/>
    <mergeCell ref="M64:N64"/>
    <mergeCell ref="Q65:R65"/>
    <mergeCell ref="S64:T64"/>
    <mergeCell ref="P61:R61"/>
    <mergeCell ref="A65:B66"/>
    <mergeCell ref="C65:C66"/>
    <mergeCell ref="D65:D66"/>
    <mergeCell ref="X73:Y73"/>
    <mergeCell ref="X62:Y62"/>
    <mergeCell ref="U63:U66"/>
    <mergeCell ref="U62:W62"/>
    <mergeCell ref="V63:W63"/>
    <mergeCell ref="V65:W65"/>
    <mergeCell ref="V64:W64"/>
    <mergeCell ref="X71:Y71"/>
    <mergeCell ref="Z57:AA57"/>
    <mergeCell ref="V58:W58"/>
    <mergeCell ref="Z59:AA59"/>
    <mergeCell ref="X59:Y59"/>
    <mergeCell ref="X60:Y60"/>
    <mergeCell ref="X61:Y61"/>
    <mergeCell ref="Z62:AA62"/>
    <mergeCell ref="Z61:AA61"/>
  </mergeCells>
  <phoneticPr fontId="3"/>
  <hyperlinks>
    <hyperlink ref="AC2" location="MENU!A1" display="MENU"/>
  </hyperlinks>
  <pageMargins left="0.7" right="0.7" top="0.75" bottom="0.75" header="0.3" footer="0.3"/>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zoomScale="50" zoomScaleNormal="50" workbookViewId="0"/>
  </sheetViews>
  <sheetFormatPr defaultColWidth="0" defaultRowHeight="13.5" zeroHeight="1"/>
  <cols>
    <col min="1" max="130" width="2.75" style="410" customWidth="1"/>
    <col min="131" max="131" width="1.625" style="410" customWidth="1"/>
    <col min="132" max="16384" width="9" style="410" hidden="1"/>
  </cols>
  <sheetData>
    <row r="1" spans="1:131" s="368" customFormat="1" ht="11.25" customHeight="1" thickBot="1">
      <c r="A1" s="363"/>
      <c r="B1" s="363"/>
      <c r="C1" s="363"/>
      <c r="D1" s="363"/>
      <c r="E1" s="363"/>
      <c r="F1" s="363"/>
      <c r="G1" s="363"/>
      <c r="H1" s="363"/>
      <c r="I1" s="363"/>
      <c r="J1" s="363"/>
      <c r="K1" s="363"/>
      <c r="L1" s="363"/>
      <c r="M1" s="363"/>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5"/>
      <c r="DQ1" s="366"/>
      <c r="DR1" s="366"/>
      <c r="DS1" s="366"/>
      <c r="DT1" s="366"/>
      <c r="DU1" s="366"/>
      <c r="DV1" s="366"/>
      <c r="DW1" s="366"/>
      <c r="DX1" s="366"/>
      <c r="DY1" s="366"/>
      <c r="DZ1" s="366"/>
      <c r="EA1" s="367"/>
    </row>
    <row r="2" spans="1:131" s="372" customFormat="1" ht="26.25" customHeight="1" thickBot="1">
      <c r="A2" s="369" t="s">
        <v>51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412" t="s">
        <v>256</v>
      </c>
      <c r="BD2" s="370"/>
      <c r="BE2" s="370"/>
      <c r="BF2" s="370"/>
      <c r="BH2" s="412"/>
      <c r="BI2" s="412"/>
      <c r="BJ2" s="412"/>
      <c r="BK2" s="412"/>
      <c r="BL2" s="370"/>
      <c r="BM2" s="370"/>
      <c r="BN2" s="411" t="s">
        <v>255</v>
      </c>
      <c r="BO2" s="370"/>
      <c r="BP2" s="370"/>
      <c r="BQ2" s="370"/>
      <c r="BR2" s="370"/>
      <c r="BS2" s="370"/>
      <c r="BT2" s="370"/>
      <c r="BU2" s="370"/>
      <c r="BV2" s="370"/>
      <c r="BW2" s="370"/>
      <c r="BX2" s="370"/>
      <c r="BY2" s="370"/>
      <c r="BZ2" s="370"/>
      <c r="CA2" s="370"/>
      <c r="CB2" s="370"/>
      <c r="CC2" s="370"/>
      <c r="CD2" s="370"/>
      <c r="CE2" s="370"/>
      <c r="CF2" s="370"/>
      <c r="CG2" s="414" t="s">
        <v>710</v>
      </c>
      <c r="CH2" s="335"/>
      <c r="CI2" s="403"/>
      <c r="CJ2" s="403"/>
      <c r="CK2" s="403"/>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1407" t="s">
        <v>52</v>
      </c>
      <c r="DK2" s="1408"/>
      <c r="DL2" s="1408"/>
      <c r="DM2" s="1408"/>
      <c r="DN2" s="1408"/>
      <c r="DO2" s="1409"/>
      <c r="DP2" s="370"/>
      <c r="DQ2" s="1407" t="s">
        <v>53</v>
      </c>
      <c r="DR2" s="1408"/>
      <c r="DS2" s="1408"/>
      <c r="DT2" s="1408"/>
      <c r="DU2" s="1408"/>
      <c r="DV2" s="1408"/>
      <c r="DW2" s="1408"/>
      <c r="DX2" s="1408"/>
      <c r="DY2" s="1408"/>
      <c r="DZ2" s="1409"/>
      <c r="EA2" s="371"/>
    </row>
    <row r="3" spans="1:131" s="368" customFormat="1" ht="11.2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7"/>
    </row>
    <row r="4" spans="1:131" s="376" customFormat="1" ht="26.25" customHeight="1" thickBot="1">
      <c r="A4" s="1365" t="s">
        <v>54</v>
      </c>
      <c r="B4" s="1365"/>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373"/>
      <c r="BA4" s="373"/>
      <c r="BB4" s="373"/>
      <c r="BC4" s="373"/>
      <c r="BD4" s="373"/>
      <c r="BE4" s="374"/>
      <c r="BF4" s="374"/>
      <c r="BG4" s="374"/>
      <c r="BH4" s="374"/>
      <c r="BI4" s="374"/>
      <c r="BJ4" s="374"/>
      <c r="BK4" s="374"/>
      <c r="BL4" s="374"/>
      <c r="BM4" s="374"/>
      <c r="BN4" s="374"/>
      <c r="BO4" s="374"/>
      <c r="BP4" s="374"/>
      <c r="BQ4" s="373" t="s">
        <v>55</v>
      </c>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5"/>
    </row>
    <row r="5" spans="1:131" s="376" customFormat="1" ht="26.25" customHeight="1">
      <c r="A5" s="1320" t="s">
        <v>56</v>
      </c>
      <c r="B5" s="1321"/>
      <c r="C5" s="1321"/>
      <c r="D5" s="1321"/>
      <c r="E5" s="1321"/>
      <c r="F5" s="1321"/>
      <c r="G5" s="1321"/>
      <c r="H5" s="1321"/>
      <c r="I5" s="1321"/>
      <c r="J5" s="1321"/>
      <c r="K5" s="1321"/>
      <c r="L5" s="1321"/>
      <c r="M5" s="1321"/>
      <c r="N5" s="1321"/>
      <c r="O5" s="1321"/>
      <c r="P5" s="1322"/>
      <c r="Q5" s="1314" t="s">
        <v>57</v>
      </c>
      <c r="R5" s="1315"/>
      <c r="S5" s="1315"/>
      <c r="T5" s="1315"/>
      <c r="U5" s="1326"/>
      <c r="V5" s="1314" t="s">
        <v>58</v>
      </c>
      <c r="W5" s="1315"/>
      <c r="X5" s="1315"/>
      <c r="Y5" s="1315"/>
      <c r="Z5" s="1326"/>
      <c r="AA5" s="1314" t="s">
        <v>59</v>
      </c>
      <c r="AB5" s="1315"/>
      <c r="AC5" s="1315"/>
      <c r="AD5" s="1315"/>
      <c r="AE5" s="1315"/>
      <c r="AF5" s="1413" t="s">
        <v>60</v>
      </c>
      <c r="AG5" s="1315"/>
      <c r="AH5" s="1315"/>
      <c r="AI5" s="1315"/>
      <c r="AJ5" s="1316"/>
      <c r="AK5" s="1315" t="s">
        <v>61</v>
      </c>
      <c r="AL5" s="1315"/>
      <c r="AM5" s="1315"/>
      <c r="AN5" s="1315"/>
      <c r="AO5" s="1326"/>
      <c r="AP5" s="1314" t="s">
        <v>62</v>
      </c>
      <c r="AQ5" s="1315"/>
      <c r="AR5" s="1315"/>
      <c r="AS5" s="1315"/>
      <c r="AT5" s="1326"/>
      <c r="AU5" s="1314" t="s">
        <v>63</v>
      </c>
      <c r="AV5" s="1315"/>
      <c r="AW5" s="1315"/>
      <c r="AX5" s="1315"/>
      <c r="AY5" s="1316"/>
      <c r="AZ5" s="377"/>
      <c r="BA5" s="377"/>
      <c r="BB5" s="377"/>
      <c r="BC5" s="377"/>
      <c r="BD5" s="377"/>
      <c r="BE5" s="378"/>
      <c r="BF5" s="378"/>
      <c r="BG5" s="378"/>
      <c r="BH5" s="378"/>
      <c r="BI5" s="378"/>
      <c r="BJ5" s="378"/>
      <c r="BK5" s="378"/>
      <c r="BL5" s="378"/>
      <c r="BM5" s="378"/>
      <c r="BN5" s="378"/>
      <c r="BO5" s="378"/>
      <c r="BP5" s="378"/>
      <c r="BQ5" s="1320" t="s">
        <v>64</v>
      </c>
      <c r="BR5" s="1321"/>
      <c r="BS5" s="1321"/>
      <c r="BT5" s="1321"/>
      <c r="BU5" s="1321"/>
      <c r="BV5" s="1321"/>
      <c r="BW5" s="1321"/>
      <c r="BX5" s="1321"/>
      <c r="BY5" s="1321"/>
      <c r="BZ5" s="1321"/>
      <c r="CA5" s="1321"/>
      <c r="CB5" s="1321"/>
      <c r="CC5" s="1321"/>
      <c r="CD5" s="1321"/>
      <c r="CE5" s="1321"/>
      <c r="CF5" s="1321"/>
      <c r="CG5" s="1322"/>
      <c r="CH5" s="1314" t="s">
        <v>65</v>
      </c>
      <c r="CI5" s="1315"/>
      <c r="CJ5" s="1315"/>
      <c r="CK5" s="1315"/>
      <c r="CL5" s="1326"/>
      <c r="CM5" s="1314" t="s">
        <v>66</v>
      </c>
      <c r="CN5" s="1315"/>
      <c r="CO5" s="1315"/>
      <c r="CP5" s="1315"/>
      <c r="CQ5" s="1326"/>
      <c r="CR5" s="1314" t="s">
        <v>67</v>
      </c>
      <c r="CS5" s="1315"/>
      <c r="CT5" s="1315"/>
      <c r="CU5" s="1315"/>
      <c r="CV5" s="1326"/>
      <c r="CW5" s="1314" t="s">
        <v>68</v>
      </c>
      <c r="CX5" s="1315"/>
      <c r="CY5" s="1315"/>
      <c r="CZ5" s="1315"/>
      <c r="DA5" s="1326"/>
      <c r="DB5" s="1314" t="s">
        <v>69</v>
      </c>
      <c r="DC5" s="1315"/>
      <c r="DD5" s="1315"/>
      <c r="DE5" s="1315"/>
      <c r="DF5" s="1326"/>
      <c r="DG5" s="1418" t="s">
        <v>70</v>
      </c>
      <c r="DH5" s="1419"/>
      <c r="DI5" s="1419"/>
      <c r="DJ5" s="1419"/>
      <c r="DK5" s="1420"/>
      <c r="DL5" s="1418" t="s">
        <v>71</v>
      </c>
      <c r="DM5" s="1419"/>
      <c r="DN5" s="1419"/>
      <c r="DO5" s="1419"/>
      <c r="DP5" s="1420"/>
      <c r="DQ5" s="1314" t="s">
        <v>72</v>
      </c>
      <c r="DR5" s="1315"/>
      <c r="DS5" s="1315"/>
      <c r="DT5" s="1315"/>
      <c r="DU5" s="1326"/>
      <c r="DV5" s="1314" t="s">
        <v>63</v>
      </c>
      <c r="DW5" s="1315"/>
      <c r="DX5" s="1315"/>
      <c r="DY5" s="1315"/>
      <c r="DZ5" s="1316"/>
      <c r="EA5" s="375"/>
    </row>
    <row r="6" spans="1:131" s="376" customFormat="1" ht="26.25" customHeight="1" thickBot="1">
      <c r="A6" s="1323"/>
      <c r="B6" s="1324"/>
      <c r="C6" s="1324"/>
      <c r="D6" s="1324"/>
      <c r="E6" s="1324"/>
      <c r="F6" s="1324"/>
      <c r="G6" s="1324"/>
      <c r="H6" s="1324"/>
      <c r="I6" s="1324"/>
      <c r="J6" s="1324"/>
      <c r="K6" s="1324"/>
      <c r="L6" s="1324"/>
      <c r="M6" s="1324"/>
      <c r="N6" s="1324"/>
      <c r="O6" s="1324"/>
      <c r="P6" s="1325"/>
      <c r="Q6" s="1317"/>
      <c r="R6" s="1318"/>
      <c r="S6" s="1318"/>
      <c r="T6" s="1318"/>
      <c r="U6" s="1327"/>
      <c r="V6" s="1317"/>
      <c r="W6" s="1318"/>
      <c r="X6" s="1318"/>
      <c r="Y6" s="1318"/>
      <c r="Z6" s="1327"/>
      <c r="AA6" s="1317"/>
      <c r="AB6" s="1318"/>
      <c r="AC6" s="1318"/>
      <c r="AD6" s="1318"/>
      <c r="AE6" s="1318"/>
      <c r="AF6" s="1414"/>
      <c r="AG6" s="1318"/>
      <c r="AH6" s="1318"/>
      <c r="AI6" s="1318"/>
      <c r="AJ6" s="1319"/>
      <c r="AK6" s="1318"/>
      <c r="AL6" s="1318"/>
      <c r="AM6" s="1318"/>
      <c r="AN6" s="1318"/>
      <c r="AO6" s="1327"/>
      <c r="AP6" s="1317"/>
      <c r="AQ6" s="1318"/>
      <c r="AR6" s="1318"/>
      <c r="AS6" s="1318"/>
      <c r="AT6" s="1327"/>
      <c r="AU6" s="1317"/>
      <c r="AV6" s="1318"/>
      <c r="AW6" s="1318"/>
      <c r="AX6" s="1318"/>
      <c r="AY6" s="1319"/>
      <c r="AZ6" s="373"/>
      <c r="BA6" s="373"/>
      <c r="BB6" s="373"/>
      <c r="BC6" s="373"/>
      <c r="BD6" s="373"/>
      <c r="BE6" s="374"/>
      <c r="BF6" s="374"/>
      <c r="BG6" s="374"/>
      <c r="BH6" s="374"/>
      <c r="BI6" s="374"/>
      <c r="BJ6" s="374"/>
      <c r="BK6" s="374"/>
      <c r="BL6" s="374"/>
      <c r="BM6" s="374"/>
      <c r="BN6" s="374"/>
      <c r="BO6" s="374"/>
      <c r="BP6" s="374"/>
      <c r="BQ6" s="1323"/>
      <c r="BR6" s="1324"/>
      <c r="BS6" s="1324"/>
      <c r="BT6" s="1324"/>
      <c r="BU6" s="1324"/>
      <c r="BV6" s="1324"/>
      <c r="BW6" s="1324"/>
      <c r="BX6" s="1324"/>
      <c r="BY6" s="1324"/>
      <c r="BZ6" s="1324"/>
      <c r="CA6" s="1324"/>
      <c r="CB6" s="1324"/>
      <c r="CC6" s="1324"/>
      <c r="CD6" s="1324"/>
      <c r="CE6" s="1324"/>
      <c r="CF6" s="1324"/>
      <c r="CG6" s="1325"/>
      <c r="CH6" s="1317"/>
      <c r="CI6" s="1318"/>
      <c r="CJ6" s="1318"/>
      <c r="CK6" s="1318"/>
      <c r="CL6" s="1327"/>
      <c r="CM6" s="1317"/>
      <c r="CN6" s="1318"/>
      <c r="CO6" s="1318"/>
      <c r="CP6" s="1318"/>
      <c r="CQ6" s="1327"/>
      <c r="CR6" s="1317"/>
      <c r="CS6" s="1318"/>
      <c r="CT6" s="1318"/>
      <c r="CU6" s="1318"/>
      <c r="CV6" s="1327"/>
      <c r="CW6" s="1317"/>
      <c r="CX6" s="1318"/>
      <c r="CY6" s="1318"/>
      <c r="CZ6" s="1318"/>
      <c r="DA6" s="1327"/>
      <c r="DB6" s="1317"/>
      <c r="DC6" s="1318"/>
      <c r="DD6" s="1318"/>
      <c r="DE6" s="1318"/>
      <c r="DF6" s="1327"/>
      <c r="DG6" s="1421"/>
      <c r="DH6" s="1422"/>
      <c r="DI6" s="1422"/>
      <c r="DJ6" s="1422"/>
      <c r="DK6" s="1423"/>
      <c r="DL6" s="1421"/>
      <c r="DM6" s="1422"/>
      <c r="DN6" s="1422"/>
      <c r="DO6" s="1422"/>
      <c r="DP6" s="1423"/>
      <c r="DQ6" s="1317"/>
      <c r="DR6" s="1318"/>
      <c r="DS6" s="1318"/>
      <c r="DT6" s="1318"/>
      <c r="DU6" s="1327"/>
      <c r="DV6" s="1317"/>
      <c r="DW6" s="1318"/>
      <c r="DX6" s="1318"/>
      <c r="DY6" s="1318"/>
      <c r="DZ6" s="1319"/>
      <c r="EA6" s="375"/>
    </row>
    <row r="7" spans="1:131" s="376" customFormat="1" ht="26.25" customHeight="1" thickTop="1">
      <c r="A7" s="379">
        <v>1</v>
      </c>
      <c r="B7" s="1374" t="s">
        <v>73</v>
      </c>
      <c r="C7" s="1375"/>
      <c r="D7" s="1375"/>
      <c r="E7" s="1375"/>
      <c r="F7" s="1375"/>
      <c r="G7" s="1375"/>
      <c r="H7" s="1375"/>
      <c r="I7" s="1375"/>
      <c r="J7" s="1375"/>
      <c r="K7" s="1375"/>
      <c r="L7" s="1375"/>
      <c r="M7" s="1375"/>
      <c r="N7" s="1375"/>
      <c r="O7" s="1375"/>
      <c r="P7" s="1376"/>
      <c r="Q7" s="1424">
        <v>763723</v>
      </c>
      <c r="R7" s="1425"/>
      <c r="S7" s="1425"/>
      <c r="T7" s="1425"/>
      <c r="U7" s="1425"/>
      <c r="V7" s="1425">
        <v>752311</v>
      </c>
      <c r="W7" s="1425"/>
      <c r="X7" s="1425"/>
      <c r="Y7" s="1425"/>
      <c r="Z7" s="1425"/>
      <c r="AA7" s="1425">
        <v>11412</v>
      </c>
      <c r="AB7" s="1425"/>
      <c r="AC7" s="1425"/>
      <c r="AD7" s="1425"/>
      <c r="AE7" s="1426"/>
      <c r="AF7" s="1427">
        <v>8940</v>
      </c>
      <c r="AG7" s="1428"/>
      <c r="AH7" s="1428"/>
      <c r="AI7" s="1428"/>
      <c r="AJ7" s="1429"/>
      <c r="AK7" s="1430">
        <v>2660</v>
      </c>
      <c r="AL7" s="1431"/>
      <c r="AM7" s="1431"/>
      <c r="AN7" s="1431"/>
      <c r="AO7" s="1431"/>
      <c r="AP7" s="1431">
        <v>1364780</v>
      </c>
      <c r="AQ7" s="1431"/>
      <c r="AR7" s="1431"/>
      <c r="AS7" s="1431"/>
      <c r="AT7" s="1431"/>
      <c r="AU7" s="1432"/>
      <c r="AV7" s="1432"/>
      <c r="AW7" s="1432"/>
      <c r="AX7" s="1432"/>
      <c r="AY7" s="1433"/>
      <c r="AZ7" s="373"/>
      <c r="BA7" s="373"/>
      <c r="BB7" s="373"/>
      <c r="BC7" s="373"/>
      <c r="BD7" s="373"/>
      <c r="BE7" s="374"/>
      <c r="BF7" s="374"/>
      <c r="BG7" s="374"/>
      <c r="BH7" s="374"/>
      <c r="BI7" s="374"/>
      <c r="BJ7" s="374"/>
      <c r="BK7" s="374"/>
      <c r="BL7" s="374"/>
      <c r="BM7" s="374"/>
      <c r="BN7" s="374"/>
      <c r="BO7" s="374"/>
      <c r="BP7" s="374"/>
      <c r="BQ7" s="380">
        <v>1</v>
      </c>
      <c r="BR7" s="381"/>
      <c r="BS7" s="1434" t="s">
        <v>74</v>
      </c>
      <c r="BT7" s="1435"/>
      <c r="BU7" s="1435"/>
      <c r="BV7" s="1435"/>
      <c r="BW7" s="1435"/>
      <c r="BX7" s="1435"/>
      <c r="BY7" s="1435"/>
      <c r="BZ7" s="1435"/>
      <c r="CA7" s="1435"/>
      <c r="CB7" s="1435"/>
      <c r="CC7" s="1435"/>
      <c r="CD7" s="1435"/>
      <c r="CE7" s="1435"/>
      <c r="CF7" s="1435"/>
      <c r="CG7" s="1436"/>
      <c r="CH7" s="1415">
        <v>16</v>
      </c>
      <c r="CI7" s="1416"/>
      <c r="CJ7" s="1416"/>
      <c r="CK7" s="1416"/>
      <c r="CL7" s="1417"/>
      <c r="CM7" s="1415">
        <v>1414</v>
      </c>
      <c r="CN7" s="1416"/>
      <c r="CO7" s="1416"/>
      <c r="CP7" s="1416"/>
      <c r="CQ7" s="1417"/>
      <c r="CR7" s="1415">
        <v>35</v>
      </c>
      <c r="CS7" s="1416"/>
      <c r="CT7" s="1416"/>
      <c r="CU7" s="1416"/>
      <c r="CV7" s="1417"/>
      <c r="CW7" s="1415" t="s">
        <v>75</v>
      </c>
      <c r="CX7" s="1416"/>
      <c r="CY7" s="1416"/>
      <c r="CZ7" s="1416"/>
      <c r="DA7" s="1417"/>
      <c r="DB7" s="1415" t="s">
        <v>75</v>
      </c>
      <c r="DC7" s="1416"/>
      <c r="DD7" s="1416"/>
      <c r="DE7" s="1416"/>
      <c r="DF7" s="1417"/>
      <c r="DG7" s="1415" t="s">
        <v>75</v>
      </c>
      <c r="DH7" s="1416"/>
      <c r="DI7" s="1416"/>
      <c r="DJ7" s="1416"/>
      <c r="DK7" s="1417"/>
      <c r="DL7" s="1415" t="s">
        <v>75</v>
      </c>
      <c r="DM7" s="1416"/>
      <c r="DN7" s="1416"/>
      <c r="DO7" s="1416"/>
      <c r="DP7" s="1417"/>
      <c r="DQ7" s="1415" t="s">
        <v>75</v>
      </c>
      <c r="DR7" s="1416"/>
      <c r="DS7" s="1416"/>
      <c r="DT7" s="1416"/>
      <c r="DU7" s="1417"/>
      <c r="DV7" s="1410"/>
      <c r="DW7" s="1411"/>
      <c r="DX7" s="1411"/>
      <c r="DY7" s="1411"/>
      <c r="DZ7" s="1412"/>
      <c r="EA7" s="375"/>
    </row>
    <row r="8" spans="1:131" s="376" customFormat="1" ht="26.25" customHeight="1">
      <c r="A8" s="382">
        <v>2</v>
      </c>
      <c r="B8" s="1350" t="s">
        <v>76</v>
      </c>
      <c r="C8" s="1351"/>
      <c r="D8" s="1351"/>
      <c r="E8" s="1351"/>
      <c r="F8" s="1351"/>
      <c r="G8" s="1351"/>
      <c r="H8" s="1351"/>
      <c r="I8" s="1351"/>
      <c r="J8" s="1351"/>
      <c r="K8" s="1351"/>
      <c r="L8" s="1351"/>
      <c r="M8" s="1351"/>
      <c r="N8" s="1351"/>
      <c r="O8" s="1351"/>
      <c r="P8" s="1352"/>
      <c r="Q8" s="1364">
        <v>1185</v>
      </c>
      <c r="R8" s="1362"/>
      <c r="S8" s="1362"/>
      <c r="T8" s="1362"/>
      <c r="U8" s="1362"/>
      <c r="V8" s="1362">
        <v>535</v>
      </c>
      <c r="W8" s="1362"/>
      <c r="X8" s="1362"/>
      <c r="Y8" s="1362"/>
      <c r="Z8" s="1362"/>
      <c r="AA8" s="1362">
        <v>651</v>
      </c>
      <c r="AB8" s="1362"/>
      <c r="AC8" s="1362"/>
      <c r="AD8" s="1362"/>
      <c r="AE8" s="1363"/>
      <c r="AF8" s="1338" t="s">
        <v>77</v>
      </c>
      <c r="AG8" s="1339"/>
      <c r="AH8" s="1339"/>
      <c r="AI8" s="1339"/>
      <c r="AJ8" s="1340"/>
      <c r="AK8" s="1406">
        <v>16</v>
      </c>
      <c r="AL8" s="1399"/>
      <c r="AM8" s="1399"/>
      <c r="AN8" s="1399"/>
      <c r="AO8" s="1399"/>
      <c r="AP8" s="1399">
        <v>5161</v>
      </c>
      <c r="AQ8" s="1399"/>
      <c r="AR8" s="1399"/>
      <c r="AS8" s="1399"/>
      <c r="AT8" s="1399"/>
      <c r="AU8" s="1400"/>
      <c r="AV8" s="1400"/>
      <c r="AW8" s="1400"/>
      <c r="AX8" s="1400"/>
      <c r="AY8" s="1401"/>
      <c r="AZ8" s="373"/>
      <c r="BA8" s="373"/>
      <c r="BB8" s="373"/>
      <c r="BC8" s="373"/>
      <c r="BD8" s="373"/>
      <c r="BE8" s="374"/>
      <c r="BF8" s="374"/>
      <c r="BG8" s="374"/>
      <c r="BH8" s="374"/>
      <c r="BI8" s="374"/>
      <c r="BJ8" s="374"/>
      <c r="BK8" s="374"/>
      <c r="BL8" s="374"/>
      <c r="BM8" s="374"/>
      <c r="BN8" s="374"/>
      <c r="BO8" s="374"/>
      <c r="BP8" s="374"/>
      <c r="BQ8" s="383">
        <v>2</v>
      </c>
      <c r="BR8" s="384"/>
      <c r="BS8" s="1301" t="s">
        <v>78</v>
      </c>
      <c r="BT8" s="1302"/>
      <c r="BU8" s="1302"/>
      <c r="BV8" s="1302"/>
      <c r="BW8" s="1302"/>
      <c r="BX8" s="1302"/>
      <c r="BY8" s="1302"/>
      <c r="BZ8" s="1302"/>
      <c r="CA8" s="1302"/>
      <c r="CB8" s="1302"/>
      <c r="CC8" s="1302"/>
      <c r="CD8" s="1302"/>
      <c r="CE8" s="1302"/>
      <c r="CF8" s="1302"/>
      <c r="CG8" s="1303"/>
      <c r="CH8" s="1304">
        <v>9</v>
      </c>
      <c r="CI8" s="1305"/>
      <c r="CJ8" s="1305"/>
      <c r="CK8" s="1305"/>
      <c r="CL8" s="1306"/>
      <c r="CM8" s="1304">
        <v>13</v>
      </c>
      <c r="CN8" s="1305"/>
      <c r="CO8" s="1305"/>
      <c r="CP8" s="1305"/>
      <c r="CQ8" s="1306"/>
      <c r="CR8" s="1304">
        <v>8</v>
      </c>
      <c r="CS8" s="1305"/>
      <c r="CT8" s="1305"/>
      <c r="CU8" s="1305"/>
      <c r="CV8" s="1306"/>
      <c r="CW8" s="1304">
        <v>12</v>
      </c>
      <c r="CX8" s="1305"/>
      <c r="CY8" s="1305"/>
      <c r="CZ8" s="1305"/>
      <c r="DA8" s="1306"/>
      <c r="DB8" s="1304" t="s">
        <v>79</v>
      </c>
      <c r="DC8" s="1305"/>
      <c r="DD8" s="1305"/>
      <c r="DE8" s="1305"/>
      <c r="DF8" s="1306"/>
      <c r="DG8" s="1304" t="s">
        <v>79</v>
      </c>
      <c r="DH8" s="1305"/>
      <c r="DI8" s="1305"/>
      <c r="DJ8" s="1305"/>
      <c r="DK8" s="1306"/>
      <c r="DL8" s="1304" t="s">
        <v>79</v>
      </c>
      <c r="DM8" s="1305"/>
      <c r="DN8" s="1305"/>
      <c r="DO8" s="1305"/>
      <c r="DP8" s="1306"/>
      <c r="DQ8" s="1304" t="s">
        <v>79</v>
      </c>
      <c r="DR8" s="1305"/>
      <c r="DS8" s="1305"/>
      <c r="DT8" s="1305"/>
      <c r="DU8" s="1306"/>
      <c r="DV8" s="1335"/>
      <c r="DW8" s="1336"/>
      <c r="DX8" s="1336"/>
      <c r="DY8" s="1336"/>
      <c r="DZ8" s="1337"/>
      <c r="EA8" s="375"/>
    </row>
    <row r="9" spans="1:131" s="376" customFormat="1" ht="26.25" customHeight="1">
      <c r="A9" s="382">
        <v>3</v>
      </c>
      <c r="B9" s="1350" t="s">
        <v>80</v>
      </c>
      <c r="C9" s="1351"/>
      <c r="D9" s="1351"/>
      <c r="E9" s="1351"/>
      <c r="F9" s="1351"/>
      <c r="G9" s="1351"/>
      <c r="H9" s="1351"/>
      <c r="I9" s="1351"/>
      <c r="J9" s="1351"/>
      <c r="K9" s="1351"/>
      <c r="L9" s="1351"/>
      <c r="M9" s="1351"/>
      <c r="N9" s="1351"/>
      <c r="O9" s="1351"/>
      <c r="P9" s="1352"/>
      <c r="Q9" s="1364">
        <v>1280</v>
      </c>
      <c r="R9" s="1362"/>
      <c r="S9" s="1362"/>
      <c r="T9" s="1362"/>
      <c r="U9" s="1362"/>
      <c r="V9" s="1362">
        <v>1280</v>
      </c>
      <c r="W9" s="1362"/>
      <c r="X9" s="1362"/>
      <c r="Y9" s="1362"/>
      <c r="Z9" s="1362"/>
      <c r="AA9" s="1362" t="s">
        <v>79</v>
      </c>
      <c r="AB9" s="1362"/>
      <c r="AC9" s="1362"/>
      <c r="AD9" s="1362"/>
      <c r="AE9" s="1363"/>
      <c r="AF9" s="1338" t="s">
        <v>79</v>
      </c>
      <c r="AG9" s="1339"/>
      <c r="AH9" s="1339"/>
      <c r="AI9" s="1339"/>
      <c r="AJ9" s="1340"/>
      <c r="AK9" s="1406">
        <v>1277</v>
      </c>
      <c r="AL9" s="1399"/>
      <c r="AM9" s="1399"/>
      <c r="AN9" s="1399"/>
      <c r="AO9" s="1399"/>
      <c r="AP9" s="1399">
        <v>9912</v>
      </c>
      <c r="AQ9" s="1399"/>
      <c r="AR9" s="1399"/>
      <c r="AS9" s="1399"/>
      <c r="AT9" s="1399"/>
      <c r="AU9" s="1400"/>
      <c r="AV9" s="1400"/>
      <c r="AW9" s="1400"/>
      <c r="AX9" s="1400"/>
      <c r="AY9" s="1401"/>
      <c r="AZ9" s="373"/>
      <c r="BA9" s="373"/>
      <c r="BB9" s="373"/>
      <c r="BC9" s="373"/>
      <c r="BD9" s="373"/>
      <c r="BE9" s="374"/>
      <c r="BF9" s="374"/>
      <c r="BG9" s="374"/>
      <c r="BH9" s="374"/>
      <c r="BI9" s="374"/>
      <c r="BJ9" s="374"/>
      <c r="BK9" s="374"/>
      <c r="BL9" s="374"/>
      <c r="BM9" s="374"/>
      <c r="BN9" s="374"/>
      <c r="BO9" s="374"/>
      <c r="BP9" s="374"/>
      <c r="BQ9" s="383">
        <v>3</v>
      </c>
      <c r="BR9" s="384"/>
      <c r="BS9" s="1301" t="s">
        <v>81</v>
      </c>
      <c r="BT9" s="1302"/>
      <c r="BU9" s="1302"/>
      <c r="BV9" s="1302"/>
      <c r="BW9" s="1302"/>
      <c r="BX9" s="1302"/>
      <c r="BY9" s="1302"/>
      <c r="BZ9" s="1302"/>
      <c r="CA9" s="1302"/>
      <c r="CB9" s="1302"/>
      <c r="CC9" s="1302"/>
      <c r="CD9" s="1302"/>
      <c r="CE9" s="1302"/>
      <c r="CF9" s="1302"/>
      <c r="CG9" s="1303"/>
      <c r="CH9" s="1304">
        <v>1063</v>
      </c>
      <c r="CI9" s="1305"/>
      <c r="CJ9" s="1305"/>
      <c r="CK9" s="1305"/>
      <c r="CL9" s="1306"/>
      <c r="CM9" s="1304">
        <v>6103</v>
      </c>
      <c r="CN9" s="1305"/>
      <c r="CO9" s="1305"/>
      <c r="CP9" s="1305"/>
      <c r="CQ9" s="1306"/>
      <c r="CR9" s="1304">
        <v>185</v>
      </c>
      <c r="CS9" s="1305"/>
      <c r="CT9" s="1305"/>
      <c r="CU9" s="1305"/>
      <c r="CV9" s="1306"/>
      <c r="CW9" s="1304">
        <v>932</v>
      </c>
      <c r="CX9" s="1305"/>
      <c r="CY9" s="1305"/>
      <c r="CZ9" s="1305"/>
      <c r="DA9" s="1306"/>
      <c r="DB9" s="1304" t="s">
        <v>79</v>
      </c>
      <c r="DC9" s="1305"/>
      <c r="DD9" s="1305"/>
      <c r="DE9" s="1305"/>
      <c r="DF9" s="1306"/>
      <c r="DG9" s="1304" t="s">
        <v>79</v>
      </c>
      <c r="DH9" s="1305"/>
      <c r="DI9" s="1305"/>
      <c r="DJ9" s="1305"/>
      <c r="DK9" s="1306"/>
      <c r="DL9" s="1304">
        <v>6923</v>
      </c>
      <c r="DM9" s="1305"/>
      <c r="DN9" s="1305"/>
      <c r="DO9" s="1305"/>
      <c r="DP9" s="1306"/>
      <c r="DQ9" s="1304">
        <v>6923</v>
      </c>
      <c r="DR9" s="1305"/>
      <c r="DS9" s="1305"/>
      <c r="DT9" s="1305"/>
      <c r="DU9" s="1306"/>
      <c r="DV9" s="1335"/>
      <c r="DW9" s="1336"/>
      <c r="DX9" s="1336"/>
      <c r="DY9" s="1336"/>
      <c r="DZ9" s="1337"/>
      <c r="EA9" s="375"/>
    </row>
    <row r="10" spans="1:131" s="376" customFormat="1" ht="26.25" customHeight="1">
      <c r="A10" s="382">
        <v>4</v>
      </c>
      <c r="B10" s="1350" t="s">
        <v>82</v>
      </c>
      <c r="C10" s="1351"/>
      <c r="D10" s="1351"/>
      <c r="E10" s="1351"/>
      <c r="F10" s="1351"/>
      <c r="G10" s="1351"/>
      <c r="H10" s="1351"/>
      <c r="I10" s="1351"/>
      <c r="J10" s="1351"/>
      <c r="K10" s="1351"/>
      <c r="L10" s="1351"/>
      <c r="M10" s="1351"/>
      <c r="N10" s="1351"/>
      <c r="O10" s="1351"/>
      <c r="P10" s="1352"/>
      <c r="Q10" s="1364">
        <v>3370</v>
      </c>
      <c r="R10" s="1362"/>
      <c r="S10" s="1362"/>
      <c r="T10" s="1362"/>
      <c r="U10" s="1362"/>
      <c r="V10" s="1362">
        <v>3350</v>
      </c>
      <c r="W10" s="1362"/>
      <c r="X10" s="1362"/>
      <c r="Y10" s="1362"/>
      <c r="Z10" s="1362"/>
      <c r="AA10" s="1362">
        <v>19</v>
      </c>
      <c r="AB10" s="1362"/>
      <c r="AC10" s="1362"/>
      <c r="AD10" s="1362"/>
      <c r="AE10" s="1363"/>
      <c r="AF10" s="1338" t="s">
        <v>79</v>
      </c>
      <c r="AG10" s="1339"/>
      <c r="AH10" s="1339"/>
      <c r="AI10" s="1339"/>
      <c r="AJ10" s="1340"/>
      <c r="AK10" s="1406">
        <v>885</v>
      </c>
      <c r="AL10" s="1399"/>
      <c r="AM10" s="1399"/>
      <c r="AN10" s="1399"/>
      <c r="AO10" s="1399"/>
      <c r="AP10" s="1399">
        <v>14539</v>
      </c>
      <c r="AQ10" s="1399"/>
      <c r="AR10" s="1399"/>
      <c r="AS10" s="1399"/>
      <c r="AT10" s="1399"/>
      <c r="AU10" s="1400"/>
      <c r="AV10" s="1400"/>
      <c r="AW10" s="1400"/>
      <c r="AX10" s="1400"/>
      <c r="AY10" s="1401"/>
      <c r="AZ10" s="373"/>
      <c r="BA10" s="373"/>
      <c r="BB10" s="373"/>
      <c r="BC10" s="373"/>
      <c r="BD10" s="373"/>
      <c r="BE10" s="374"/>
      <c r="BF10" s="374"/>
      <c r="BG10" s="374"/>
      <c r="BH10" s="374"/>
      <c r="BI10" s="374"/>
      <c r="BJ10" s="374"/>
      <c r="BK10" s="374"/>
      <c r="BL10" s="374"/>
      <c r="BM10" s="374"/>
      <c r="BN10" s="374"/>
      <c r="BO10" s="374"/>
      <c r="BP10" s="374"/>
      <c r="BQ10" s="383">
        <v>4</v>
      </c>
      <c r="BR10" s="384"/>
      <c r="BS10" s="1301" t="s">
        <v>83</v>
      </c>
      <c r="BT10" s="1302"/>
      <c r="BU10" s="1302"/>
      <c r="BV10" s="1302"/>
      <c r="BW10" s="1302"/>
      <c r="BX10" s="1302"/>
      <c r="BY10" s="1302"/>
      <c r="BZ10" s="1302"/>
      <c r="CA10" s="1302"/>
      <c r="CB10" s="1302"/>
      <c r="CC10" s="1302"/>
      <c r="CD10" s="1302"/>
      <c r="CE10" s="1302"/>
      <c r="CF10" s="1302"/>
      <c r="CG10" s="1303"/>
      <c r="CH10" s="1304">
        <v>2</v>
      </c>
      <c r="CI10" s="1305"/>
      <c r="CJ10" s="1305"/>
      <c r="CK10" s="1305"/>
      <c r="CL10" s="1306"/>
      <c r="CM10" s="1304">
        <v>223</v>
      </c>
      <c r="CN10" s="1305"/>
      <c r="CO10" s="1305"/>
      <c r="CP10" s="1305"/>
      <c r="CQ10" s="1306"/>
      <c r="CR10" s="1304">
        <v>10</v>
      </c>
      <c r="CS10" s="1305"/>
      <c r="CT10" s="1305"/>
      <c r="CU10" s="1305"/>
      <c r="CV10" s="1306"/>
      <c r="CW10" s="1304" t="s">
        <v>79</v>
      </c>
      <c r="CX10" s="1305"/>
      <c r="CY10" s="1305"/>
      <c r="CZ10" s="1305"/>
      <c r="DA10" s="1306"/>
      <c r="DB10" s="1304" t="s">
        <v>79</v>
      </c>
      <c r="DC10" s="1305"/>
      <c r="DD10" s="1305"/>
      <c r="DE10" s="1305"/>
      <c r="DF10" s="1306"/>
      <c r="DG10" s="1304" t="s">
        <v>79</v>
      </c>
      <c r="DH10" s="1305"/>
      <c r="DI10" s="1305"/>
      <c r="DJ10" s="1305"/>
      <c r="DK10" s="1306"/>
      <c r="DL10" s="1304" t="s">
        <v>79</v>
      </c>
      <c r="DM10" s="1305"/>
      <c r="DN10" s="1305"/>
      <c r="DO10" s="1305"/>
      <c r="DP10" s="1306"/>
      <c r="DQ10" s="1304" t="s">
        <v>79</v>
      </c>
      <c r="DR10" s="1305"/>
      <c r="DS10" s="1305"/>
      <c r="DT10" s="1305"/>
      <c r="DU10" s="1306"/>
      <c r="DV10" s="1335"/>
      <c r="DW10" s="1336"/>
      <c r="DX10" s="1336"/>
      <c r="DY10" s="1336"/>
      <c r="DZ10" s="1337"/>
      <c r="EA10" s="375"/>
    </row>
    <row r="11" spans="1:131" s="376" customFormat="1" ht="26.25" customHeight="1">
      <c r="A11" s="382">
        <v>5</v>
      </c>
      <c r="B11" s="1350" t="s">
        <v>84</v>
      </c>
      <c r="C11" s="1351"/>
      <c r="D11" s="1351"/>
      <c r="E11" s="1351"/>
      <c r="F11" s="1351"/>
      <c r="G11" s="1351"/>
      <c r="H11" s="1351"/>
      <c r="I11" s="1351"/>
      <c r="J11" s="1351"/>
      <c r="K11" s="1351"/>
      <c r="L11" s="1351"/>
      <c r="M11" s="1351"/>
      <c r="N11" s="1351"/>
      <c r="O11" s="1351"/>
      <c r="P11" s="1352"/>
      <c r="Q11" s="1364">
        <v>4541</v>
      </c>
      <c r="R11" s="1362"/>
      <c r="S11" s="1362"/>
      <c r="T11" s="1362"/>
      <c r="U11" s="1362"/>
      <c r="V11" s="1362">
        <v>4147</v>
      </c>
      <c r="W11" s="1362"/>
      <c r="X11" s="1362"/>
      <c r="Y11" s="1362"/>
      <c r="Z11" s="1362"/>
      <c r="AA11" s="1362">
        <v>394</v>
      </c>
      <c r="AB11" s="1362"/>
      <c r="AC11" s="1362"/>
      <c r="AD11" s="1362"/>
      <c r="AE11" s="1363"/>
      <c r="AF11" s="1338" t="s">
        <v>79</v>
      </c>
      <c r="AG11" s="1339"/>
      <c r="AH11" s="1339"/>
      <c r="AI11" s="1339"/>
      <c r="AJ11" s="1340"/>
      <c r="AK11" s="1406">
        <v>1826</v>
      </c>
      <c r="AL11" s="1399"/>
      <c r="AM11" s="1399"/>
      <c r="AN11" s="1399"/>
      <c r="AO11" s="1399"/>
      <c r="AP11" s="1399">
        <v>10446</v>
      </c>
      <c r="AQ11" s="1399"/>
      <c r="AR11" s="1399"/>
      <c r="AS11" s="1399"/>
      <c r="AT11" s="1399"/>
      <c r="AU11" s="1400"/>
      <c r="AV11" s="1400"/>
      <c r="AW11" s="1400"/>
      <c r="AX11" s="1400"/>
      <c r="AY11" s="1401"/>
      <c r="AZ11" s="373"/>
      <c r="BA11" s="373"/>
      <c r="BB11" s="373"/>
      <c r="BC11" s="373"/>
      <c r="BD11" s="373"/>
      <c r="BE11" s="374"/>
      <c r="BF11" s="374"/>
      <c r="BG11" s="374"/>
      <c r="BH11" s="374"/>
      <c r="BI11" s="374"/>
      <c r="BJ11" s="374"/>
      <c r="BK11" s="374"/>
      <c r="BL11" s="374"/>
      <c r="BM11" s="374"/>
      <c r="BN11" s="374"/>
      <c r="BO11" s="374"/>
      <c r="BP11" s="374"/>
      <c r="BQ11" s="383">
        <v>5</v>
      </c>
      <c r="BR11" s="384"/>
      <c r="BS11" s="1301" t="s">
        <v>85</v>
      </c>
      <c r="BT11" s="1302"/>
      <c r="BU11" s="1302"/>
      <c r="BV11" s="1302"/>
      <c r="BW11" s="1302"/>
      <c r="BX11" s="1302"/>
      <c r="BY11" s="1302"/>
      <c r="BZ11" s="1302"/>
      <c r="CA11" s="1302"/>
      <c r="CB11" s="1302"/>
      <c r="CC11" s="1302"/>
      <c r="CD11" s="1302"/>
      <c r="CE11" s="1302"/>
      <c r="CF11" s="1302"/>
      <c r="CG11" s="1303"/>
      <c r="CH11" s="1304">
        <v>9</v>
      </c>
      <c r="CI11" s="1305"/>
      <c r="CJ11" s="1305"/>
      <c r="CK11" s="1305"/>
      <c r="CL11" s="1306"/>
      <c r="CM11" s="1304">
        <v>827</v>
      </c>
      <c r="CN11" s="1305"/>
      <c r="CO11" s="1305"/>
      <c r="CP11" s="1305"/>
      <c r="CQ11" s="1306"/>
      <c r="CR11" s="1304">
        <v>755</v>
      </c>
      <c r="CS11" s="1305"/>
      <c r="CT11" s="1305"/>
      <c r="CU11" s="1305"/>
      <c r="CV11" s="1306"/>
      <c r="CW11" s="1304">
        <v>146</v>
      </c>
      <c r="CX11" s="1305"/>
      <c r="CY11" s="1305"/>
      <c r="CZ11" s="1305"/>
      <c r="DA11" s="1306"/>
      <c r="DB11" s="1304" t="s">
        <v>79</v>
      </c>
      <c r="DC11" s="1305"/>
      <c r="DD11" s="1305"/>
      <c r="DE11" s="1305"/>
      <c r="DF11" s="1306"/>
      <c r="DG11" s="1304" t="s">
        <v>79</v>
      </c>
      <c r="DH11" s="1305"/>
      <c r="DI11" s="1305"/>
      <c r="DJ11" s="1305"/>
      <c r="DK11" s="1306"/>
      <c r="DL11" s="1304" t="s">
        <v>79</v>
      </c>
      <c r="DM11" s="1305"/>
      <c r="DN11" s="1305"/>
      <c r="DO11" s="1305"/>
      <c r="DP11" s="1306"/>
      <c r="DQ11" s="1304" t="s">
        <v>79</v>
      </c>
      <c r="DR11" s="1305"/>
      <c r="DS11" s="1305"/>
      <c r="DT11" s="1305"/>
      <c r="DU11" s="1306"/>
      <c r="DV11" s="1335"/>
      <c r="DW11" s="1336"/>
      <c r="DX11" s="1336"/>
      <c r="DY11" s="1336"/>
      <c r="DZ11" s="1337"/>
      <c r="EA11" s="375"/>
    </row>
    <row r="12" spans="1:131" s="376" customFormat="1" ht="26.25" customHeight="1">
      <c r="A12" s="382">
        <v>6</v>
      </c>
      <c r="B12" s="1350" t="s">
        <v>86</v>
      </c>
      <c r="C12" s="1351"/>
      <c r="D12" s="1351"/>
      <c r="E12" s="1351"/>
      <c r="F12" s="1351"/>
      <c r="G12" s="1351"/>
      <c r="H12" s="1351"/>
      <c r="I12" s="1351"/>
      <c r="J12" s="1351"/>
      <c r="K12" s="1351"/>
      <c r="L12" s="1351"/>
      <c r="M12" s="1351"/>
      <c r="N12" s="1351"/>
      <c r="O12" s="1351"/>
      <c r="P12" s="1352"/>
      <c r="Q12" s="1364">
        <v>1135</v>
      </c>
      <c r="R12" s="1362"/>
      <c r="S12" s="1362"/>
      <c r="T12" s="1362"/>
      <c r="U12" s="1362"/>
      <c r="V12" s="1362">
        <v>1135</v>
      </c>
      <c r="W12" s="1362"/>
      <c r="X12" s="1362"/>
      <c r="Y12" s="1362"/>
      <c r="Z12" s="1362"/>
      <c r="AA12" s="1362" t="s">
        <v>79</v>
      </c>
      <c r="AB12" s="1362"/>
      <c r="AC12" s="1362"/>
      <c r="AD12" s="1362"/>
      <c r="AE12" s="1363"/>
      <c r="AF12" s="1338" t="s">
        <v>79</v>
      </c>
      <c r="AG12" s="1339"/>
      <c r="AH12" s="1339"/>
      <c r="AI12" s="1339"/>
      <c r="AJ12" s="1340"/>
      <c r="AK12" s="1406" t="s">
        <v>79</v>
      </c>
      <c r="AL12" s="1399"/>
      <c r="AM12" s="1399"/>
      <c r="AN12" s="1399"/>
      <c r="AO12" s="1399"/>
      <c r="AP12" s="1399">
        <v>8603</v>
      </c>
      <c r="AQ12" s="1399"/>
      <c r="AR12" s="1399"/>
      <c r="AS12" s="1399"/>
      <c r="AT12" s="1399"/>
      <c r="AU12" s="1400"/>
      <c r="AV12" s="1400"/>
      <c r="AW12" s="1400"/>
      <c r="AX12" s="1400"/>
      <c r="AY12" s="1401"/>
      <c r="AZ12" s="373"/>
      <c r="BA12" s="373"/>
      <c r="BB12" s="373"/>
      <c r="BC12" s="373"/>
      <c r="BD12" s="373"/>
      <c r="BE12" s="374"/>
      <c r="BF12" s="374"/>
      <c r="BG12" s="374"/>
      <c r="BH12" s="374"/>
      <c r="BI12" s="374"/>
      <c r="BJ12" s="374"/>
      <c r="BK12" s="374"/>
      <c r="BL12" s="374"/>
      <c r="BM12" s="374"/>
      <c r="BN12" s="374"/>
      <c r="BO12" s="374"/>
      <c r="BP12" s="374"/>
      <c r="BQ12" s="383">
        <v>6</v>
      </c>
      <c r="BR12" s="384"/>
      <c r="BS12" s="1301" t="s">
        <v>87</v>
      </c>
      <c r="BT12" s="1302"/>
      <c r="BU12" s="1302"/>
      <c r="BV12" s="1302"/>
      <c r="BW12" s="1302"/>
      <c r="BX12" s="1302"/>
      <c r="BY12" s="1302"/>
      <c r="BZ12" s="1302"/>
      <c r="CA12" s="1302"/>
      <c r="CB12" s="1302"/>
      <c r="CC12" s="1302"/>
      <c r="CD12" s="1302"/>
      <c r="CE12" s="1302"/>
      <c r="CF12" s="1302"/>
      <c r="CG12" s="1303"/>
      <c r="CH12" s="1304">
        <v>-8</v>
      </c>
      <c r="CI12" s="1305"/>
      <c r="CJ12" s="1305"/>
      <c r="CK12" s="1305"/>
      <c r="CL12" s="1306"/>
      <c r="CM12" s="1304">
        <v>297</v>
      </c>
      <c r="CN12" s="1305"/>
      <c r="CO12" s="1305"/>
      <c r="CP12" s="1305"/>
      <c r="CQ12" s="1306"/>
      <c r="CR12" s="1304">
        <v>200</v>
      </c>
      <c r="CS12" s="1305"/>
      <c r="CT12" s="1305"/>
      <c r="CU12" s="1305"/>
      <c r="CV12" s="1306"/>
      <c r="CW12" s="1304" t="s">
        <v>79</v>
      </c>
      <c r="CX12" s="1305"/>
      <c r="CY12" s="1305"/>
      <c r="CZ12" s="1305"/>
      <c r="DA12" s="1306"/>
      <c r="DB12" s="1304" t="s">
        <v>79</v>
      </c>
      <c r="DC12" s="1305"/>
      <c r="DD12" s="1305"/>
      <c r="DE12" s="1305"/>
      <c r="DF12" s="1306"/>
      <c r="DG12" s="1304" t="s">
        <v>79</v>
      </c>
      <c r="DH12" s="1305"/>
      <c r="DI12" s="1305"/>
      <c r="DJ12" s="1305"/>
      <c r="DK12" s="1306"/>
      <c r="DL12" s="1304" t="s">
        <v>79</v>
      </c>
      <c r="DM12" s="1305"/>
      <c r="DN12" s="1305"/>
      <c r="DO12" s="1305"/>
      <c r="DP12" s="1306"/>
      <c r="DQ12" s="1304" t="s">
        <v>79</v>
      </c>
      <c r="DR12" s="1305"/>
      <c r="DS12" s="1305"/>
      <c r="DT12" s="1305"/>
      <c r="DU12" s="1306"/>
      <c r="DV12" s="1335"/>
      <c r="DW12" s="1336"/>
      <c r="DX12" s="1336"/>
      <c r="DY12" s="1336"/>
      <c r="DZ12" s="1337"/>
      <c r="EA12" s="375"/>
    </row>
    <row r="13" spans="1:131" s="376" customFormat="1" ht="26.25" customHeight="1">
      <c r="A13" s="382">
        <v>7</v>
      </c>
      <c r="B13" s="1350" t="s">
        <v>88</v>
      </c>
      <c r="C13" s="1351"/>
      <c r="D13" s="1351"/>
      <c r="E13" s="1351"/>
      <c r="F13" s="1351"/>
      <c r="G13" s="1351"/>
      <c r="H13" s="1351"/>
      <c r="I13" s="1351"/>
      <c r="J13" s="1351"/>
      <c r="K13" s="1351"/>
      <c r="L13" s="1351"/>
      <c r="M13" s="1351"/>
      <c r="N13" s="1351"/>
      <c r="O13" s="1351"/>
      <c r="P13" s="1352"/>
      <c r="Q13" s="1364">
        <v>1677</v>
      </c>
      <c r="R13" s="1362"/>
      <c r="S13" s="1362"/>
      <c r="T13" s="1362"/>
      <c r="U13" s="1362"/>
      <c r="V13" s="1362">
        <v>1677</v>
      </c>
      <c r="W13" s="1362"/>
      <c r="X13" s="1362"/>
      <c r="Y13" s="1362"/>
      <c r="Z13" s="1362"/>
      <c r="AA13" s="1362" t="s">
        <v>79</v>
      </c>
      <c r="AB13" s="1362"/>
      <c r="AC13" s="1362"/>
      <c r="AD13" s="1362"/>
      <c r="AE13" s="1363"/>
      <c r="AF13" s="1338" t="s">
        <v>79</v>
      </c>
      <c r="AG13" s="1339"/>
      <c r="AH13" s="1339"/>
      <c r="AI13" s="1339"/>
      <c r="AJ13" s="1340"/>
      <c r="AK13" s="1406" t="s">
        <v>79</v>
      </c>
      <c r="AL13" s="1399"/>
      <c r="AM13" s="1399"/>
      <c r="AN13" s="1399"/>
      <c r="AO13" s="1399"/>
      <c r="AP13" s="1399">
        <v>8855</v>
      </c>
      <c r="AQ13" s="1399"/>
      <c r="AR13" s="1399"/>
      <c r="AS13" s="1399"/>
      <c r="AT13" s="1399"/>
      <c r="AU13" s="1400"/>
      <c r="AV13" s="1400"/>
      <c r="AW13" s="1400"/>
      <c r="AX13" s="1400"/>
      <c r="AY13" s="1401"/>
      <c r="AZ13" s="373"/>
      <c r="BA13" s="373"/>
      <c r="BB13" s="373"/>
      <c r="BC13" s="373"/>
      <c r="BD13" s="373"/>
      <c r="BE13" s="374"/>
      <c r="BF13" s="374"/>
      <c r="BG13" s="374"/>
      <c r="BH13" s="374"/>
      <c r="BI13" s="374"/>
      <c r="BJ13" s="374"/>
      <c r="BK13" s="374"/>
      <c r="BL13" s="374"/>
      <c r="BM13" s="374"/>
      <c r="BN13" s="374"/>
      <c r="BO13" s="374"/>
      <c r="BP13" s="374"/>
      <c r="BQ13" s="383">
        <v>7</v>
      </c>
      <c r="BR13" s="384"/>
      <c r="BS13" s="1301" t="s">
        <v>89</v>
      </c>
      <c r="BT13" s="1302"/>
      <c r="BU13" s="1302"/>
      <c r="BV13" s="1302"/>
      <c r="BW13" s="1302"/>
      <c r="BX13" s="1302"/>
      <c r="BY13" s="1302"/>
      <c r="BZ13" s="1302"/>
      <c r="CA13" s="1302"/>
      <c r="CB13" s="1302"/>
      <c r="CC13" s="1302"/>
      <c r="CD13" s="1302"/>
      <c r="CE13" s="1302"/>
      <c r="CF13" s="1302"/>
      <c r="CG13" s="1303"/>
      <c r="CH13" s="1304" t="s">
        <v>90</v>
      </c>
      <c r="CI13" s="1305"/>
      <c r="CJ13" s="1305"/>
      <c r="CK13" s="1305"/>
      <c r="CL13" s="1306"/>
      <c r="CM13" s="1304">
        <v>16</v>
      </c>
      <c r="CN13" s="1305"/>
      <c r="CO13" s="1305"/>
      <c r="CP13" s="1305"/>
      <c r="CQ13" s="1306"/>
      <c r="CR13" s="1304">
        <v>10</v>
      </c>
      <c r="CS13" s="1305"/>
      <c r="CT13" s="1305"/>
      <c r="CU13" s="1305"/>
      <c r="CV13" s="1306"/>
      <c r="CW13" s="1304" t="s">
        <v>79</v>
      </c>
      <c r="CX13" s="1305"/>
      <c r="CY13" s="1305"/>
      <c r="CZ13" s="1305"/>
      <c r="DA13" s="1306"/>
      <c r="DB13" s="1304" t="s">
        <v>79</v>
      </c>
      <c r="DC13" s="1305"/>
      <c r="DD13" s="1305"/>
      <c r="DE13" s="1305"/>
      <c r="DF13" s="1306"/>
      <c r="DG13" s="1304" t="s">
        <v>79</v>
      </c>
      <c r="DH13" s="1305"/>
      <c r="DI13" s="1305"/>
      <c r="DJ13" s="1305"/>
      <c r="DK13" s="1306"/>
      <c r="DL13" s="1304" t="s">
        <v>79</v>
      </c>
      <c r="DM13" s="1305"/>
      <c r="DN13" s="1305"/>
      <c r="DO13" s="1305"/>
      <c r="DP13" s="1306"/>
      <c r="DQ13" s="1304" t="s">
        <v>79</v>
      </c>
      <c r="DR13" s="1305"/>
      <c r="DS13" s="1305"/>
      <c r="DT13" s="1305"/>
      <c r="DU13" s="1306"/>
      <c r="DV13" s="1335"/>
      <c r="DW13" s="1336"/>
      <c r="DX13" s="1336"/>
      <c r="DY13" s="1336"/>
      <c r="DZ13" s="1337"/>
      <c r="EA13" s="375"/>
    </row>
    <row r="14" spans="1:131" s="376" customFormat="1" ht="26.25" customHeight="1">
      <c r="A14" s="382">
        <v>8</v>
      </c>
      <c r="B14" s="1350" t="s">
        <v>91</v>
      </c>
      <c r="C14" s="1351"/>
      <c r="D14" s="1351"/>
      <c r="E14" s="1351"/>
      <c r="F14" s="1351"/>
      <c r="G14" s="1351"/>
      <c r="H14" s="1351"/>
      <c r="I14" s="1351"/>
      <c r="J14" s="1351"/>
      <c r="K14" s="1351"/>
      <c r="L14" s="1351"/>
      <c r="M14" s="1351"/>
      <c r="N14" s="1351"/>
      <c r="O14" s="1351"/>
      <c r="P14" s="1352"/>
      <c r="Q14" s="1364">
        <v>449277</v>
      </c>
      <c r="R14" s="1362"/>
      <c r="S14" s="1362"/>
      <c r="T14" s="1362"/>
      <c r="U14" s="1362"/>
      <c r="V14" s="1362">
        <v>449277</v>
      </c>
      <c r="W14" s="1362"/>
      <c r="X14" s="1362"/>
      <c r="Y14" s="1362"/>
      <c r="Z14" s="1362"/>
      <c r="AA14" s="1362" t="s">
        <v>79</v>
      </c>
      <c r="AB14" s="1362"/>
      <c r="AC14" s="1362"/>
      <c r="AD14" s="1362"/>
      <c r="AE14" s="1363"/>
      <c r="AF14" s="1338" t="s">
        <v>79</v>
      </c>
      <c r="AG14" s="1339"/>
      <c r="AH14" s="1339"/>
      <c r="AI14" s="1339"/>
      <c r="AJ14" s="1340"/>
      <c r="AK14" s="1406">
        <v>247939</v>
      </c>
      <c r="AL14" s="1399"/>
      <c r="AM14" s="1399"/>
      <c r="AN14" s="1399"/>
      <c r="AO14" s="1399"/>
      <c r="AP14" s="1399" t="s">
        <v>79</v>
      </c>
      <c r="AQ14" s="1399"/>
      <c r="AR14" s="1399"/>
      <c r="AS14" s="1399"/>
      <c r="AT14" s="1399"/>
      <c r="AU14" s="1400"/>
      <c r="AV14" s="1400"/>
      <c r="AW14" s="1400"/>
      <c r="AX14" s="1400"/>
      <c r="AY14" s="1401"/>
      <c r="AZ14" s="373"/>
      <c r="BA14" s="373"/>
      <c r="BB14" s="373"/>
      <c r="BC14" s="373"/>
      <c r="BD14" s="373"/>
      <c r="BE14" s="374"/>
      <c r="BF14" s="374"/>
      <c r="BG14" s="374"/>
      <c r="BH14" s="374"/>
      <c r="BI14" s="374"/>
      <c r="BJ14" s="374"/>
      <c r="BK14" s="374"/>
      <c r="BL14" s="374"/>
      <c r="BM14" s="374"/>
      <c r="BN14" s="374"/>
      <c r="BO14" s="374"/>
      <c r="BP14" s="374"/>
      <c r="BQ14" s="383">
        <v>8</v>
      </c>
      <c r="BR14" s="384"/>
      <c r="BS14" s="1301" t="s">
        <v>92</v>
      </c>
      <c r="BT14" s="1302"/>
      <c r="BU14" s="1302"/>
      <c r="BV14" s="1302"/>
      <c r="BW14" s="1302"/>
      <c r="BX14" s="1302"/>
      <c r="BY14" s="1302"/>
      <c r="BZ14" s="1302"/>
      <c r="CA14" s="1302"/>
      <c r="CB14" s="1302"/>
      <c r="CC14" s="1302"/>
      <c r="CD14" s="1302"/>
      <c r="CE14" s="1302"/>
      <c r="CF14" s="1302"/>
      <c r="CG14" s="1303"/>
      <c r="CH14" s="1304">
        <v>-1</v>
      </c>
      <c r="CI14" s="1305"/>
      <c r="CJ14" s="1305"/>
      <c r="CK14" s="1305"/>
      <c r="CL14" s="1306"/>
      <c r="CM14" s="1304">
        <v>8</v>
      </c>
      <c r="CN14" s="1305"/>
      <c r="CO14" s="1305"/>
      <c r="CP14" s="1305"/>
      <c r="CQ14" s="1306"/>
      <c r="CR14" s="1304">
        <v>10</v>
      </c>
      <c r="CS14" s="1305"/>
      <c r="CT14" s="1305"/>
      <c r="CU14" s="1305"/>
      <c r="CV14" s="1306"/>
      <c r="CW14" s="1304">
        <v>263</v>
      </c>
      <c r="CX14" s="1305"/>
      <c r="CY14" s="1305"/>
      <c r="CZ14" s="1305"/>
      <c r="DA14" s="1306"/>
      <c r="DB14" s="1304" t="s">
        <v>79</v>
      </c>
      <c r="DC14" s="1305"/>
      <c r="DD14" s="1305"/>
      <c r="DE14" s="1305"/>
      <c r="DF14" s="1306"/>
      <c r="DG14" s="1304" t="s">
        <v>79</v>
      </c>
      <c r="DH14" s="1305"/>
      <c r="DI14" s="1305"/>
      <c r="DJ14" s="1305"/>
      <c r="DK14" s="1306"/>
      <c r="DL14" s="1304">
        <v>1078</v>
      </c>
      <c r="DM14" s="1305"/>
      <c r="DN14" s="1305"/>
      <c r="DO14" s="1305"/>
      <c r="DP14" s="1306"/>
      <c r="DQ14" s="1304">
        <v>1078</v>
      </c>
      <c r="DR14" s="1305"/>
      <c r="DS14" s="1305"/>
      <c r="DT14" s="1305"/>
      <c r="DU14" s="1306"/>
      <c r="DV14" s="1335"/>
      <c r="DW14" s="1336"/>
      <c r="DX14" s="1336"/>
      <c r="DY14" s="1336"/>
      <c r="DZ14" s="1337"/>
      <c r="EA14" s="375"/>
    </row>
    <row r="15" spans="1:131" s="376" customFormat="1" ht="26.25" customHeight="1">
      <c r="A15" s="382">
        <v>9</v>
      </c>
      <c r="B15" s="1350"/>
      <c r="C15" s="1351"/>
      <c r="D15" s="1351"/>
      <c r="E15" s="1351"/>
      <c r="F15" s="1351"/>
      <c r="G15" s="1351"/>
      <c r="H15" s="1351"/>
      <c r="I15" s="1351"/>
      <c r="J15" s="1351"/>
      <c r="K15" s="1351"/>
      <c r="L15" s="1351"/>
      <c r="M15" s="1351"/>
      <c r="N15" s="1351"/>
      <c r="O15" s="1351"/>
      <c r="P15" s="1352"/>
      <c r="Q15" s="1364"/>
      <c r="R15" s="1362"/>
      <c r="S15" s="1362"/>
      <c r="T15" s="1362"/>
      <c r="U15" s="1362"/>
      <c r="V15" s="1362"/>
      <c r="W15" s="1362"/>
      <c r="X15" s="1362"/>
      <c r="Y15" s="1362"/>
      <c r="Z15" s="1362"/>
      <c r="AA15" s="1362"/>
      <c r="AB15" s="1362"/>
      <c r="AC15" s="1362"/>
      <c r="AD15" s="1362"/>
      <c r="AE15" s="1363"/>
      <c r="AF15" s="1338"/>
      <c r="AG15" s="1339"/>
      <c r="AH15" s="1339"/>
      <c r="AI15" s="1339"/>
      <c r="AJ15" s="1340"/>
      <c r="AK15" s="1406"/>
      <c r="AL15" s="1399"/>
      <c r="AM15" s="1399"/>
      <c r="AN15" s="1399"/>
      <c r="AO15" s="1399"/>
      <c r="AP15" s="1399"/>
      <c r="AQ15" s="1399"/>
      <c r="AR15" s="1399"/>
      <c r="AS15" s="1399"/>
      <c r="AT15" s="1399"/>
      <c r="AU15" s="1400"/>
      <c r="AV15" s="1400"/>
      <c r="AW15" s="1400"/>
      <c r="AX15" s="1400"/>
      <c r="AY15" s="1401"/>
      <c r="AZ15" s="373"/>
      <c r="BA15" s="373"/>
      <c r="BB15" s="373"/>
      <c r="BC15" s="373"/>
      <c r="BD15" s="373"/>
      <c r="BE15" s="374"/>
      <c r="BF15" s="374"/>
      <c r="BG15" s="374"/>
      <c r="BH15" s="374"/>
      <c r="BI15" s="374"/>
      <c r="BJ15" s="374"/>
      <c r="BK15" s="374"/>
      <c r="BL15" s="374"/>
      <c r="BM15" s="374"/>
      <c r="BN15" s="374"/>
      <c r="BO15" s="374"/>
      <c r="BP15" s="374"/>
      <c r="BQ15" s="383">
        <v>9</v>
      </c>
      <c r="BR15" s="384"/>
      <c r="BS15" s="1301" t="s">
        <v>93</v>
      </c>
      <c r="BT15" s="1302"/>
      <c r="BU15" s="1302"/>
      <c r="BV15" s="1302"/>
      <c r="BW15" s="1302"/>
      <c r="BX15" s="1302"/>
      <c r="BY15" s="1302"/>
      <c r="BZ15" s="1302"/>
      <c r="CA15" s="1302"/>
      <c r="CB15" s="1302"/>
      <c r="CC15" s="1302"/>
      <c r="CD15" s="1302"/>
      <c r="CE15" s="1302"/>
      <c r="CF15" s="1302"/>
      <c r="CG15" s="1303"/>
      <c r="CH15" s="1304">
        <v>23</v>
      </c>
      <c r="CI15" s="1305"/>
      <c r="CJ15" s="1305"/>
      <c r="CK15" s="1305"/>
      <c r="CL15" s="1306"/>
      <c r="CM15" s="1304">
        <v>222</v>
      </c>
      <c r="CN15" s="1305"/>
      <c r="CO15" s="1305"/>
      <c r="CP15" s="1305"/>
      <c r="CQ15" s="1306"/>
      <c r="CR15" s="1304">
        <v>10</v>
      </c>
      <c r="CS15" s="1305"/>
      <c r="CT15" s="1305"/>
      <c r="CU15" s="1305"/>
      <c r="CV15" s="1306"/>
      <c r="CW15" s="1304" t="s">
        <v>79</v>
      </c>
      <c r="CX15" s="1305"/>
      <c r="CY15" s="1305"/>
      <c r="CZ15" s="1305"/>
      <c r="DA15" s="1306"/>
      <c r="DB15" s="1304" t="s">
        <v>79</v>
      </c>
      <c r="DC15" s="1305"/>
      <c r="DD15" s="1305"/>
      <c r="DE15" s="1305"/>
      <c r="DF15" s="1306"/>
      <c r="DG15" s="1304" t="s">
        <v>79</v>
      </c>
      <c r="DH15" s="1305"/>
      <c r="DI15" s="1305"/>
      <c r="DJ15" s="1305"/>
      <c r="DK15" s="1306"/>
      <c r="DL15" s="1304" t="s">
        <v>79</v>
      </c>
      <c r="DM15" s="1305"/>
      <c r="DN15" s="1305"/>
      <c r="DO15" s="1305"/>
      <c r="DP15" s="1306"/>
      <c r="DQ15" s="1304" t="s">
        <v>79</v>
      </c>
      <c r="DR15" s="1305"/>
      <c r="DS15" s="1305"/>
      <c r="DT15" s="1305"/>
      <c r="DU15" s="1306"/>
      <c r="DV15" s="1335"/>
      <c r="DW15" s="1336"/>
      <c r="DX15" s="1336"/>
      <c r="DY15" s="1336"/>
      <c r="DZ15" s="1337"/>
      <c r="EA15" s="375"/>
    </row>
    <row r="16" spans="1:131" s="376" customFormat="1" ht="26.25" customHeight="1">
      <c r="A16" s="382">
        <v>10</v>
      </c>
      <c r="B16" s="1350"/>
      <c r="C16" s="1351"/>
      <c r="D16" s="1351"/>
      <c r="E16" s="1351"/>
      <c r="F16" s="1351"/>
      <c r="G16" s="1351"/>
      <c r="H16" s="1351"/>
      <c r="I16" s="1351"/>
      <c r="J16" s="1351"/>
      <c r="K16" s="1351"/>
      <c r="L16" s="1351"/>
      <c r="M16" s="1351"/>
      <c r="N16" s="1351"/>
      <c r="O16" s="1351"/>
      <c r="P16" s="1352"/>
      <c r="Q16" s="1364"/>
      <c r="R16" s="1362"/>
      <c r="S16" s="1362"/>
      <c r="T16" s="1362"/>
      <c r="U16" s="1362"/>
      <c r="V16" s="1362"/>
      <c r="W16" s="1362"/>
      <c r="X16" s="1362"/>
      <c r="Y16" s="1362"/>
      <c r="Z16" s="1362"/>
      <c r="AA16" s="1362"/>
      <c r="AB16" s="1362"/>
      <c r="AC16" s="1362"/>
      <c r="AD16" s="1362"/>
      <c r="AE16" s="1363"/>
      <c r="AF16" s="1338"/>
      <c r="AG16" s="1339"/>
      <c r="AH16" s="1339"/>
      <c r="AI16" s="1339"/>
      <c r="AJ16" s="1340"/>
      <c r="AK16" s="1406"/>
      <c r="AL16" s="1399"/>
      <c r="AM16" s="1399"/>
      <c r="AN16" s="1399"/>
      <c r="AO16" s="1399"/>
      <c r="AP16" s="1399"/>
      <c r="AQ16" s="1399"/>
      <c r="AR16" s="1399"/>
      <c r="AS16" s="1399"/>
      <c r="AT16" s="1399"/>
      <c r="AU16" s="1400"/>
      <c r="AV16" s="1400"/>
      <c r="AW16" s="1400"/>
      <c r="AX16" s="1400"/>
      <c r="AY16" s="1401"/>
      <c r="AZ16" s="373"/>
      <c r="BA16" s="373"/>
      <c r="BB16" s="373"/>
      <c r="BC16" s="373"/>
      <c r="BD16" s="373"/>
      <c r="BE16" s="374"/>
      <c r="BF16" s="374"/>
      <c r="BG16" s="374"/>
      <c r="BH16" s="374"/>
      <c r="BI16" s="374"/>
      <c r="BJ16" s="374"/>
      <c r="BK16" s="374"/>
      <c r="BL16" s="374"/>
      <c r="BM16" s="374"/>
      <c r="BN16" s="374"/>
      <c r="BO16" s="374"/>
      <c r="BP16" s="374"/>
      <c r="BQ16" s="383">
        <v>10</v>
      </c>
      <c r="BR16" s="384"/>
      <c r="BS16" s="1301" t="s">
        <v>94</v>
      </c>
      <c r="BT16" s="1302"/>
      <c r="BU16" s="1302"/>
      <c r="BV16" s="1302"/>
      <c r="BW16" s="1302"/>
      <c r="BX16" s="1302"/>
      <c r="BY16" s="1302"/>
      <c r="BZ16" s="1302"/>
      <c r="CA16" s="1302"/>
      <c r="CB16" s="1302"/>
      <c r="CC16" s="1302"/>
      <c r="CD16" s="1302"/>
      <c r="CE16" s="1302"/>
      <c r="CF16" s="1302"/>
      <c r="CG16" s="1303"/>
      <c r="CH16" s="1304">
        <v>-8</v>
      </c>
      <c r="CI16" s="1305"/>
      <c r="CJ16" s="1305"/>
      <c r="CK16" s="1305"/>
      <c r="CL16" s="1306"/>
      <c r="CM16" s="1304">
        <v>1171</v>
      </c>
      <c r="CN16" s="1305"/>
      <c r="CO16" s="1305"/>
      <c r="CP16" s="1305"/>
      <c r="CQ16" s="1306"/>
      <c r="CR16" s="1304">
        <v>29</v>
      </c>
      <c r="CS16" s="1305"/>
      <c r="CT16" s="1305"/>
      <c r="CU16" s="1305"/>
      <c r="CV16" s="1306"/>
      <c r="CW16" s="1304">
        <v>49</v>
      </c>
      <c r="CX16" s="1305"/>
      <c r="CY16" s="1305"/>
      <c r="CZ16" s="1305"/>
      <c r="DA16" s="1306"/>
      <c r="DB16" s="1304" t="s">
        <v>79</v>
      </c>
      <c r="DC16" s="1305"/>
      <c r="DD16" s="1305"/>
      <c r="DE16" s="1305"/>
      <c r="DF16" s="1306"/>
      <c r="DG16" s="1304" t="s">
        <v>79</v>
      </c>
      <c r="DH16" s="1305"/>
      <c r="DI16" s="1305"/>
      <c r="DJ16" s="1305"/>
      <c r="DK16" s="1306"/>
      <c r="DL16" s="1304" t="s">
        <v>79</v>
      </c>
      <c r="DM16" s="1305"/>
      <c r="DN16" s="1305"/>
      <c r="DO16" s="1305"/>
      <c r="DP16" s="1306"/>
      <c r="DQ16" s="1304" t="s">
        <v>79</v>
      </c>
      <c r="DR16" s="1305"/>
      <c r="DS16" s="1305"/>
      <c r="DT16" s="1305"/>
      <c r="DU16" s="1306"/>
      <c r="DV16" s="1335"/>
      <c r="DW16" s="1336"/>
      <c r="DX16" s="1336"/>
      <c r="DY16" s="1336"/>
      <c r="DZ16" s="1337"/>
      <c r="EA16" s="375"/>
    </row>
    <row r="17" spans="1:131" s="376" customFormat="1" ht="26.25" customHeight="1">
      <c r="A17" s="382">
        <v>11</v>
      </c>
      <c r="B17" s="1350"/>
      <c r="C17" s="1351"/>
      <c r="D17" s="1351"/>
      <c r="E17" s="1351"/>
      <c r="F17" s="1351"/>
      <c r="G17" s="1351"/>
      <c r="H17" s="1351"/>
      <c r="I17" s="1351"/>
      <c r="J17" s="1351"/>
      <c r="K17" s="1351"/>
      <c r="L17" s="1351"/>
      <c r="M17" s="1351"/>
      <c r="N17" s="1351"/>
      <c r="O17" s="1351"/>
      <c r="P17" s="1352"/>
      <c r="Q17" s="1364"/>
      <c r="R17" s="1362"/>
      <c r="S17" s="1362"/>
      <c r="T17" s="1362"/>
      <c r="U17" s="1362"/>
      <c r="V17" s="1362"/>
      <c r="W17" s="1362"/>
      <c r="X17" s="1362"/>
      <c r="Y17" s="1362"/>
      <c r="Z17" s="1362"/>
      <c r="AA17" s="1362"/>
      <c r="AB17" s="1362"/>
      <c r="AC17" s="1362"/>
      <c r="AD17" s="1362"/>
      <c r="AE17" s="1363"/>
      <c r="AF17" s="1338"/>
      <c r="AG17" s="1339"/>
      <c r="AH17" s="1339"/>
      <c r="AI17" s="1339"/>
      <c r="AJ17" s="1340"/>
      <c r="AK17" s="1406"/>
      <c r="AL17" s="1399"/>
      <c r="AM17" s="1399"/>
      <c r="AN17" s="1399"/>
      <c r="AO17" s="1399"/>
      <c r="AP17" s="1399"/>
      <c r="AQ17" s="1399"/>
      <c r="AR17" s="1399"/>
      <c r="AS17" s="1399"/>
      <c r="AT17" s="1399"/>
      <c r="AU17" s="1400"/>
      <c r="AV17" s="1400"/>
      <c r="AW17" s="1400"/>
      <c r="AX17" s="1400"/>
      <c r="AY17" s="1401"/>
      <c r="AZ17" s="373"/>
      <c r="BA17" s="373"/>
      <c r="BB17" s="373"/>
      <c r="BC17" s="373"/>
      <c r="BD17" s="373"/>
      <c r="BE17" s="374"/>
      <c r="BF17" s="374"/>
      <c r="BG17" s="374"/>
      <c r="BH17" s="374"/>
      <c r="BI17" s="374"/>
      <c r="BJ17" s="374"/>
      <c r="BK17" s="374"/>
      <c r="BL17" s="374"/>
      <c r="BM17" s="374"/>
      <c r="BN17" s="374"/>
      <c r="BO17" s="374"/>
      <c r="BP17" s="374"/>
      <c r="BQ17" s="383">
        <v>11</v>
      </c>
      <c r="BR17" s="384"/>
      <c r="BS17" s="1301" t="s">
        <v>95</v>
      </c>
      <c r="BT17" s="1302"/>
      <c r="BU17" s="1302"/>
      <c r="BV17" s="1302"/>
      <c r="BW17" s="1302"/>
      <c r="BX17" s="1302"/>
      <c r="BY17" s="1302"/>
      <c r="BZ17" s="1302"/>
      <c r="CA17" s="1302"/>
      <c r="CB17" s="1302"/>
      <c r="CC17" s="1302"/>
      <c r="CD17" s="1302"/>
      <c r="CE17" s="1302"/>
      <c r="CF17" s="1302"/>
      <c r="CG17" s="1303"/>
      <c r="CH17" s="1304">
        <v>2</v>
      </c>
      <c r="CI17" s="1305"/>
      <c r="CJ17" s="1305"/>
      <c r="CK17" s="1305"/>
      <c r="CL17" s="1306"/>
      <c r="CM17" s="1304">
        <v>244</v>
      </c>
      <c r="CN17" s="1305"/>
      <c r="CO17" s="1305"/>
      <c r="CP17" s="1305"/>
      <c r="CQ17" s="1306"/>
      <c r="CR17" s="1304">
        <v>160</v>
      </c>
      <c r="CS17" s="1305"/>
      <c r="CT17" s="1305"/>
      <c r="CU17" s="1305"/>
      <c r="CV17" s="1306"/>
      <c r="CW17" s="1304">
        <v>89</v>
      </c>
      <c r="CX17" s="1305"/>
      <c r="CY17" s="1305"/>
      <c r="CZ17" s="1305"/>
      <c r="DA17" s="1306"/>
      <c r="DB17" s="1304" t="s">
        <v>79</v>
      </c>
      <c r="DC17" s="1305"/>
      <c r="DD17" s="1305"/>
      <c r="DE17" s="1305"/>
      <c r="DF17" s="1306"/>
      <c r="DG17" s="1304" t="s">
        <v>79</v>
      </c>
      <c r="DH17" s="1305"/>
      <c r="DI17" s="1305"/>
      <c r="DJ17" s="1305"/>
      <c r="DK17" s="1306"/>
      <c r="DL17" s="1304" t="s">
        <v>79</v>
      </c>
      <c r="DM17" s="1305"/>
      <c r="DN17" s="1305"/>
      <c r="DO17" s="1305"/>
      <c r="DP17" s="1306"/>
      <c r="DQ17" s="1304" t="s">
        <v>79</v>
      </c>
      <c r="DR17" s="1305"/>
      <c r="DS17" s="1305"/>
      <c r="DT17" s="1305"/>
      <c r="DU17" s="1306"/>
      <c r="DV17" s="1335"/>
      <c r="DW17" s="1336"/>
      <c r="DX17" s="1336"/>
      <c r="DY17" s="1336"/>
      <c r="DZ17" s="1337"/>
      <c r="EA17" s="375"/>
    </row>
    <row r="18" spans="1:131" s="376" customFormat="1" ht="26.25" customHeight="1">
      <c r="A18" s="382">
        <v>12</v>
      </c>
      <c r="B18" s="1350"/>
      <c r="C18" s="1351"/>
      <c r="D18" s="1351"/>
      <c r="E18" s="1351"/>
      <c r="F18" s="1351"/>
      <c r="G18" s="1351"/>
      <c r="H18" s="1351"/>
      <c r="I18" s="1351"/>
      <c r="J18" s="1351"/>
      <c r="K18" s="1351"/>
      <c r="L18" s="1351"/>
      <c r="M18" s="1351"/>
      <c r="N18" s="1351"/>
      <c r="O18" s="1351"/>
      <c r="P18" s="1352"/>
      <c r="Q18" s="1364"/>
      <c r="R18" s="1362"/>
      <c r="S18" s="1362"/>
      <c r="T18" s="1362"/>
      <c r="U18" s="1362"/>
      <c r="V18" s="1362"/>
      <c r="W18" s="1362"/>
      <c r="X18" s="1362"/>
      <c r="Y18" s="1362"/>
      <c r="Z18" s="1362"/>
      <c r="AA18" s="1362"/>
      <c r="AB18" s="1362"/>
      <c r="AC18" s="1362"/>
      <c r="AD18" s="1362"/>
      <c r="AE18" s="1363"/>
      <c r="AF18" s="1338"/>
      <c r="AG18" s="1339"/>
      <c r="AH18" s="1339"/>
      <c r="AI18" s="1339"/>
      <c r="AJ18" s="1340"/>
      <c r="AK18" s="1406"/>
      <c r="AL18" s="1399"/>
      <c r="AM18" s="1399"/>
      <c r="AN18" s="1399"/>
      <c r="AO18" s="1399"/>
      <c r="AP18" s="1399"/>
      <c r="AQ18" s="1399"/>
      <c r="AR18" s="1399"/>
      <c r="AS18" s="1399"/>
      <c r="AT18" s="1399"/>
      <c r="AU18" s="1400"/>
      <c r="AV18" s="1400"/>
      <c r="AW18" s="1400"/>
      <c r="AX18" s="1400"/>
      <c r="AY18" s="1401"/>
      <c r="AZ18" s="373"/>
      <c r="BA18" s="373"/>
      <c r="BB18" s="373"/>
      <c r="BC18" s="373"/>
      <c r="BD18" s="373"/>
      <c r="BE18" s="374"/>
      <c r="BF18" s="374"/>
      <c r="BG18" s="374"/>
      <c r="BH18" s="374"/>
      <c r="BI18" s="374"/>
      <c r="BJ18" s="374"/>
      <c r="BK18" s="374"/>
      <c r="BL18" s="374"/>
      <c r="BM18" s="374"/>
      <c r="BN18" s="374"/>
      <c r="BO18" s="374"/>
      <c r="BP18" s="374"/>
      <c r="BQ18" s="383">
        <v>12</v>
      </c>
      <c r="BR18" s="384"/>
      <c r="BS18" s="1301" t="s">
        <v>97</v>
      </c>
      <c r="BT18" s="1302"/>
      <c r="BU18" s="1302"/>
      <c r="BV18" s="1302"/>
      <c r="BW18" s="1302"/>
      <c r="BX18" s="1302"/>
      <c r="BY18" s="1302"/>
      <c r="BZ18" s="1302"/>
      <c r="CA18" s="1302"/>
      <c r="CB18" s="1302"/>
      <c r="CC18" s="1302"/>
      <c r="CD18" s="1302"/>
      <c r="CE18" s="1302"/>
      <c r="CF18" s="1302"/>
      <c r="CG18" s="1303"/>
      <c r="CH18" s="1304">
        <v>6</v>
      </c>
      <c r="CI18" s="1305"/>
      <c r="CJ18" s="1305"/>
      <c r="CK18" s="1305"/>
      <c r="CL18" s="1306"/>
      <c r="CM18" s="1304">
        <v>653</v>
      </c>
      <c r="CN18" s="1305"/>
      <c r="CO18" s="1305"/>
      <c r="CP18" s="1305"/>
      <c r="CQ18" s="1306"/>
      <c r="CR18" s="1304">
        <v>200</v>
      </c>
      <c r="CS18" s="1305"/>
      <c r="CT18" s="1305"/>
      <c r="CU18" s="1305"/>
      <c r="CV18" s="1306"/>
      <c r="CW18" s="1304">
        <v>186</v>
      </c>
      <c r="CX18" s="1305"/>
      <c r="CY18" s="1305"/>
      <c r="CZ18" s="1305"/>
      <c r="DA18" s="1306"/>
      <c r="DB18" s="1304" t="s">
        <v>79</v>
      </c>
      <c r="DC18" s="1305"/>
      <c r="DD18" s="1305"/>
      <c r="DE18" s="1305"/>
      <c r="DF18" s="1306"/>
      <c r="DG18" s="1304" t="s">
        <v>79</v>
      </c>
      <c r="DH18" s="1305"/>
      <c r="DI18" s="1305"/>
      <c r="DJ18" s="1305"/>
      <c r="DK18" s="1306"/>
      <c r="DL18" s="1304" t="s">
        <v>79</v>
      </c>
      <c r="DM18" s="1305"/>
      <c r="DN18" s="1305"/>
      <c r="DO18" s="1305"/>
      <c r="DP18" s="1306"/>
      <c r="DQ18" s="1304" t="s">
        <v>79</v>
      </c>
      <c r="DR18" s="1305"/>
      <c r="DS18" s="1305"/>
      <c r="DT18" s="1305"/>
      <c r="DU18" s="1306"/>
      <c r="DV18" s="1335"/>
      <c r="DW18" s="1336"/>
      <c r="DX18" s="1336"/>
      <c r="DY18" s="1336"/>
      <c r="DZ18" s="1337"/>
      <c r="EA18" s="375"/>
    </row>
    <row r="19" spans="1:131" s="376" customFormat="1" ht="26.25" customHeight="1">
      <c r="A19" s="382">
        <v>13</v>
      </c>
      <c r="B19" s="1350"/>
      <c r="C19" s="1351"/>
      <c r="D19" s="1351"/>
      <c r="E19" s="1351"/>
      <c r="F19" s="1351"/>
      <c r="G19" s="1351"/>
      <c r="H19" s="1351"/>
      <c r="I19" s="1351"/>
      <c r="J19" s="1351"/>
      <c r="K19" s="1351"/>
      <c r="L19" s="1351"/>
      <c r="M19" s="1351"/>
      <c r="N19" s="1351"/>
      <c r="O19" s="1351"/>
      <c r="P19" s="1352"/>
      <c r="Q19" s="1364"/>
      <c r="R19" s="1362"/>
      <c r="S19" s="1362"/>
      <c r="T19" s="1362"/>
      <c r="U19" s="1362"/>
      <c r="V19" s="1362"/>
      <c r="W19" s="1362"/>
      <c r="X19" s="1362"/>
      <c r="Y19" s="1362"/>
      <c r="Z19" s="1362"/>
      <c r="AA19" s="1362"/>
      <c r="AB19" s="1362"/>
      <c r="AC19" s="1362"/>
      <c r="AD19" s="1362"/>
      <c r="AE19" s="1363"/>
      <c r="AF19" s="1338"/>
      <c r="AG19" s="1339"/>
      <c r="AH19" s="1339"/>
      <c r="AI19" s="1339"/>
      <c r="AJ19" s="1340"/>
      <c r="AK19" s="1406"/>
      <c r="AL19" s="1399"/>
      <c r="AM19" s="1399"/>
      <c r="AN19" s="1399"/>
      <c r="AO19" s="1399"/>
      <c r="AP19" s="1399"/>
      <c r="AQ19" s="1399"/>
      <c r="AR19" s="1399"/>
      <c r="AS19" s="1399"/>
      <c r="AT19" s="1399"/>
      <c r="AU19" s="1400"/>
      <c r="AV19" s="1400"/>
      <c r="AW19" s="1400"/>
      <c r="AX19" s="1400"/>
      <c r="AY19" s="1401"/>
      <c r="AZ19" s="373"/>
      <c r="BA19" s="373"/>
      <c r="BB19" s="373"/>
      <c r="BC19" s="373"/>
      <c r="BD19" s="373"/>
      <c r="BE19" s="374"/>
      <c r="BF19" s="374"/>
      <c r="BG19" s="374"/>
      <c r="BH19" s="374"/>
      <c r="BI19" s="374"/>
      <c r="BJ19" s="374"/>
      <c r="BK19" s="374"/>
      <c r="BL19" s="374"/>
      <c r="BM19" s="374"/>
      <c r="BN19" s="374"/>
      <c r="BO19" s="374"/>
      <c r="BP19" s="374"/>
      <c r="BQ19" s="383">
        <v>13</v>
      </c>
      <c r="BR19" s="384"/>
      <c r="BS19" s="1301" t="s">
        <v>98</v>
      </c>
      <c r="BT19" s="1302"/>
      <c r="BU19" s="1302"/>
      <c r="BV19" s="1302"/>
      <c r="BW19" s="1302"/>
      <c r="BX19" s="1302"/>
      <c r="BY19" s="1302"/>
      <c r="BZ19" s="1302"/>
      <c r="CA19" s="1302"/>
      <c r="CB19" s="1302"/>
      <c r="CC19" s="1302"/>
      <c r="CD19" s="1302"/>
      <c r="CE19" s="1302"/>
      <c r="CF19" s="1302"/>
      <c r="CG19" s="1303"/>
      <c r="CH19" s="1304">
        <v>-2</v>
      </c>
      <c r="CI19" s="1305"/>
      <c r="CJ19" s="1305"/>
      <c r="CK19" s="1305"/>
      <c r="CL19" s="1306"/>
      <c r="CM19" s="1304">
        <v>57</v>
      </c>
      <c r="CN19" s="1305"/>
      <c r="CO19" s="1305"/>
      <c r="CP19" s="1305"/>
      <c r="CQ19" s="1306"/>
      <c r="CR19" s="1304">
        <v>5</v>
      </c>
      <c r="CS19" s="1305"/>
      <c r="CT19" s="1305"/>
      <c r="CU19" s="1305"/>
      <c r="CV19" s="1306"/>
      <c r="CW19" s="1304" t="s">
        <v>79</v>
      </c>
      <c r="CX19" s="1305"/>
      <c r="CY19" s="1305"/>
      <c r="CZ19" s="1305"/>
      <c r="DA19" s="1306"/>
      <c r="DB19" s="1304" t="s">
        <v>79</v>
      </c>
      <c r="DC19" s="1305"/>
      <c r="DD19" s="1305"/>
      <c r="DE19" s="1305"/>
      <c r="DF19" s="1306"/>
      <c r="DG19" s="1304" t="s">
        <v>79</v>
      </c>
      <c r="DH19" s="1305"/>
      <c r="DI19" s="1305"/>
      <c r="DJ19" s="1305"/>
      <c r="DK19" s="1306"/>
      <c r="DL19" s="1304" t="s">
        <v>79</v>
      </c>
      <c r="DM19" s="1305"/>
      <c r="DN19" s="1305"/>
      <c r="DO19" s="1305"/>
      <c r="DP19" s="1306"/>
      <c r="DQ19" s="1304" t="s">
        <v>79</v>
      </c>
      <c r="DR19" s="1305"/>
      <c r="DS19" s="1305"/>
      <c r="DT19" s="1305"/>
      <c r="DU19" s="1306"/>
      <c r="DV19" s="1335"/>
      <c r="DW19" s="1336"/>
      <c r="DX19" s="1336"/>
      <c r="DY19" s="1336"/>
      <c r="DZ19" s="1337"/>
      <c r="EA19" s="375"/>
    </row>
    <row r="20" spans="1:131" s="376" customFormat="1" ht="26.25" customHeight="1">
      <c r="A20" s="382">
        <v>14</v>
      </c>
      <c r="B20" s="1350"/>
      <c r="C20" s="1351"/>
      <c r="D20" s="1351"/>
      <c r="E20" s="1351"/>
      <c r="F20" s="1351"/>
      <c r="G20" s="1351"/>
      <c r="H20" s="1351"/>
      <c r="I20" s="1351"/>
      <c r="J20" s="1351"/>
      <c r="K20" s="1351"/>
      <c r="L20" s="1351"/>
      <c r="M20" s="1351"/>
      <c r="N20" s="1351"/>
      <c r="O20" s="1351"/>
      <c r="P20" s="1352"/>
      <c r="Q20" s="1364"/>
      <c r="R20" s="1362"/>
      <c r="S20" s="1362"/>
      <c r="T20" s="1362"/>
      <c r="U20" s="1362"/>
      <c r="V20" s="1362"/>
      <c r="W20" s="1362"/>
      <c r="X20" s="1362"/>
      <c r="Y20" s="1362"/>
      <c r="Z20" s="1362"/>
      <c r="AA20" s="1362"/>
      <c r="AB20" s="1362"/>
      <c r="AC20" s="1362"/>
      <c r="AD20" s="1362"/>
      <c r="AE20" s="1363"/>
      <c r="AF20" s="1338"/>
      <c r="AG20" s="1339"/>
      <c r="AH20" s="1339"/>
      <c r="AI20" s="1339"/>
      <c r="AJ20" s="1340"/>
      <c r="AK20" s="1406"/>
      <c r="AL20" s="1399"/>
      <c r="AM20" s="1399"/>
      <c r="AN20" s="1399"/>
      <c r="AO20" s="1399"/>
      <c r="AP20" s="1399"/>
      <c r="AQ20" s="1399"/>
      <c r="AR20" s="1399"/>
      <c r="AS20" s="1399"/>
      <c r="AT20" s="1399"/>
      <c r="AU20" s="1400"/>
      <c r="AV20" s="1400"/>
      <c r="AW20" s="1400"/>
      <c r="AX20" s="1400"/>
      <c r="AY20" s="1401"/>
      <c r="AZ20" s="373"/>
      <c r="BA20" s="373"/>
      <c r="BB20" s="373"/>
      <c r="BC20" s="373"/>
      <c r="BD20" s="373"/>
      <c r="BE20" s="374"/>
      <c r="BF20" s="374"/>
      <c r="BG20" s="374"/>
      <c r="BH20" s="374"/>
      <c r="BI20" s="374"/>
      <c r="BJ20" s="374"/>
      <c r="BK20" s="374"/>
      <c r="BL20" s="374"/>
      <c r="BM20" s="374"/>
      <c r="BN20" s="374"/>
      <c r="BO20" s="374"/>
      <c r="BP20" s="374"/>
      <c r="BQ20" s="383">
        <v>14</v>
      </c>
      <c r="BR20" s="384"/>
      <c r="BS20" s="1301" t="s">
        <v>99</v>
      </c>
      <c r="BT20" s="1302"/>
      <c r="BU20" s="1302"/>
      <c r="BV20" s="1302"/>
      <c r="BW20" s="1302"/>
      <c r="BX20" s="1302"/>
      <c r="BY20" s="1302"/>
      <c r="BZ20" s="1302"/>
      <c r="CA20" s="1302"/>
      <c r="CB20" s="1302"/>
      <c r="CC20" s="1302"/>
      <c r="CD20" s="1302"/>
      <c r="CE20" s="1302"/>
      <c r="CF20" s="1302"/>
      <c r="CG20" s="1303"/>
      <c r="CH20" s="1304">
        <v>-4</v>
      </c>
      <c r="CI20" s="1305"/>
      <c r="CJ20" s="1305"/>
      <c r="CK20" s="1305"/>
      <c r="CL20" s="1306"/>
      <c r="CM20" s="1304">
        <v>483</v>
      </c>
      <c r="CN20" s="1305"/>
      <c r="CO20" s="1305"/>
      <c r="CP20" s="1305"/>
      <c r="CQ20" s="1306"/>
      <c r="CR20" s="1304">
        <v>250</v>
      </c>
      <c r="CS20" s="1305"/>
      <c r="CT20" s="1305"/>
      <c r="CU20" s="1305"/>
      <c r="CV20" s="1306"/>
      <c r="CW20" s="1304">
        <v>321</v>
      </c>
      <c r="CX20" s="1305"/>
      <c r="CY20" s="1305"/>
      <c r="CZ20" s="1305"/>
      <c r="DA20" s="1306"/>
      <c r="DB20" s="1304" t="s">
        <v>79</v>
      </c>
      <c r="DC20" s="1305"/>
      <c r="DD20" s="1305"/>
      <c r="DE20" s="1305"/>
      <c r="DF20" s="1306"/>
      <c r="DG20" s="1304" t="s">
        <v>79</v>
      </c>
      <c r="DH20" s="1305"/>
      <c r="DI20" s="1305"/>
      <c r="DJ20" s="1305"/>
      <c r="DK20" s="1306"/>
      <c r="DL20" s="1304" t="s">
        <v>79</v>
      </c>
      <c r="DM20" s="1305"/>
      <c r="DN20" s="1305"/>
      <c r="DO20" s="1305"/>
      <c r="DP20" s="1306"/>
      <c r="DQ20" s="1304" t="s">
        <v>79</v>
      </c>
      <c r="DR20" s="1305"/>
      <c r="DS20" s="1305"/>
      <c r="DT20" s="1305"/>
      <c r="DU20" s="1306"/>
      <c r="DV20" s="1335"/>
      <c r="DW20" s="1336"/>
      <c r="DX20" s="1336"/>
      <c r="DY20" s="1336"/>
      <c r="DZ20" s="1337"/>
      <c r="EA20" s="375"/>
    </row>
    <row r="21" spans="1:131" s="376" customFormat="1" ht="26.25" customHeight="1" thickBot="1">
      <c r="A21" s="382">
        <v>15</v>
      </c>
      <c r="B21" s="1350"/>
      <c r="C21" s="1351"/>
      <c r="D21" s="1351"/>
      <c r="E21" s="1351"/>
      <c r="F21" s="1351"/>
      <c r="G21" s="1351"/>
      <c r="H21" s="1351"/>
      <c r="I21" s="1351"/>
      <c r="J21" s="1351"/>
      <c r="K21" s="1351"/>
      <c r="L21" s="1351"/>
      <c r="M21" s="1351"/>
      <c r="N21" s="1351"/>
      <c r="O21" s="1351"/>
      <c r="P21" s="1352"/>
      <c r="Q21" s="1364"/>
      <c r="R21" s="1362"/>
      <c r="S21" s="1362"/>
      <c r="T21" s="1362"/>
      <c r="U21" s="1362"/>
      <c r="V21" s="1362"/>
      <c r="W21" s="1362"/>
      <c r="X21" s="1362"/>
      <c r="Y21" s="1362"/>
      <c r="Z21" s="1362"/>
      <c r="AA21" s="1362"/>
      <c r="AB21" s="1362"/>
      <c r="AC21" s="1362"/>
      <c r="AD21" s="1362"/>
      <c r="AE21" s="1363"/>
      <c r="AF21" s="1338"/>
      <c r="AG21" s="1339"/>
      <c r="AH21" s="1339"/>
      <c r="AI21" s="1339"/>
      <c r="AJ21" s="1340"/>
      <c r="AK21" s="1406"/>
      <c r="AL21" s="1399"/>
      <c r="AM21" s="1399"/>
      <c r="AN21" s="1399"/>
      <c r="AO21" s="1399"/>
      <c r="AP21" s="1399"/>
      <c r="AQ21" s="1399"/>
      <c r="AR21" s="1399"/>
      <c r="AS21" s="1399"/>
      <c r="AT21" s="1399"/>
      <c r="AU21" s="1400"/>
      <c r="AV21" s="1400"/>
      <c r="AW21" s="1400"/>
      <c r="AX21" s="1400"/>
      <c r="AY21" s="1401"/>
      <c r="AZ21" s="373"/>
      <c r="BA21" s="373"/>
      <c r="BB21" s="373"/>
      <c r="BC21" s="373"/>
      <c r="BD21" s="373"/>
      <c r="BE21" s="374"/>
      <c r="BF21" s="374"/>
      <c r="BG21" s="374"/>
      <c r="BH21" s="374"/>
      <c r="BI21" s="374"/>
      <c r="BJ21" s="374"/>
      <c r="BK21" s="374"/>
      <c r="BL21" s="374"/>
      <c r="BM21" s="374"/>
      <c r="BN21" s="374"/>
      <c r="BO21" s="374"/>
      <c r="BP21" s="374"/>
      <c r="BQ21" s="383">
        <v>15</v>
      </c>
      <c r="BR21" s="384"/>
      <c r="BS21" s="1301" t="s">
        <v>100</v>
      </c>
      <c r="BT21" s="1302"/>
      <c r="BU21" s="1302"/>
      <c r="BV21" s="1302"/>
      <c r="BW21" s="1302"/>
      <c r="BX21" s="1302"/>
      <c r="BY21" s="1302"/>
      <c r="BZ21" s="1302"/>
      <c r="CA21" s="1302"/>
      <c r="CB21" s="1302"/>
      <c r="CC21" s="1302"/>
      <c r="CD21" s="1302"/>
      <c r="CE21" s="1302"/>
      <c r="CF21" s="1302"/>
      <c r="CG21" s="1303"/>
      <c r="CH21" s="1304" t="s">
        <v>90</v>
      </c>
      <c r="CI21" s="1305"/>
      <c r="CJ21" s="1305"/>
      <c r="CK21" s="1305"/>
      <c r="CL21" s="1306"/>
      <c r="CM21" s="1304">
        <v>851</v>
      </c>
      <c r="CN21" s="1305"/>
      <c r="CO21" s="1305"/>
      <c r="CP21" s="1305"/>
      <c r="CQ21" s="1306"/>
      <c r="CR21" s="1304">
        <v>200</v>
      </c>
      <c r="CS21" s="1305"/>
      <c r="CT21" s="1305"/>
      <c r="CU21" s="1305"/>
      <c r="CV21" s="1306"/>
      <c r="CW21" s="1304">
        <v>80</v>
      </c>
      <c r="CX21" s="1305"/>
      <c r="CY21" s="1305"/>
      <c r="CZ21" s="1305"/>
      <c r="DA21" s="1306"/>
      <c r="DB21" s="1304" t="s">
        <v>79</v>
      </c>
      <c r="DC21" s="1305"/>
      <c r="DD21" s="1305"/>
      <c r="DE21" s="1305"/>
      <c r="DF21" s="1306"/>
      <c r="DG21" s="1304" t="s">
        <v>79</v>
      </c>
      <c r="DH21" s="1305"/>
      <c r="DI21" s="1305"/>
      <c r="DJ21" s="1305"/>
      <c r="DK21" s="1306"/>
      <c r="DL21" s="1304" t="s">
        <v>79</v>
      </c>
      <c r="DM21" s="1305"/>
      <c r="DN21" s="1305"/>
      <c r="DO21" s="1305"/>
      <c r="DP21" s="1306"/>
      <c r="DQ21" s="1304" t="s">
        <v>79</v>
      </c>
      <c r="DR21" s="1305"/>
      <c r="DS21" s="1305"/>
      <c r="DT21" s="1305"/>
      <c r="DU21" s="1306"/>
      <c r="DV21" s="1335"/>
      <c r="DW21" s="1336"/>
      <c r="DX21" s="1336"/>
      <c r="DY21" s="1336"/>
      <c r="DZ21" s="1337"/>
      <c r="EA21" s="375"/>
    </row>
    <row r="22" spans="1:131" s="376" customFormat="1" ht="26.25" customHeight="1">
      <c r="A22" s="382">
        <v>16</v>
      </c>
      <c r="B22" s="1350"/>
      <c r="C22" s="1351"/>
      <c r="D22" s="1351"/>
      <c r="E22" s="1351"/>
      <c r="F22" s="1351"/>
      <c r="G22" s="1351"/>
      <c r="H22" s="1351"/>
      <c r="I22" s="1351"/>
      <c r="J22" s="1351"/>
      <c r="K22" s="1351"/>
      <c r="L22" s="1351"/>
      <c r="M22" s="1351"/>
      <c r="N22" s="1351"/>
      <c r="O22" s="1351"/>
      <c r="P22" s="1352"/>
      <c r="Q22" s="1380"/>
      <c r="R22" s="1373"/>
      <c r="S22" s="1373"/>
      <c r="T22" s="1373"/>
      <c r="U22" s="1373"/>
      <c r="V22" s="1373"/>
      <c r="W22" s="1373"/>
      <c r="X22" s="1373"/>
      <c r="Y22" s="1373"/>
      <c r="Z22" s="1373"/>
      <c r="AA22" s="1373"/>
      <c r="AB22" s="1373"/>
      <c r="AC22" s="1373"/>
      <c r="AD22" s="1373"/>
      <c r="AE22" s="1398"/>
      <c r="AF22" s="1338"/>
      <c r="AG22" s="1339"/>
      <c r="AH22" s="1339"/>
      <c r="AI22" s="1339"/>
      <c r="AJ22" s="1340"/>
      <c r="AK22" s="1402"/>
      <c r="AL22" s="1403"/>
      <c r="AM22" s="1403"/>
      <c r="AN22" s="1403"/>
      <c r="AO22" s="1403"/>
      <c r="AP22" s="1403"/>
      <c r="AQ22" s="1403"/>
      <c r="AR22" s="1403"/>
      <c r="AS22" s="1403"/>
      <c r="AT22" s="1403"/>
      <c r="AU22" s="1404"/>
      <c r="AV22" s="1404"/>
      <c r="AW22" s="1404"/>
      <c r="AX22" s="1404"/>
      <c r="AY22" s="1405"/>
      <c r="AZ22" s="1355" t="s">
        <v>24</v>
      </c>
      <c r="BA22" s="1355"/>
      <c r="BB22" s="1355"/>
      <c r="BC22" s="1355"/>
      <c r="BD22" s="1356"/>
      <c r="BE22" s="374"/>
      <c r="BF22" s="374"/>
      <c r="BG22" s="374"/>
      <c r="BH22" s="374"/>
      <c r="BI22" s="374"/>
      <c r="BJ22" s="374"/>
      <c r="BK22" s="374"/>
      <c r="BL22" s="374"/>
      <c r="BM22" s="374"/>
      <c r="BN22" s="374"/>
      <c r="BO22" s="374"/>
      <c r="BP22" s="374"/>
      <c r="BQ22" s="383">
        <v>16</v>
      </c>
      <c r="BR22" s="384"/>
      <c r="BS22" s="1301" t="s">
        <v>101</v>
      </c>
      <c r="BT22" s="1302"/>
      <c r="BU22" s="1302"/>
      <c r="BV22" s="1302"/>
      <c r="BW22" s="1302"/>
      <c r="BX22" s="1302"/>
      <c r="BY22" s="1302"/>
      <c r="BZ22" s="1302"/>
      <c r="CA22" s="1302"/>
      <c r="CB22" s="1302"/>
      <c r="CC22" s="1302"/>
      <c r="CD22" s="1302"/>
      <c r="CE22" s="1302"/>
      <c r="CF22" s="1302"/>
      <c r="CG22" s="1303"/>
      <c r="CH22" s="1304">
        <v>-1</v>
      </c>
      <c r="CI22" s="1305"/>
      <c r="CJ22" s="1305"/>
      <c r="CK22" s="1305"/>
      <c r="CL22" s="1306"/>
      <c r="CM22" s="1304">
        <v>33</v>
      </c>
      <c r="CN22" s="1305"/>
      <c r="CO22" s="1305"/>
      <c r="CP22" s="1305"/>
      <c r="CQ22" s="1306"/>
      <c r="CR22" s="1304">
        <v>30</v>
      </c>
      <c r="CS22" s="1305"/>
      <c r="CT22" s="1305"/>
      <c r="CU22" s="1305"/>
      <c r="CV22" s="1306"/>
      <c r="CW22" s="1304">
        <v>99</v>
      </c>
      <c r="CX22" s="1305"/>
      <c r="CY22" s="1305"/>
      <c r="CZ22" s="1305"/>
      <c r="DA22" s="1306"/>
      <c r="DB22" s="1304" t="s">
        <v>102</v>
      </c>
      <c r="DC22" s="1305"/>
      <c r="DD22" s="1305"/>
      <c r="DE22" s="1305"/>
      <c r="DF22" s="1306"/>
      <c r="DG22" s="1304" t="s">
        <v>102</v>
      </c>
      <c r="DH22" s="1305"/>
      <c r="DI22" s="1305"/>
      <c r="DJ22" s="1305"/>
      <c r="DK22" s="1306"/>
      <c r="DL22" s="1304" t="s">
        <v>102</v>
      </c>
      <c r="DM22" s="1305"/>
      <c r="DN22" s="1305"/>
      <c r="DO22" s="1305"/>
      <c r="DP22" s="1306"/>
      <c r="DQ22" s="1304" t="s">
        <v>102</v>
      </c>
      <c r="DR22" s="1305"/>
      <c r="DS22" s="1305"/>
      <c r="DT22" s="1305"/>
      <c r="DU22" s="1306"/>
      <c r="DV22" s="1335"/>
      <c r="DW22" s="1336"/>
      <c r="DX22" s="1336"/>
      <c r="DY22" s="1336"/>
      <c r="DZ22" s="1337"/>
      <c r="EA22" s="375"/>
    </row>
    <row r="23" spans="1:131" s="376" customFormat="1" ht="26.25" customHeight="1" thickBot="1">
      <c r="A23" s="385" t="s">
        <v>103</v>
      </c>
      <c r="B23" s="1275" t="s">
        <v>104</v>
      </c>
      <c r="C23" s="1276"/>
      <c r="D23" s="1276"/>
      <c r="E23" s="1276"/>
      <c r="F23" s="1276"/>
      <c r="G23" s="1276"/>
      <c r="H23" s="1276"/>
      <c r="I23" s="1276"/>
      <c r="J23" s="1276"/>
      <c r="K23" s="1276"/>
      <c r="L23" s="1276"/>
      <c r="M23" s="1276"/>
      <c r="N23" s="1276"/>
      <c r="O23" s="1276"/>
      <c r="P23" s="1277"/>
      <c r="Q23" s="1368">
        <v>869114</v>
      </c>
      <c r="R23" s="1369"/>
      <c r="S23" s="1369"/>
      <c r="T23" s="1369"/>
      <c r="U23" s="1369"/>
      <c r="V23" s="1369">
        <v>856637</v>
      </c>
      <c r="W23" s="1369"/>
      <c r="X23" s="1369"/>
      <c r="Y23" s="1369"/>
      <c r="Z23" s="1369"/>
      <c r="AA23" s="1369">
        <v>12477</v>
      </c>
      <c r="AB23" s="1369"/>
      <c r="AC23" s="1369"/>
      <c r="AD23" s="1369"/>
      <c r="AE23" s="1372"/>
      <c r="AF23" s="1370">
        <v>8940</v>
      </c>
      <c r="AG23" s="1369"/>
      <c r="AH23" s="1369"/>
      <c r="AI23" s="1369"/>
      <c r="AJ23" s="1371"/>
      <c r="AK23" s="1381"/>
      <c r="AL23" s="1382"/>
      <c r="AM23" s="1382"/>
      <c r="AN23" s="1382"/>
      <c r="AO23" s="1382"/>
      <c r="AP23" s="1369">
        <v>1422298</v>
      </c>
      <c r="AQ23" s="1369"/>
      <c r="AR23" s="1369"/>
      <c r="AS23" s="1369"/>
      <c r="AT23" s="1369"/>
      <c r="AU23" s="1393"/>
      <c r="AV23" s="1393"/>
      <c r="AW23" s="1393"/>
      <c r="AX23" s="1393"/>
      <c r="AY23" s="1394"/>
      <c r="AZ23" s="1395" t="s">
        <v>105</v>
      </c>
      <c r="BA23" s="1396"/>
      <c r="BB23" s="1396"/>
      <c r="BC23" s="1396"/>
      <c r="BD23" s="1397"/>
      <c r="BE23" s="374"/>
      <c r="BF23" s="374"/>
      <c r="BG23" s="374"/>
      <c r="BH23" s="374"/>
      <c r="BI23" s="374"/>
      <c r="BJ23" s="374"/>
      <c r="BK23" s="374"/>
      <c r="BL23" s="374"/>
      <c r="BM23" s="374"/>
      <c r="BN23" s="374"/>
      <c r="BO23" s="374"/>
      <c r="BP23" s="374"/>
      <c r="BQ23" s="383">
        <v>17</v>
      </c>
      <c r="BR23" s="384"/>
      <c r="BS23" s="1301" t="s">
        <v>106</v>
      </c>
      <c r="BT23" s="1302"/>
      <c r="BU23" s="1302"/>
      <c r="BV23" s="1302"/>
      <c r="BW23" s="1302"/>
      <c r="BX23" s="1302"/>
      <c r="BY23" s="1302"/>
      <c r="BZ23" s="1302"/>
      <c r="CA23" s="1302"/>
      <c r="CB23" s="1302"/>
      <c r="CC23" s="1302"/>
      <c r="CD23" s="1302"/>
      <c r="CE23" s="1302"/>
      <c r="CF23" s="1302"/>
      <c r="CG23" s="1303"/>
      <c r="CH23" s="1304">
        <v>-2</v>
      </c>
      <c r="CI23" s="1305"/>
      <c r="CJ23" s="1305"/>
      <c r="CK23" s="1305"/>
      <c r="CL23" s="1306"/>
      <c r="CM23" s="1304">
        <v>606</v>
      </c>
      <c r="CN23" s="1305"/>
      <c r="CO23" s="1305"/>
      <c r="CP23" s="1305"/>
      <c r="CQ23" s="1306"/>
      <c r="CR23" s="1304">
        <v>493</v>
      </c>
      <c r="CS23" s="1305"/>
      <c r="CT23" s="1305"/>
      <c r="CU23" s="1305"/>
      <c r="CV23" s="1306"/>
      <c r="CW23" s="1304" t="s">
        <v>105</v>
      </c>
      <c r="CX23" s="1305"/>
      <c r="CY23" s="1305"/>
      <c r="CZ23" s="1305"/>
      <c r="DA23" s="1306"/>
      <c r="DB23" s="1304" t="s">
        <v>105</v>
      </c>
      <c r="DC23" s="1305"/>
      <c r="DD23" s="1305"/>
      <c r="DE23" s="1305"/>
      <c r="DF23" s="1306"/>
      <c r="DG23" s="1304" t="s">
        <v>105</v>
      </c>
      <c r="DH23" s="1305"/>
      <c r="DI23" s="1305"/>
      <c r="DJ23" s="1305"/>
      <c r="DK23" s="1306"/>
      <c r="DL23" s="1304" t="s">
        <v>105</v>
      </c>
      <c r="DM23" s="1305"/>
      <c r="DN23" s="1305"/>
      <c r="DO23" s="1305"/>
      <c r="DP23" s="1306"/>
      <c r="DQ23" s="1304" t="s">
        <v>105</v>
      </c>
      <c r="DR23" s="1305"/>
      <c r="DS23" s="1305"/>
      <c r="DT23" s="1305"/>
      <c r="DU23" s="1306"/>
      <c r="DV23" s="1335"/>
      <c r="DW23" s="1336"/>
      <c r="DX23" s="1336"/>
      <c r="DY23" s="1336"/>
      <c r="DZ23" s="1337"/>
      <c r="EA23" s="375"/>
    </row>
    <row r="24" spans="1:131" s="376" customFormat="1" ht="26.25" customHeight="1">
      <c r="A24" s="1392" t="s">
        <v>107</v>
      </c>
      <c r="B24" s="1392"/>
      <c r="C24" s="1392"/>
      <c r="D24" s="1392"/>
      <c r="E24" s="1392"/>
      <c r="F24" s="1392"/>
      <c r="G24" s="1392"/>
      <c r="H24" s="1392"/>
      <c r="I24" s="1392"/>
      <c r="J24" s="1392"/>
      <c r="K24" s="139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2"/>
      <c r="AI24" s="1392"/>
      <c r="AJ24" s="1392"/>
      <c r="AK24" s="1392"/>
      <c r="AL24" s="1392"/>
      <c r="AM24" s="1392"/>
      <c r="AN24" s="1392"/>
      <c r="AO24" s="1392"/>
      <c r="AP24" s="1392"/>
      <c r="AQ24" s="1392"/>
      <c r="AR24" s="1392"/>
      <c r="AS24" s="1392"/>
      <c r="AT24" s="1392"/>
      <c r="AU24" s="1392"/>
      <c r="AV24" s="1392"/>
      <c r="AW24" s="1392"/>
      <c r="AX24" s="1392"/>
      <c r="AY24" s="1392"/>
      <c r="AZ24" s="373"/>
      <c r="BA24" s="373"/>
      <c r="BB24" s="373"/>
      <c r="BC24" s="373"/>
      <c r="BD24" s="373"/>
      <c r="BE24" s="374"/>
      <c r="BF24" s="374"/>
      <c r="BG24" s="374"/>
      <c r="BH24" s="374"/>
      <c r="BI24" s="374"/>
      <c r="BJ24" s="374"/>
      <c r="BK24" s="374"/>
      <c r="BL24" s="374"/>
      <c r="BM24" s="374"/>
      <c r="BN24" s="374"/>
      <c r="BO24" s="374"/>
      <c r="BP24" s="374"/>
      <c r="BQ24" s="383">
        <v>18</v>
      </c>
      <c r="BR24" s="384"/>
      <c r="BS24" s="1301" t="s">
        <v>108</v>
      </c>
      <c r="BT24" s="1302"/>
      <c r="BU24" s="1302"/>
      <c r="BV24" s="1302"/>
      <c r="BW24" s="1302"/>
      <c r="BX24" s="1302"/>
      <c r="BY24" s="1302"/>
      <c r="BZ24" s="1302"/>
      <c r="CA24" s="1302"/>
      <c r="CB24" s="1302"/>
      <c r="CC24" s="1302"/>
      <c r="CD24" s="1302"/>
      <c r="CE24" s="1302"/>
      <c r="CF24" s="1302"/>
      <c r="CG24" s="1303"/>
      <c r="CH24" s="1304">
        <v>-8</v>
      </c>
      <c r="CI24" s="1305"/>
      <c r="CJ24" s="1305"/>
      <c r="CK24" s="1305"/>
      <c r="CL24" s="1306"/>
      <c r="CM24" s="1304">
        <v>210</v>
      </c>
      <c r="CN24" s="1305"/>
      <c r="CO24" s="1305"/>
      <c r="CP24" s="1305"/>
      <c r="CQ24" s="1306"/>
      <c r="CR24" s="1304">
        <v>200</v>
      </c>
      <c r="CS24" s="1305"/>
      <c r="CT24" s="1305"/>
      <c r="CU24" s="1305"/>
      <c r="CV24" s="1306"/>
      <c r="CW24" s="1304" t="s">
        <v>105</v>
      </c>
      <c r="CX24" s="1305"/>
      <c r="CY24" s="1305"/>
      <c r="CZ24" s="1305"/>
      <c r="DA24" s="1306"/>
      <c r="DB24" s="1304" t="s">
        <v>105</v>
      </c>
      <c r="DC24" s="1305"/>
      <c r="DD24" s="1305"/>
      <c r="DE24" s="1305"/>
      <c r="DF24" s="1306"/>
      <c r="DG24" s="1304" t="s">
        <v>105</v>
      </c>
      <c r="DH24" s="1305"/>
      <c r="DI24" s="1305"/>
      <c r="DJ24" s="1305"/>
      <c r="DK24" s="1306"/>
      <c r="DL24" s="1304">
        <v>3721</v>
      </c>
      <c r="DM24" s="1305"/>
      <c r="DN24" s="1305"/>
      <c r="DO24" s="1305"/>
      <c r="DP24" s="1306"/>
      <c r="DQ24" s="1304">
        <v>3721</v>
      </c>
      <c r="DR24" s="1305"/>
      <c r="DS24" s="1305"/>
      <c r="DT24" s="1305"/>
      <c r="DU24" s="1306"/>
      <c r="DV24" s="1335"/>
      <c r="DW24" s="1336"/>
      <c r="DX24" s="1336"/>
      <c r="DY24" s="1336"/>
      <c r="DZ24" s="1337"/>
      <c r="EA24" s="375"/>
    </row>
    <row r="25" spans="1:131" s="368" customFormat="1" ht="26.25" customHeight="1" thickBot="1">
      <c r="A25" s="1365" t="s">
        <v>109</v>
      </c>
      <c r="B25" s="1365"/>
      <c r="C25" s="1365"/>
      <c r="D25" s="1365"/>
      <c r="E25" s="1365"/>
      <c r="F25" s="1365"/>
      <c r="G25" s="1365"/>
      <c r="H25" s="1365"/>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5"/>
      <c r="AL25" s="1365"/>
      <c r="AM25" s="1365"/>
      <c r="AN25" s="1365"/>
      <c r="AO25" s="1365"/>
      <c r="AP25" s="1365"/>
      <c r="AQ25" s="1365"/>
      <c r="AR25" s="1365"/>
      <c r="AS25" s="1365"/>
      <c r="AT25" s="1365"/>
      <c r="AU25" s="1365"/>
      <c r="AV25" s="1365"/>
      <c r="AW25" s="1365"/>
      <c r="AX25" s="1365"/>
      <c r="AY25" s="1365"/>
      <c r="AZ25" s="1365"/>
      <c r="BA25" s="1365"/>
      <c r="BB25" s="1365"/>
      <c r="BC25" s="1365"/>
      <c r="BD25" s="1365"/>
      <c r="BE25" s="1365"/>
      <c r="BF25" s="1365"/>
      <c r="BG25" s="1365"/>
      <c r="BH25" s="1365"/>
      <c r="BI25" s="1365"/>
      <c r="BJ25" s="373"/>
      <c r="BK25" s="373"/>
      <c r="BL25" s="373"/>
      <c r="BM25" s="373"/>
      <c r="BN25" s="373"/>
      <c r="BO25" s="386"/>
      <c r="BP25" s="386"/>
      <c r="BQ25" s="383">
        <v>19</v>
      </c>
      <c r="BR25" s="384"/>
      <c r="BS25" s="1301" t="s">
        <v>110</v>
      </c>
      <c r="BT25" s="1302"/>
      <c r="BU25" s="1302"/>
      <c r="BV25" s="1302"/>
      <c r="BW25" s="1302"/>
      <c r="BX25" s="1302"/>
      <c r="BY25" s="1302"/>
      <c r="BZ25" s="1302"/>
      <c r="CA25" s="1302"/>
      <c r="CB25" s="1302"/>
      <c r="CC25" s="1302"/>
      <c r="CD25" s="1302"/>
      <c r="CE25" s="1302"/>
      <c r="CF25" s="1302"/>
      <c r="CG25" s="1303"/>
      <c r="CH25" s="1304">
        <v>1</v>
      </c>
      <c r="CI25" s="1305"/>
      <c r="CJ25" s="1305"/>
      <c r="CK25" s="1305"/>
      <c r="CL25" s="1306"/>
      <c r="CM25" s="1304">
        <v>85</v>
      </c>
      <c r="CN25" s="1305"/>
      <c r="CO25" s="1305"/>
      <c r="CP25" s="1305"/>
      <c r="CQ25" s="1306"/>
      <c r="CR25" s="1304">
        <v>10</v>
      </c>
      <c r="CS25" s="1305"/>
      <c r="CT25" s="1305"/>
      <c r="CU25" s="1305"/>
      <c r="CV25" s="1306"/>
      <c r="CW25" s="1304" t="s">
        <v>105</v>
      </c>
      <c r="CX25" s="1305"/>
      <c r="CY25" s="1305"/>
      <c r="CZ25" s="1305"/>
      <c r="DA25" s="1306"/>
      <c r="DB25" s="1304" t="s">
        <v>105</v>
      </c>
      <c r="DC25" s="1305"/>
      <c r="DD25" s="1305"/>
      <c r="DE25" s="1305"/>
      <c r="DF25" s="1306"/>
      <c r="DG25" s="1304" t="s">
        <v>105</v>
      </c>
      <c r="DH25" s="1305"/>
      <c r="DI25" s="1305"/>
      <c r="DJ25" s="1305"/>
      <c r="DK25" s="1306"/>
      <c r="DL25" s="1304" t="s">
        <v>105</v>
      </c>
      <c r="DM25" s="1305"/>
      <c r="DN25" s="1305"/>
      <c r="DO25" s="1305"/>
      <c r="DP25" s="1306"/>
      <c r="DQ25" s="1304" t="s">
        <v>105</v>
      </c>
      <c r="DR25" s="1305"/>
      <c r="DS25" s="1305"/>
      <c r="DT25" s="1305"/>
      <c r="DU25" s="1306"/>
      <c r="DV25" s="1335"/>
      <c r="DW25" s="1336"/>
      <c r="DX25" s="1336"/>
      <c r="DY25" s="1336"/>
      <c r="DZ25" s="1337"/>
      <c r="EA25" s="367"/>
    </row>
    <row r="26" spans="1:131" s="368" customFormat="1" ht="26.25" customHeight="1">
      <c r="A26" s="1320" t="s">
        <v>56</v>
      </c>
      <c r="B26" s="1321"/>
      <c r="C26" s="1321"/>
      <c r="D26" s="1321"/>
      <c r="E26" s="1321"/>
      <c r="F26" s="1321"/>
      <c r="G26" s="1321"/>
      <c r="H26" s="1321"/>
      <c r="I26" s="1321"/>
      <c r="J26" s="1321"/>
      <c r="K26" s="1321"/>
      <c r="L26" s="1321"/>
      <c r="M26" s="1321"/>
      <c r="N26" s="1321"/>
      <c r="O26" s="1321"/>
      <c r="P26" s="1322"/>
      <c r="Q26" s="1314" t="s">
        <v>111</v>
      </c>
      <c r="R26" s="1315"/>
      <c r="S26" s="1315"/>
      <c r="T26" s="1315"/>
      <c r="U26" s="1326"/>
      <c r="V26" s="1314" t="s">
        <v>112</v>
      </c>
      <c r="W26" s="1315"/>
      <c r="X26" s="1315"/>
      <c r="Y26" s="1315"/>
      <c r="Z26" s="1326"/>
      <c r="AA26" s="1314" t="s">
        <v>113</v>
      </c>
      <c r="AB26" s="1315"/>
      <c r="AC26" s="1315"/>
      <c r="AD26" s="1315"/>
      <c r="AE26" s="1315"/>
      <c r="AF26" s="1385" t="s">
        <v>114</v>
      </c>
      <c r="AG26" s="1329"/>
      <c r="AH26" s="1329"/>
      <c r="AI26" s="1329"/>
      <c r="AJ26" s="1386"/>
      <c r="AK26" s="1315" t="s">
        <v>115</v>
      </c>
      <c r="AL26" s="1315"/>
      <c r="AM26" s="1315"/>
      <c r="AN26" s="1315"/>
      <c r="AO26" s="1326"/>
      <c r="AP26" s="1314" t="s">
        <v>116</v>
      </c>
      <c r="AQ26" s="1315"/>
      <c r="AR26" s="1315"/>
      <c r="AS26" s="1315"/>
      <c r="AT26" s="1326"/>
      <c r="AU26" s="1314" t="s">
        <v>117</v>
      </c>
      <c r="AV26" s="1315"/>
      <c r="AW26" s="1315"/>
      <c r="AX26" s="1315"/>
      <c r="AY26" s="1326"/>
      <c r="AZ26" s="1314" t="s">
        <v>118</v>
      </c>
      <c r="BA26" s="1315"/>
      <c r="BB26" s="1315"/>
      <c r="BC26" s="1315"/>
      <c r="BD26" s="1326"/>
      <c r="BE26" s="1314" t="s">
        <v>63</v>
      </c>
      <c r="BF26" s="1315"/>
      <c r="BG26" s="1315"/>
      <c r="BH26" s="1315"/>
      <c r="BI26" s="1316"/>
      <c r="BJ26" s="373"/>
      <c r="BK26" s="373"/>
      <c r="BL26" s="373"/>
      <c r="BM26" s="373"/>
      <c r="BN26" s="373"/>
      <c r="BO26" s="386"/>
      <c r="BP26" s="386"/>
      <c r="BQ26" s="383">
        <v>20</v>
      </c>
      <c r="BR26" s="384"/>
      <c r="BS26" s="1301" t="s">
        <v>119</v>
      </c>
      <c r="BT26" s="1302"/>
      <c r="BU26" s="1302"/>
      <c r="BV26" s="1302"/>
      <c r="BW26" s="1302"/>
      <c r="BX26" s="1302"/>
      <c r="BY26" s="1302"/>
      <c r="BZ26" s="1302"/>
      <c r="CA26" s="1302"/>
      <c r="CB26" s="1302"/>
      <c r="CC26" s="1302"/>
      <c r="CD26" s="1302"/>
      <c r="CE26" s="1302"/>
      <c r="CF26" s="1302"/>
      <c r="CG26" s="1303"/>
      <c r="CH26" s="1304">
        <v>217</v>
      </c>
      <c r="CI26" s="1305"/>
      <c r="CJ26" s="1305"/>
      <c r="CK26" s="1305"/>
      <c r="CL26" s="1306"/>
      <c r="CM26" s="1304">
        <v>11399</v>
      </c>
      <c r="CN26" s="1305"/>
      <c r="CO26" s="1305"/>
      <c r="CP26" s="1305"/>
      <c r="CQ26" s="1306"/>
      <c r="CR26" s="1304">
        <v>3264</v>
      </c>
      <c r="CS26" s="1305"/>
      <c r="CT26" s="1305"/>
      <c r="CU26" s="1305"/>
      <c r="CV26" s="1306"/>
      <c r="CW26" s="1304" t="s">
        <v>120</v>
      </c>
      <c r="CX26" s="1305"/>
      <c r="CY26" s="1305"/>
      <c r="CZ26" s="1305"/>
      <c r="DA26" s="1306"/>
      <c r="DB26" s="1304" t="s">
        <v>120</v>
      </c>
      <c r="DC26" s="1305"/>
      <c r="DD26" s="1305"/>
      <c r="DE26" s="1305"/>
      <c r="DF26" s="1306"/>
      <c r="DG26" s="1304" t="s">
        <v>120</v>
      </c>
      <c r="DH26" s="1305"/>
      <c r="DI26" s="1305"/>
      <c r="DJ26" s="1305"/>
      <c r="DK26" s="1306"/>
      <c r="DL26" s="1304" t="s">
        <v>120</v>
      </c>
      <c r="DM26" s="1305"/>
      <c r="DN26" s="1305"/>
      <c r="DO26" s="1305"/>
      <c r="DP26" s="1306"/>
      <c r="DQ26" s="1304" t="s">
        <v>120</v>
      </c>
      <c r="DR26" s="1305"/>
      <c r="DS26" s="1305"/>
      <c r="DT26" s="1305"/>
      <c r="DU26" s="1306"/>
      <c r="DV26" s="1335"/>
      <c r="DW26" s="1336"/>
      <c r="DX26" s="1336"/>
      <c r="DY26" s="1336"/>
      <c r="DZ26" s="1337"/>
      <c r="EA26" s="367"/>
    </row>
    <row r="27" spans="1:131" s="368" customFormat="1" ht="26.25" customHeight="1" thickBot="1">
      <c r="A27" s="1323"/>
      <c r="B27" s="1324"/>
      <c r="C27" s="1324"/>
      <c r="D27" s="1324"/>
      <c r="E27" s="1324"/>
      <c r="F27" s="1324"/>
      <c r="G27" s="1324"/>
      <c r="H27" s="1324"/>
      <c r="I27" s="1324"/>
      <c r="J27" s="1324"/>
      <c r="K27" s="1324"/>
      <c r="L27" s="1324"/>
      <c r="M27" s="1324"/>
      <c r="N27" s="1324"/>
      <c r="O27" s="1324"/>
      <c r="P27" s="1325"/>
      <c r="Q27" s="1317"/>
      <c r="R27" s="1318"/>
      <c r="S27" s="1318"/>
      <c r="T27" s="1318"/>
      <c r="U27" s="1327"/>
      <c r="V27" s="1317"/>
      <c r="W27" s="1318"/>
      <c r="X27" s="1318"/>
      <c r="Y27" s="1318"/>
      <c r="Z27" s="1327"/>
      <c r="AA27" s="1317"/>
      <c r="AB27" s="1318"/>
      <c r="AC27" s="1318"/>
      <c r="AD27" s="1318"/>
      <c r="AE27" s="1318"/>
      <c r="AF27" s="1387"/>
      <c r="AG27" s="1332"/>
      <c r="AH27" s="1332"/>
      <c r="AI27" s="1332"/>
      <c r="AJ27" s="1388"/>
      <c r="AK27" s="1318"/>
      <c r="AL27" s="1318"/>
      <c r="AM27" s="1318"/>
      <c r="AN27" s="1318"/>
      <c r="AO27" s="1327"/>
      <c r="AP27" s="1317"/>
      <c r="AQ27" s="1318"/>
      <c r="AR27" s="1318"/>
      <c r="AS27" s="1318"/>
      <c r="AT27" s="1327"/>
      <c r="AU27" s="1317"/>
      <c r="AV27" s="1318"/>
      <c r="AW27" s="1318"/>
      <c r="AX27" s="1318"/>
      <c r="AY27" s="1327"/>
      <c r="AZ27" s="1317"/>
      <c r="BA27" s="1318"/>
      <c r="BB27" s="1318"/>
      <c r="BC27" s="1318"/>
      <c r="BD27" s="1327"/>
      <c r="BE27" s="1317"/>
      <c r="BF27" s="1318"/>
      <c r="BG27" s="1318"/>
      <c r="BH27" s="1318"/>
      <c r="BI27" s="1319"/>
      <c r="BJ27" s="373"/>
      <c r="BK27" s="373"/>
      <c r="BL27" s="373"/>
      <c r="BM27" s="373"/>
      <c r="BN27" s="373"/>
      <c r="BO27" s="386"/>
      <c r="BP27" s="386"/>
      <c r="BQ27" s="383">
        <v>21</v>
      </c>
      <c r="BR27" s="384"/>
      <c r="BS27" s="1301" t="s">
        <v>121</v>
      </c>
      <c r="BT27" s="1302"/>
      <c r="BU27" s="1302"/>
      <c r="BV27" s="1302"/>
      <c r="BW27" s="1302"/>
      <c r="BX27" s="1302"/>
      <c r="BY27" s="1302"/>
      <c r="BZ27" s="1302"/>
      <c r="CA27" s="1302"/>
      <c r="CB27" s="1302"/>
      <c r="CC27" s="1302"/>
      <c r="CD27" s="1302"/>
      <c r="CE27" s="1302"/>
      <c r="CF27" s="1302"/>
      <c r="CG27" s="1303"/>
      <c r="CH27" s="1304">
        <v>690</v>
      </c>
      <c r="CI27" s="1305"/>
      <c r="CJ27" s="1305"/>
      <c r="CK27" s="1305"/>
      <c r="CL27" s="1306"/>
      <c r="CM27" s="1304">
        <v>3568</v>
      </c>
      <c r="CN27" s="1305"/>
      <c r="CO27" s="1305"/>
      <c r="CP27" s="1305"/>
      <c r="CQ27" s="1306"/>
      <c r="CR27" s="1304">
        <v>1000</v>
      </c>
      <c r="CS27" s="1305"/>
      <c r="CT27" s="1305"/>
      <c r="CU27" s="1305"/>
      <c r="CV27" s="1306"/>
      <c r="CW27" s="1304" t="s">
        <v>120</v>
      </c>
      <c r="CX27" s="1305"/>
      <c r="CY27" s="1305"/>
      <c r="CZ27" s="1305"/>
      <c r="DA27" s="1306"/>
      <c r="DB27" s="1304" t="s">
        <v>120</v>
      </c>
      <c r="DC27" s="1305"/>
      <c r="DD27" s="1305"/>
      <c r="DE27" s="1305"/>
      <c r="DF27" s="1306"/>
      <c r="DG27" s="1304" t="s">
        <v>120</v>
      </c>
      <c r="DH27" s="1305"/>
      <c r="DI27" s="1305"/>
      <c r="DJ27" s="1305"/>
      <c r="DK27" s="1306"/>
      <c r="DL27" s="1304" t="s">
        <v>120</v>
      </c>
      <c r="DM27" s="1305"/>
      <c r="DN27" s="1305"/>
      <c r="DO27" s="1305"/>
      <c r="DP27" s="1306"/>
      <c r="DQ27" s="1304" t="s">
        <v>120</v>
      </c>
      <c r="DR27" s="1305"/>
      <c r="DS27" s="1305"/>
      <c r="DT27" s="1305"/>
      <c r="DU27" s="1306"/>
      <c r="DV27" s="1335"/>
      <c r="DW27" s="1336"/>
      <c r="DX27" s="1336"/>
      <c r="DY27" s="1336"/>
      <c r="DZ27" s="1337"/>
      <c r="EA27" s="367"/>
    </row>
    <row r="28" spans="1:131" s="368" customFormat="1" ht="26.25" customHeight="1" thickTop="1">
      <c r="A28" s="387">
        <v>1</v>
      </c>
      <c r="B28" s="1374" t="s">
        <v>122</v>
      </c>
      <c r="C28" s="1375"/>
      <c r="D28" s="1375"/>
      <c r="E28" s="1375"/>
      <c r="F28" s="1375"/>
      <c r="G28" s="1375"/>
      <c r="H28" s="1375"/>
      <c r="I28" s="1375"/>
      <c r="J28" s="1375"/>
      <c r="K28" s="1375"/>
      <c r="L28" s="1375"/>
      <c r="M28" s="1375"/>
      <c r="N28" s="1375"/>
      <c r="O28" s="1375"/>
      <c r="P28" s="1376"/>
      <c r="Q28" s="1377">
        <v>14872</v>
      </c>
      <c r="R28" s="1378"/>
      <c r="S28" s="1378"/>
      <c r="T28" s="1378"/>
      <c r="U28" s="1378"/>
      <c r="V28" s="1378">
        <v>14771</v>
      </c>
      <c r="W28" s="1378"/>
      <c r="X28" s="1378"/>
      <c r="Y28" s="1378"/>
      <c r="Z28" s="1378"/>
      <c r="AA28" s="1378">
        <v>101</v>
      </c>
      <c r="AB28" s="1378"/>
      <c r="AC28" s="1378"/>
      <c r="AD28" s="1378"/>
      <c r="AE28" s="1379"/>
      <c r="AF28" s="1389">
        <v>101</v>
      </c>
      <c r="AG28" s="1378"/>
      <c r="AH28" s="1378"/>
      <c r="AI28" s="1378"/>
      <c r="AJ28" s="1390"/>
      <c r="AK28" s="1391">
        <v>2885</v>
      </c>
      <c r="AL28" s="1367"/>
      <c r="AM28" s="1367"/>
      <c r="AN28" s="1367"/>
      <c r="AO28" s="1367"/>
      <c r="AP28" s="1367" t="s">
        <v>123</v>
      </c>
      <c r="AQ28" s="1367"/>
      <c r="AR28" s="1367"/>
      <c r="AS28" s="1367"/>
      <c r="AT28" s="1367"/>
      <c r="AU28" s="1367" t="s">
        <v>123</v>
      </c>
      <c r="AV28" s="1367"/>
      <c r="AW28" s="1367"/>
      <c r="AX28" s="1367"/>
      <c r="AY28" s="1367"/>
      <c r="AZ28" s="1366" t="s">
        <v>124</v>
      </c>
      <c r="BA28" s="1366"/>
      <c r="BB28" s="1366"/>
      <c r="BC28" s="1366"/>
      <c r="BD28" s="1366"/>
      <c r="BE28" s="1383"/>
      <c r="BF28" s="1383"/>
      <c r="BG28" s="1383"/>
      <c r="BH28" s="1383"/>
      <c r="BI28" s="1384"/>
      <c r="BJ28" s="373"/>
      <c r="BK28" s="373"/>
      <c r="BL28" s="373"/>
      <c r="BM28" s="373"/>
      <c r="BN28" s="373"/>
      <c r="BO28" s="386"/>
      <c r="BP28" s="386"/>
      <c r="BQ28" s="383">
        <v>22</v>
      </c>
      <c r="BR28" s="384"/>
      <c r="BS28" s="1301" t="s">
        <v>125</v>
      </c>
      <c r="BT28" s="1302"/>
      <c r="BU28" s="1302"/>
      <c r="BV28" s="1302"/>
      <c r="BW28" s="1302"/>
      <c r="BX28" s="1302"/>
      <c r="BY28" s="1302"/>
      <c r="BZ28" s="1302"/>
      <c r="CA28" s="1302"/>
      <c r="CB28" s="1302"/>
      <c r="CC28" s="1302"/>
      <c r="CD28" s="1302"/>
      <c r="CE28" s="1302"/>
      <c r="CF28" s="1302"/>
      <c r="CG28" s="1303"/>
      <c r="CH28" s="1304">
        <v>77</v>
      </c>
      <c r="CI28" s="1305"/>
      <c r="CJ28" s="1305"/>
      <c r="CK28" s="1305"/>
      <c r="CL28" s="1306"/>
      <c r="CM28" s="1304">
        <v>5063</v>
      </c>
      <c r="CN28" s="1305"/>
      <c r="CO28" s="1305"/>
      <c r="CP28" s="1305"/>
      <c r="CQ28" s="1306"/>
      <c r="CR28" s="1304">
        <v>3270</v>
      </c>
      <c r="CS28" s="1305"/>
      <c r="CT28" s="1305"/>
      <c r="CU28" s="1305"/>
      <c r="CV28" s="1306"/>
      <c r="CW28" s="1304" t="s">
        <v>123</v>
      </c>
      <c r="CX28" s="1305"/>
      <c r="CY28" s="1305"/>
      <c r="CZ28" s="1305"/>
      <c r="DA28" s="1306"/>
      <c r="DB28" s="1304" t="s">
        <v>123</v>
      </c>
      <c r="DC28" s="1305"/>
      <c r="DD28" s="1305"/>
      <c r="DE28" s="1305"/>
      <c r="DF28" s="1306"/>
      <c r="DG28" s="1304" t="s">
        <v>123</v>
      </c>
      <c r="DH28" s="1305"/>
      <c r="DI28" s="1305"/>
      <c r="DJ28" s="1305"/>
      <c r="DK28" s="1306"/>
      <c r="DL28" s="1304" t="s">
        <v>123</v>
      </c>
      <c r="DM28" s="1305"/>
      <c r="DN28" s="1305"/>
      <c r="DO28" s="1305"/>
      <c r="DP28" s="1306"/>
      <c r="DQ28" s="1304" t="s">
        <v>123</v>
      </c>
      <c r="DR28" s="1305"/>
      <c r="DS28" s="1305"/>
      <c r="DT28" s="1305"/>
      <c r="DU28" s="1306"/>
      <c r="DV28" s="1335"/>
      <c r="DW28" s="1336"/>
      <c r="DX28" s="1336"/>
      <c r="DY28" s="1336"/>
      <c r="DZ28" s="1337"/>
      <c r="EA28" s="367"/>
    </row>
    <row r="29" spans="1:131" s="368" customFormat="1" ht="26.25" customHeight="1">
      <c r="A29" s="387">
        <v>2</v>
      </c>
      <c r="B29" s="1350" t="s">
        <v>126</v>
      </c>
      <c r="C29" s="1351"/>
      <c r="D29" s="1351"/>
      <c r="E29" s="1351"/>
      <c r="F29" s="1351"/>
      <c r="G29" s="1351"/>
      <c r="H29" s="1351"/>
      <c r="I29" s="1351"/>
      <c r="J29" s="1351"/>
      <c r="K29" s="1351"/>
      <c r="L29" s="1351"/>
      <c r="M29" s="1351"/>
      <c r="N29" s="1351"/>
      <c r="O29" s="1351"/>
      <c r="P29" s="1352"/>
      <c r="Q29" s="1364">
        <v>144046</v>
      </c>
      <c r="R29" s="1362"/>
      <c r="S29" s="1362"/>
      <c r="T29" s="1362"/>
      <c r="U29" s="1362"/>
      <c r="V29" s="1362">
        <v>142376</v>
      </c>
      <c r="W29" s="1362"/>
      <c r="X29" s="1362"/>
      <c r="Y29" s="1362"/>
      <c r="Z29" s="1362"/>
      <c r="AA29" s="1362">
        <v>1670</v>
      </c>
      <c r="AB29" s="1362"/>
      <c r="AC29" s="1362"/>
      <c r="AD29" s="1362"/>
      <c r="AE29" s="1363"/>
      <c r="AF29" s="1338">
        <v>1670</v>
      </c>
      <c r="AG29" s="1339"/>
      <c r="AH29" s="1339"/>
      <c r="AI29" s="1339"/>
      <c r="AJ29" s="1340"/>
      <c r="AK29" s="1299">
        <v>16538</v>
      </c>
      <c r="AL29" s="1280"/>
      <c r="AM29" s="1280"/>
      <c r="AN29" s="1280"/>
      <c r="AO29" s="1280"/>
      <c r="AP29" s="1280" t="s">
        <v>123</v>
      </c>
      <c r="AQ29" s="1280"/>
      <c r="AR29" s="1280"/>
      <c r="AS29" s="1280"/>
      <c r="AT29" s="1280"/>
      <c r="AU29" s="1280" t="s">
        <v>123</v>
      </c>
      <c r="AV29" s="1280"/>
      <c r="AW29" s="1280"/>
      <c r="AX29" s="1280"/>
      <c r="AY29" s="1280"/>
      <c r="AZ29" s="1361" t="s">
        <v>124</v>
      </c>
      <c r="BA29" s="1361"/>
      <c r="BB29" s="1361"/>
      <c r="BC29" s="1361"/>
      <c r="BD29" s="1361"/>
      <c r="BE29" s="1344"/>
      <c r="BF29" s="1344"/>
      <c r="BG29" s="1344"/>
      <c r="BH29" s="1344"/>
      <c r="BI29" s="1345"/>
      <c r="BJ29" s="373"/>
      <c r="BK29" s="373"/>
      <c r="BL29" s="373"/>
      <c r="BM29" s="373"/>
      <c r="BN29" s="373"/>
      <c r="BO29" s="386"/>
      <c r="BP29" s="386"/>
      <c r="BQ29" s="383">
        <v>23</v>
      </c>
      <c r="BR29" s="384"/>
      <c r="BS29" s="1301" t="s">
        <v>127</v>
      </c>
      <c r="BT29" s="1302"/>
      <c r="BU29" s="1302"/>
      <c r="BV29" s="1302"/>
      <c r="BW29" s="1302"/>
      <c r="BX29" s="1302"/>
      <c r="BY29" s="1302"/>
      <c r="BZ29" s="1302"/>
      <c r="CA29" s="1302"/>
      <c r="CB29" s="1302"/>
      <c r="CC29" s="1302"/>
      <c r="CD29" s="1302"/>
      <c r="CE29" s="1302"/>
      <c r="CF29" s="1302"/>
      <c r="CG29" s="1303"/>
      <c r="CH29" s="1304">
        <v>1135</v>
      </c>
      <c r="CI29" s="1305"/>
      <c r="CJ29" s="1305"/>
      <c r="CK29" s="1305"/>
      <c r="CL29" s="1306"/>
      <c r="CM29" s="1304">
        <v>7169</v>
      </c>
      <c r="CN29" s="1305"/>
      <c r="CO29" s="1305"/>
      <c r="CP29" s="1305"/>
      <c r="CQ29" s="1306"/>
      <c r="CR29" s="1304">
        <v>2550</v>
      </c>
      <c r="CS29" s="1305"/>
      <c r="CT29" s="1305"/>
      <c r="CU29" s="1305"/>
      <c r="CV29" s="1306"/>
      <c r="CW29" s="1304" t="s">
        <v>123</v>
      </c>
      <c r="CX29" s="1305"/>
      <c r="CY29" s="1305"/>
      <c r="CZ29" s="1305"/>
      <c r="DA29" s="1306"/>
      <c r="DB29" s="1304" t="s">
        <v>123</v>
      </c>
      <c r="DC29" s="1305"/>
      <c r="DD29" s="1305"/>
      <c r="DE29" s="1305"/>
      <c r="DF29" s="1306"/>
      <c r="DG29" s="1304" t="s">
        <v>123</v>
      </c>
      <c r="DH29" s="1305"/>
      <c r="DI29" s="1305"/>
      <c r="DJ29" s="1305"/>
      <c r="DK29" s="1306"/>
      <c r="DL29" s="1304" t="s">
        <v>123</v>
      </c>
      <c r="DM29" s="1305"/>
      <c r="DN29" s="1305"/>
      <c r="DO29" s="1305"/>
      <c r="DP29" s="1306"/>
      <c r="DQ29" s="1304" t="s">
        <v>123</v>
      </c>
      <c r="DR29" s="1305"/>
      <c r="DS29" s="1305"/>
      <c r="DT29" s="1305"/>
      <c r="DU29" s="1306"/>
      <c r="DV29" s="1335"/>
      <c r="DW29" s="1336"/>
      <c r="DX29" s="1336"/>
      <c r="DY29" s="1336"/>
      <c r="DZ29" s="1337"/>
      <c r="EA29" s="367"/>
    </row>
    <row r="30" spans="1:131" s="368" customFormat="1" ht="26.25" customHeight="1">
      <c r="A30" s="387">
        <v>3</v>
      </c>
      <c r="B30" s="1350" t="s">
        <v>128</v>
      </c>
      <c r="C30" s="1351"/>
      <c r="D30" s="1351"/>
      <c r="E30" s="1351"/>
      <c r="F30" s="1351"/>
      <c r="G30" s="1351"/>
      <c r="H30" s="1351"/>
      <c r="I30" s="1351"/>
      <c r="J30" s="1351"/>
      <c r="K30" s="1351"/>
      <c r="L30" s="1351"/>
      <c r="M30" s="1351"/>
      <c r="N30" s="1351"/>
      <c r="O30" s="1351"/>
      <c r="P30" s="1352"/>
      <c r="Q30" s="1364">
        <v>79647</v>
      </c>
      <c r="R30" s="1362"/>
      <c r="S30" s="1362"/>
      <c r="T30" s="1362"/>
      <c r="U30" s="1362"/>
      <c r="V30" s="1362">
        <v>78758</v>
      </c>
      <c r="W30" s="1362"/>
      <c r="X30" s="1362"/>
      <c r="Y30" s="1362"/>
      <c r="Z30" s="1362"/>
      <c r="AA30" s="1362">
        <v>889</v>
      </c>
      <c r="AB30" s="1362"/>
      <c r="AC30" s="1362"/>
      <c r="AD30" s="1362"/>
      <c r="AE30" s="1363"/>
      <c r="AF30" s="1338">
        <v>889</v>
      </c>
      <c r="AG30" s="1339"/>
      <c r="AH30" s="1339"/>
      <c r="AI30" s="1339"/>
      <c r="AJ30" s="1340"/>
      <c r="AK30" s="1299">
        <v>11458</v>
      </c>
      <c r="AL30" s="1280"/>
      <c r="AM30" s="1280"/>
      <c r="AN30" s="1280"/>
      <c r="AO30" s="1280"/>
      <c r="AP30" s="1280" t="s">
        <v>123</v>
      </c>
      <c r="AQ30" s="1280"/>
      <c r="AR30" s="1280"/>
      <c r="AS30" s="1280"/>
      <c r="AT30" s="1280"/>
      <c r="AU30" s="1280" t="s">
        <v>123</v>
      </c>
      <c r="AV30" s="1280"/>
      <c r="AW30" s="1280"/>
      <c r="AX30" s="1280"/>
      <c r="AY30" s="1280"/>
      <c r="AZ30" s="1361" t="s">
        <v>124</v>
      </c>
      <c r="BA30" s="1361"/>
      <c r="BB30" s="1361"/>
      <c r="BC30" s="1361"/>
      <c r="BD30" s="1361"/>
      <c r="BE30" s="1344"/>
      <c r="BF30" s="1344"/>
      <c r="BG30" s="1344"/>
      <c r="BH30" s="1344"/>
      <c r="BI30" s="1345"/>
      <c r="BJ30" s="373"/>
      <c r="BK30" s="373"/>
      <c r="BL30" s="373"/>
      <c r="BM30" s="373"/>
      <c r="BN30" s="373"/>
      <c r="BO30" s="386"/>
      <c r="BP30" s="386"/>
      <c r="BQ30" s="383">
        <v>24</v>
      </c>
      <c r="BR30" s="384"/>
      <c r="BS30" s="1301" t="s">
        <v>129</v>
      </c>
      <c r="BT30" s="1302"/>
      <c r="BU30" s="1302"/>
      <c r="BV30" s="1302"/>
      <c r="BW30" s="1302"/>
      <c r="BX30" s="1302"/>
      <c r="BY30" s="1302"/>
      <c r="BZ30" s="1302"/>
      <c r="CA30" s="1302"/>
      <c r="CB30" s="1302"/>
      <c r="CC30" s="1302"/>
      <c r="CD30" s="1302"/>
      <c r="CE30" s="1302"/>
      <c r="CF30" s="1302"/>
      <c r="CG30" s="1303"/>
      <c r="CH30" s="1304">
        <v>418</v>
      </c>
      <c r="CI30" s="1305"/>
      <c r="CJ30" s="1305"/>
      <c r="CK30" s="1305"/>
      <c r="CL30" s="1306"/>
      <c r="CM30" s="1304">
        <v>4122</v>
      </c>
      <c r="CN30" s="1305"/>
      <c r="CO30" s="1305"/>
      <c r="CP30" s="1305"/>
      <c r="CQ30" s="1306"/>
      <c r="CR30" s="1304">
        <v>357</v>
      </c>
      <c r="CS30" s="1305"/>
      <c r="CT30" s="1305"/>
      <c r="CU30" s="1305"/>
      <c r="CV30" s="1306"/>
      <c r="CW30" s="1304" t="s">
        <v>123</v>
      </c>
      <c r="CX30" s="1305"/>
      <c r="CY30" s="1305"/>
      <c r="CZ30" s="1305"/>
      <c r="DA30" s="1306"/>
      <c r="DB30" s="1304" t="s">
        <v>123</v>
      </c>
      <c r="DC30" s="1305"/>
      <c r="DD30" s="1305"/>
      <c r="DE30" s="1305"/>
      <c r="DF30" s="1306"/>
      <c r="DG30" s="1304" t="s">
        <v>123</v>
      </c>
      <c r="DH30" s="1305"/>
      <c r="DI30" s="1305"/>
      <c r="DJ30" s="1305"/>
      <c r="DK30" s="1306"/>
      <c r="DL30" s="1304" t="s">
        <v>123</v>
      </c>
      <c r="DM30" s="1305"/>
      <c r="DN30" s="1305"/>
      <c r="DO30" s="1305"/>
      <c r="DP30" s="1306"/>
      <c r="DQ30" s="1304" t="s">
        <v>123</v>
      </c>
      <c r="DR30" s="1305"/>
      <c r="DS30" s="1305"/>
      <c r="DT30" s="1305"/>
      <c r="DU30" s="1306"/>
      <c r="DV30" s="1335"/>
      <c r="DW30" s="1336"/>
      <c r="DX30" s="1336"/>
      <c r="DY30" s="1336"/>
      <c r="DZ30" s="1337"/>
      <c r="EA30" s="367"/>
    </row>
    <row r="31" spans="1:131" s="368" customFormat="1" ht="26.25" customHeight="1">
      <c r="A31" s="387">
        <v>4</v>
      </c>
      <c r="B31" s="1350" t="s">
        <v>130</v>
      </c>
      <c r="C31" s="1351"/>
      <c r="D31" s="1351"/>
      <c r="E31" s="1351"/>
      <c r="F31" s="1351"/>
      <c r="G31" s="1351"/>
      <c r="H31" s="1351"/>
      <c r="I31" s="1351"/>
      <c r="J31" s="1351"/>
      <c r="K31" s="1351"/>
      <c r="L31" s="1351"/>
      <c r="M31" s="1351"/>
      <c r="N31" s="1351"/>
      <c r="O31" s="1351"/>
      <c r="P31" s="1352"/>
      <c r="Q31" s="1364">
        <v>476</v>
      </c>
      <c r="R31" s="1362"/>
      <c r="S31" s="1362"/>
      <c r="T31" s="1362"/>
      <c r="U31" s="1362"/>
      <c r="V31" s="1362">
        <v>476</v>
      </c>
      <c r="W31" s="1362"/>
      <c r="X31" s="1362"/>
      <c r="Y31" s="1362"/>
      <c r="Z31" s="1362"/>
      <c r="AA31" s="1362" t="s">
        <v>123</v>
      </c>
      <c r="AB31" s="1362"/>
      <c r="AC31" s="1362"/>
      <c r="AD31" s="1362"/>
      <c r="AE31" s="1363"/>
      <c r="AF31" s="1338" t="s">
        <v>123</v>
      </c>
      <c r="AG31" s="1339"/>
      <c r="AH31" s="1339"/>
      <c r="AI31" s="1339"/>
      <c r="AJ31" s="1340"/>
      <c r="AK31" s="1299">
        <v>198</v>
      </c>
      <c r="AL31" s="1280"/>
      <c r="AM31" s="1280"/>
      <c r="AN31" s="1280"/>
      <c r="AO31" s="1280"/>
      <c r="AP31" s="1280">
        <v>2451</v>
      </c>
      <c r="AQ31" s="1280"/>
      <c r="AR31" s="1280"/>
      <c r="AS31" s="1280"/>
      <c r="AT31" s="1280"/>
      <c r="AU31" s="1280">
        <v>956</v>
      </c>
      <c r="AV31" s="1280"/>
      <c r="AW31" s="1280"/>
      <c r="AX31" s="1280"/>
      <c r="AY31" s="1280"/>
      <c r="AZ31" s="1361" t="s">
        <v>124</v>
      </c>
      <c r="BA31" s="1361"/>
      <c r="BB31" s="1361"/>
      <c r="BC31" s="1361"/>
      <c r="BD31" s="1361"/>
      <c r="BE31" s="1344"/>
      <c r="BF31" s="1344"/>
      <c r="BG31" s="1344"/>
      <c r="BH31" s="1344"/>
      <c r="BI31" s="1345"/>
      <c r="BJ31" s="373"/>
      <c r="BK31" s="373"/>
      <c r="BL31" s="373"/>
      <c r="BM31" s="373"/>
      <c r="BN31" s="373"/>
      <c r="BO31" s="386"/>
      <c r="BP31" s="386"/>
      <c r="BQ31" s="383">
        <v>25</v>
      </c>
      <c r="BR31" s="384"/>
      <c r="BS31" s="1301" t="s">
        <v>131</v>
      </c>
      <c r="BT31" s="1302"/>
      <c r="BU31" s="1302"/>
      <c r="BV31" s="1302"/>
      <c r="BW31" s="1302"/>
      <c r="BX31" s="1302"/>
      <c r="BY31" s="1302"/>
      <c r="BZ31" s="1302"/>
      <c r="CA31" s="1302"/>
      <c r="CB31" s="1302"/>
      <c r="CC31" s="1302"/>
      <c r="CD31" s="1302"/>
      <c r="CE31" s="1302"/>
      <c r="CF31" s="1302"/>
      <c r="CG31" s="1303"/>
      <c r="CH31" s="1304">
        <v>58</v>
      </c>
      <c r="CI31" s="1305"/>
      <c r="CJ31" s="1305"/>
      <c r="CK31" s="1305"/>
      <c r="CL31" s="1306"/>
      <c r="CM31" s="1304">
        <v>23</v>
      </c>
      <c r="CN31" s="1305"/>
      <c r="CO31" s="1305"/>
      <c r="CP31" s="1305"/>
      <c r="CQ31" s="1306"/>
      <c r="CR31" s="1304">
        <v>300</v>
      </c>
      <c r="CS31" s="1305"/>
      <c r="CT31" s="1305"/>
      <c r="CU31" s="1305"/>
      <c r="CV31" s="1306"/>
      <c r="CW31" s="1304" t="s">
        <v>123</v>
      </c>
      <c r="CX31" s="1305"/>
      <c r="CY31" s="1305"/>
      <c r="CZ31" s="1305"/>
      <c r="DA31" s="1306"/>
      <c r="DB31" s="1304" t="s">
        <v>123</v>
      </c>
      <c r="DC31" s="1305"/>
      <c r="DD31" s="1305"/>
      <c r="DE31" s="1305"/>
      <c r="DF31" s="1306"/>
      <c r="DG31" s="1304" t="s">
        <v>123</v>
      </c>
      <c r="DH31" s="1305"/>
      <c r="DI31" s="1305"/>
      <c r="DJ31" s="1305"/>
      <c r="DK31" s="1306"/>
      <c r="DL31" s="1304" t="s">
        <v>123</v>
      </c>
      <c r="DM31" s="1305"/>
      <c r="DN31" s="1305"/>
      <c r="DO31" s="1305"/>
      <c r="DP31" s="1306"/>
      <c r="DQ31" s="1304" t="s">
        <v>123</v>
      </c>
      <c r="DR31" s="1305"/>
      <c r="DS31" s="1305"/>
      <c r="DT31" s="1305"/>
      <c r="DU31" s="1306"/>
      <c r="DV31" s="1335"/>
      <c r="DW31" s="1336"/>
      <c r="DX31" s="1336"/>
      <c r="DY31" s="1336"/>
      <c r="DZ31" s="1337"/>
      <c r="EA31" s="367"/>
    </row>
    <row r="32" spans="1:131" s="368" customFormat="1" ht="26.25" customHeight="1">
      <c r="A32" s="387">
        <v>5</v>
      </c>
      <c r="B32" s="1350" t="s">
        <v>132</v>
      </c>
      <c r="C32" s="1351"/>
      <c r="D32" s="1351"/>
      <c r="E32" s="1351"/>
      <c r="F32" s="1351"/>
      <c r="G32" s="1351"/>
      <c r="H32" s="1351"/>
      <c r="I32" s="1351"/>
      <c r="J32" s="1351"/>
      <c r="K32" s="1351"/>
      <c r="L32" s="1351"/>
      <c r="M32" s="1351"/>
      <c r="N32" s="1351"/>
      <c r="O32" s="1351"/>
      <c r="P32" s="1352"/>
      <c r="Q32" s="1364">
        <v>80350</v>
      </c>
      <c r="R32" s="1362"/>
      <c r="S32" s="1362"/>
      <c r="T32" s="1362"/>
      <c r="U32" s="1362"/>
      <c r="V32" s="1362">
        <v>79514</v>
      </c>
      <c r="W32" s="1362"/>
      <c r="X32" s="1362"/>
      <c r="Y32" s="1362"/>
      <c r="Z32" s="1362"/>
      <c r="AA32" s="1362">
        <v>836</v>
      </c>
      <c r="AB32" s="1362"/>
      <c r="AC32" s="1362"/>
      <c r="AD32" s="1362"/>
      <c r="AE32" s="1363"/>
      <c r="AF32" s="1338">
        <v>836</v>
      </c>
      <c r="AG32" s="1339"/>
      <c r="AH32" s="1339"/>
      <c r="AI32" s="1339"/>
      <c r="AJ32" s="1340"/>
      <c r="AK32" s="1299">
        <v>346</v>
      </c>
      <c r="AL32" s="1280"/>
      <c r="AM32" s="1280"/>
      <c r="AN32" s="1280"/>
      <c r="AO32" s="1280"/>
      <c r="AP32" s="1280">
        <v>260</v>
      </c>
      <c r="AQ32" s="1280"/>
      <c r="AR32" s="1280"/>
      <c r="AS32" s="1280"/>
      <c r="AT32" s="1280"/>
      <c r="AU32" s="1280" t="s">
        <v>123</v>
      </c>
      <c r="AV32" s="1280"/>
      <c r="AW32" s="1280"/>
      <c r="AX32" s="1280"/>
      <c r="AY32" s="1280"/>
      <c r="AZ32" s="1361" t="s">
        <v>124</v>
      </c>
      <c r="BA32" s="1361"/>
      <c r="BB32" s="1361"/>
      <c r="BC32" s="1361"/>
      <c r="BD32" s="1361"/>
      <c r="BE32" s="1344"/>
      <c r="BF32" s="1344"/>
      <c r="BG32" s="1344"/>
      <c r="BH32" s="1344"/>
      <c r="BI32" s="1345"/>
      <c r="BJ32" s="373"/>
      <c r="BK32" s="373"/>
      <c r="BL32" s="373"/>
      <c r="BM32" s="373"/>
      <c r="BN32" s="373"/>
      <c r="BO32" s="386"/>
      <c r="BP32" s="386"/>
      <c r="BQ32" s="383">
        <v>26</v>
      </c>
      <c r="BR32" s="384"/>
      <c r="BS32" s="1301" t="s">
        <v>133</v>
      </c>
      <c r="BT32" s="1302"/>
      <c r="BU32" s="1302"/>
      <c r="BV32" s="1302"/>
      <c r="BW32" s="1302"/>
      <c r="BX32" s="1302"/>
      <c r="BY32" s="1302"/>
      <c r="BZ32" s="1302"/>
      <c r="CA32" s="1302"/>
      <c r="CB32" s="1302"/>
      <c r="CC32" s="1302"/>
      <c r="CD32" s="1302"/>
      <c r="CE32" s="1302"/>
      <c r="CF32" s="1302"/>
      <c r="CG32" s="1303"/>
      <c r="CH32" s="1304">
        <v>23</v>
      </c>
      <c r="CI32" s="1305"/>
      <c r="CJ32" s="1305"/>
      <c r="CK32" s="1305"/>
      <c r="CL32" s="1306"/>
      <c r="CM32" s="1304">
        <v>168</v>
      </c>
      <c r="CN32" s="1305"/>
      <c r="CO32" s="1305"/>
      <c r="CP32" s="1305"/>
      <c r="CQ32" s="1306"/>
      <c r="CR32" s="1304">
        <v>15</v>
      </c>
      <c r="CS32" s="1305"/>
      <c r="CT32" s="1305"/>
      <c r="CU32" s="1305"/>
      <c r="CV32" s="1306"/>
      <c r="CW32" s="1304" t="s">
        <v>123</v>
      </c>
      <c r="CX32" s="1305"/>
      <c r="CY32" s="1305"/>
      <c r="CZ32" s="1305"/>
      <c r="DA32" s="1306"/>
      <c r="DB32" s="1304" t="s">
        <v>123</v>
      </c>
      <c r="DC32" s="1305"/>
      <c r="DD32" s="1305"/>
      <c r="DE32" s="1305"/>
      <c r="DF32" s="1306"/>
      <c r="DG32" s="1304" t="s">
        <v>123</v>
      </c>
      <c r="DH32" s="1305"/>
      <c r="DI32" s="1305"/>
      <c r="DJ32" s="1305"/>
      <c r="DK32" s="1306"/>
      <c r="DL32" s="1304" t="s">
        <v>123</v>
      </c>
      <c r="DM32" s="1305"/>
      <c r="DN32" s="1305"/>
      <c r="DO32" s="1305"/>
      <c r="DP32" s="1306"/>
      <c r="DQ32" s="1304" t="s">
        <v>123</v>
      </c>
      <c r="DR32" s="1305"/>
      <c r="DS32" s="1305"/>
      <c r="DT32" s="1305"/>
      <c r="DU32" s="1306"/>
      <c r="DV32" s="1335"/>
      <c r="DW32" s="1336"/>
      <c r="DX32" s="1336"/>
      <c r="DY32" s="1336"/>
      <c r="DZ32" s="1337"/>
      <c r="EA32" s="367"/>
    </row>
    <row r="33" spans="1:131" s="368" customFormat="1" ht="26.25" customHeight="1">
      <c r="A33" s="387">
        <v>6</v>
      </c>
      <c r="B33" s="1350" t="s">
        <v>134</v>
      </c>
      <c r="C33" s="1351"/>
      <c r="D33" s="1351"/>
      <c r="E33" s="1351"/>
      <c r="F33" s="1351"/>
      <c r="G33" s="1351"/>
      <c r="H33" s="1351"/>
      <c r="I33" s="1351"/>
      <c r="J33" s="1351"/>
      <c r="K33" s="1351"/>
      <c r="L33" s="1351"/>
      <c r="M33" s="1351"/>
      <c r="N33" s="1351"/>
      <c r="O33" s="1351"/>
      <c r="P33" s="1352"/>
      <c r="Q33" s="1364">
        <v>45208</v>
      </c>
      <c r="R33" s="1362"/>
      <c r="S33" s="1362"/>
      <c r="T33" s="1362"/>
      <c r="U33" s="1362"/>
      <c r="V33" s="1362">
        <v>41338</v>
      </c>
      <c r="W33" s="1362"/>
      <c r="X33" s="1362"/>
      <c r="Y33" s="1362"/>
      <c r="Z33" s="1362"/>
      <c r="AA33" s="1362">
        <v>3869</v>
      </c>
      <c r="AB33" s="1362"/>
      <c r="AC33" s="1362"/>
      <c r="AD33" s="1362"/>
      <c r="AE33" s="1363"/>
      <c r="AF33" s="1338">
        <v>8185</v>
      </c>
      <c r="AG33" s="1339"/>
      <c r="AH33" s="1339"/>
      <c r="AI33" s="1339"/>
      <c r="AJ33" s="1340"/>
      <c r="AK33" s="1299">
        <v>21832</v>
      </c>
      <c r="AL33" s="1280"/>
      <c r="AM33" s="1280"/>
      <c r="AN33" s="1280"/>
      <c r="AO33" s="1280"/>
      <c r="AP33" s="1280">
        <v>434916</v>
      </c>
      <c r="AQ33" s="1280"/>
      <c r="AR33" s="1280"/>
      <c r="AS33" s="1280"/>
      <c r="AT33" s="1280"/>
      <c r="AU33" s="1280">
        <v>197452</v>
      </c>
      <c r="AV33" s="1280"/>
      <c r="AW33" s="1280"/>
      <c r="AX33" s="1280"/>
      <c r="AY33" s="1280"/>
      <c r="AZ33" s="1361" t="s">
        <v>124</v>
      </c>
      <c r="BA33" s="1361"/>
      <c r="BB33" s="1361"/>
      <c r="BC33" s="1361"/>
      <c r="BD33" s="1361"/>
      <c r="BE33" s="1344" t="s">
        <v>135</v>
      </c>
      <c r="BF33" s="1344"/>
      <c r="BG33" s="1344"/>
      <c r="BH33" s="1344"/>
      <c r="BI33" s="1345"/>
      <c r="BJ33" s="373"/>
      <c r="BK33" s="373"/>
      <c r="BL33" s="373"/>
      <c r="BM33" s="373"/>
      <c r="BN33" s="373"/>
      <c r="BO33" s="386"/>
      <c r="BP33" s="386"/>
      <c r="BQ33" s="383">
        <v>27</v>
      </c>
      <c r="BR33" s="384"/>
      <c r="BS33" s="1301" t="s">
        <v>136</v>
      </c>
      <c r="BT33" s="1302"/>
      <c r="BU33" s="1302"/>
      <c r="BV33" s="1302"/>
      <c r="BW33" s="1302"/>
      <c r="BX33" s="1302"/>
      <c r="BY33" s="1302"/>
      <c r="BZ33" s="1302"/>
      <c r="CA33" s="1302"/>
      <c r="CB33" s="1302"/>
      <c r="CC33" s="1302"/>
      <c r="CD33" s="1302"/>
      <c r="CE33" s="1302"/>
      <c r="CF33" s="1302"/>
      <c r="CG33" s="1303"/>
      <c r="CH33" s="1304">
        <v>362</v>
      </c>
      <c r="CI33" s="1305"/>
      <c r="CJ33" s="1305"/>
      <c r="CK33" s="1305"/>
      <c r="CL33" s="1306"/>
      <c r="CM33" s="1304">
        <v>10411</v>
      </c>
      <c r="CN33" s="1305"/>
      <c r="CO33" s="1305"/>
      <c r="CP33" s="1305"/>
      <c r="CQ33" s="1306"/>
      <c r="CR33" s="1304">
        <v>3600</v>
      </c>
      <c r="CS33" s="1305"/>
      <c r="CT33" s="1305"/>
      <c r="CU33" s="1305"/>
      <c r="CV33" s="1306"/>
      <c r="CW33" s="1304" t="s">
        <v>123</v>
      </c>
      <c r="CX33" s="1305"/>
      <c r="CY33" s="1305"/>
      <c r="CZ33" s="1305"/>
      <c r="DA33" s="1306"/>
      <c r="DB33" s="1304" t="s">
        <v>123</v>
      </c>
      <c r="DC33" s="1305"/>
      <c r="DD33" s="1305"/>
      <c r="DE33" s="1305"/>
      <c r="DF33" s="1306"/>
      <c r="DG33" s="1304" t="s">
        <v>123</v>
      </c>
      <c r="DH33" s="1305"/>
      <c r="DI33" s="1305"/>
      <c r="DJ33" s="1305"/>
      <c r="DK33" s="1306"/>
      <c r="DL33" s="1304" t="s">
        <v>123</v>
      </c>
      <c r="DM33" s="1305"/>
      <c r="DN33" s="1305"/>
      <c r="DO33" s="1305"/>
      <c r="DP33" s="1306"/>
      <c r="DQ33" s="1304" t="s">
        <v>123</v>
      </c>
      <c r="DR33" s="1305"/>
      <c r="DS33" s="1305"/>
      <c r="DT33" s="1305"/>
      <c r="DU33" s="1306"/>
      <c r="DV33" s="1335"/>
      <c r="DW33" s="1336"/>
      <c r="DX33" s="1336"/>
      <c r="DY33" s="1336"/>
      <c r="DZ33" s="1337"/>
      <c r="EA33" s="367"/>
    </row>
    <row r="34" spans="1:131" s="368" customFormat="1" ht="26.25" customHeight="1">
      <c r="A34" s="387">
        <v>7</v>
      </c>
      <c r="B34" s="1350" t="s">
        <v>137</v>
      </c>
      <c r="C34" s="1351"/>
      <c r="D34" s="1351"/>
      <c r="E34" s="1351"/>
      <c r="F34" s="1351"/>
      <c r="G34" s="1351"/>
      <c r="H34" s="1351"/>
      <c r="I34" s="1351"/>
      <c r="J34" s="1351"/>
      <c r="K34" s="1351"/>
      <c r="L34" s="1351"/>
      <c r="M34" s="1351"/>
      <c r="N34" s="1351"/>
      <c r="O34" s="1351"/>
      <c r="P34" s="1352"/>
      <c r="Q34" s="1364">
        <v>32950</v>
      </c>
      <c r="R34" s="1362"/>
      <c r="S34" s="1362"/>
      <c r="T34" s="1362"/>
      <c r="U34" s="1362"/>
      <c r="V34" s="1362">
        <v>30246</v>
      </c>
      <c r="W34" s="1362"/>
      <c r="X34" s="1362"/>
      <c r="Y34" s="1362"/>
      <c r="Z34" s="1362"/>
      <c r="AA34" s="1362">
        <v>2703</v>
      </c>
      <c r="AB34" s="1362"/>
      <c r="AC34" s="1362"/>
      <c r="AD34" s="1362"/>
      <c r="AE34" s="1363"/>
      <c r="AF34" s="1338">
        <v>8066</v>
      </c>
      <c r="AG34" s="1339"/>
      <c r="AH34" s="1339"/>
      <c r="AI34" s="1339"/>
      <c r="AJ34" s="1340"/>
      <c r="AK34" s="1299">
        <v>2139</v>
      </c>
      <c r="AL34" s="1280"/>
      <c r="AM34" s="1280"/>
      <c r="AN34" s="1280"/>
      <c r="AO34" s="1280"/>
      <c r="AP34" s="1280">
        <v>142054</v>
      </c>
      <c r="AQ34" s="1280"/>
      <c r="AR34" s="1280"/>
      <c r="AS34" s="1280"/>
      <c r="AT34" s="1280"/>
      <c r="AU34" s="1280">
        <v>3551</v>
      </c>
      <c r="AV34" s="1280"/>
      <c r="AW34" s="1280"/>
      <c r="AX34" s="1280"/>
      <c r="AY34" s="1280"/>
      <c r="AZ34" s="1361" t="s">
        <v>124</v>
      </c>
      <c r="BA34" s="1361"/>
      <c r="BB34" s="1361"/>
      <c r="BC34" s="1361"/>
      <c r="BD34" s="1361"/>
      <c r="BE34" s="1344" t="s">
        <v>135</v>
      </c>
      <c r="BF34" s="1344"/>
      <c r="BG34" s="1344"/>
      <c r="BH34" s="1344"/>
      <c r="BI34" s="1345"/>
      <c r="BJ34" s="373"/>
      <c r="BK34" s="373"/>
      <c r="BL34" s="373"/>
      <c r="BM34" s="373"/>
      <c r="BN34" s="373"/>
      <c r="BO34" s="386"/>
      <c r="BP34" s="386"/>
      <c r="BQ34" s="383">
        <v>28</v>
      </c>
      <c r="BR34" s="384"/>
      <c r="BS34" s="1301" t="s">
        <v>138</v>
      </c>
      <c r="BT34" s="1302"/>
      <c r="BU34" s="1302"/>
      <c r="BV34" s="1302"/>
      <c r="BW34" s="1302"/>
      <c r="BX34" s="1302"/>
      <c r="BY34" s="1302"/>
      <c r="BZ34" s="1302"/>
      <c r="CA34" s="1302"/>
      <c r="CB34" s="1302"/>
      <c r="CC34" s="1302"/>
      <c r="CD34" s="1302"/>
      <c r="CE34" s="1302"/>
      <c r="CF34" s="1302"/>
      <c r="CG34" s="1303"/>
      <c r="CH34" s="1304">
        <v>37</v>
      </c>
      <c r="CI34" s="1305"/>
      <c r="CJ34" s="1305"/>
      <c r="CK34" s="1305"/>
      <c r="CL34" s="1306"/>
      <c r="CM34" s="1304">
        <v>3112</v>
      </c>
      <c r="CN34" s="1305"/>
      <c r="CO34" s="1305"/>
      <c r="CP34" s="1305"/>
      <c r="CQ34" s="1306"/>
      <c r="CR34" s="1304">
        <v>10</v>
      </c>
      <c r="CS34" s="1305"/>
      <c r="CT34" s="1305"/>
      <c r="CU34" s="1305"/>
      <c r="CV34" s="1306"/>
      <c r="CW34" s="1304">
        <v>18</v>
      </c>
      <c r="CX34" s="1305"/>
      <c r="CY34" s="1305"/>
      <c r="CZ34" s="1305"/>
      <c r="DA34" s="1306"/>
      <c r="DB34" s="1304" t="s">
        <v>123</v>
      </c>
      <c r="DC34" s="1305"/>
      <c r="DD34" s="1305"/>
      <c r="DE34" s="1305"/>
      <c r="DF34" s="1306"/>
      <c r="DG34" s="1304" t="s">
        <v>123</v>
      </c>
      <c r="DH34" s="1305"/>
      <c r="DI34" s="1305"/>
      <c r="DJ34" s="1305"/>
      <c r="DK34" s="1306"/>
      <c r="DL34" s="1304" t="s">
        <v>123</v>
      </c>
      <c r="DM34" s="1305"/>
      <c r="DN34" s="1305"/>
      <c r="DO34" s="1305"/>
      <c r="DP34" s="1306"/>
      <c r="DQ34" s="1304" t="s">
        <v>123</v>
      </c>
      <c r="DR34" s="1305"/>
      <c r="DS34" s="1305"/>
      <c r="DT34" s="1305"/>
      <c r="DU34" s="1306"/>
      <c r="DV34" s="1335"/>
      <c r="DW34" s="1336"/>
      <c r="DX34" s="1336"/>
      <c r="DY34" s="1336"/>
      <c r="DZ34" s="1337"/>
      <c r="EA34" s="367"/>
    </row>
    <row r="35" spans="1:131" s="368" customFormat="1" ht="26.25" customHeight="1">
      <c r="A35" s="387">
        <v>8</v>
      </c>
      <c r="B35" s="1350" t="s">
        <v>139</v>
      </c>
      <c r="C35" s="1351"/>
      <c r="D35" s="1351"/>
      <c r="E35" s="1351"/>
      <c r="F35" s="1351"/>
      <c r="G35" s="1351"/>
      <c r="H35" s="1351"/>
      <c r="I35" s="1351"/>
      <c r="J35" s="1351"/>
      <c r="K35" s="1351"/>
      <c r="L35" s="1351"/>
      <c r="M35" s="1351"/>
      <c r="N35" s="1351"/>
      <c r="O35" s="1351"/>
      <c r="P35" s="1352"/>
      <c r="Q35" s="1364">
        <v>194</v>
      </c>
      <c r="R35" s="1362"/>
      <c r="S35" s="1362"/>
      <c r="T35" s="1362"/>
      <c r="U35" s="1362"/>
      <c r="V35" s="1362">
        <v>164</v>
      </c>
      <c r="W35" s="1362"/>
      <c r="X35" s="1362"/>
      <c r="Y35" s="1362"/>
      <c r="Z35" s="1362"/>
      <c r="AA35" s="1362">
        <v>29</v>
      </c>
      <c r="AB35" s="1362"/>
      <c r="AC35" s="1362"/>
      <c r="AD35" s="1362"/>
      <c r="AE35" s="1363"/>
      <c r="AF35" s="1338">
        <v>125</v>
      </c>
      <c r="AG35" s="1339"/>
      <c r="AH35" s="1339"/>
      <c r="AI35" s="1339"/>
      <c r="AJ35" s="1340"/>
      <c r="AK35" s="1299" t="s">
        <v>123</v>
      </c>
      <c r="AL35" s="1280"/>
      <c r="AM35" s="1280"/>
      <c r="AN35" s="1280"/>
      <c r="AO35" s="1280"/>
      <c r="AP35" s="1280">
        <v>503</v>
      </c>
      <c r="AQ35" s="1280"/>
      <c r="AR35" s="1280"/>
      <c r="AS35" s="1280"/>
      <c r="AT35" s="1280"/>
      <c r="AU35" s="1280" t="s">
        <v>123</v>
      </c>
      <c r="AV35" s="1280"/>
      <c r="AW35" s="1280"/>
      <c r="AX35" s="1280"/>
      <c r="AY35" s="1280"/>
      <c r="AZ35" s="1361" t="s">
        <v>124</v>
      </c>
      <c r="BA35" s="1361"/>
      <c r="BB35" s="1361"/>
      <c r="BC35" s="1361"/>
      <c r="BD35" s="1361"/>
      <c r="BE35" s="1344" t="s">
        <v>135</v>
      </c>
      <c r="BF35" s="1344"/>
      <c r="BG35" s="1344"/>
      <c r="BH35" s="1344"/>
      <c r="BI35" s="1345"/>
      <c r="BJ35" s="373"/>
      <c r="BK35" s="373"/>
      <c r="BL35" s="373"/>
      <c r="BM35" s="373"/>
      <c r="BN35" s="373"/>
      <c r="BO35" s="386"/>
      <c r="BP35" s="386"/>
      <c r="BQ35" s="383">
        <v>29</v>
      </c>
      <c r="BR35" s="384"/>
      <c r="BS35" s="1301" t="s">
        <v>140</v>
      </c>
      <c r="BT35" s="1302"/>
      <c r="BU35" s="1302"/>
      <c r="BV35" s="1302"/>
      <c r="BW35" s="1302"/>
      <c r="BX35" s="1302"/>
      <c r="BY35" s="1302"/>
      <c r="BZ35" s="1302"/>
      <c r="CA35" s="1302"/>
      <c r="CB35" s="1302"/>
      <c r="CC35" s="1302"/>
      <c r="CD35" s="1302"/>
      <c r="CE35" s="1302"/>
      <c r="CF35" s="1302"/>
      <c r="CG35" s="1303"/>
      <c r="CH35" s="1304">
        <v>15</v>
      </c>
      <c r="CI35" s="1305"/>
      <c r="CJ35" s="1305"/>
      <c r="CK35" s="1305"/>
      <c r="CL35" s="1306"/>
      <c r="CM35" s="1304">
        <v>2045</v>
      </c>
      <c r="CN35" s="1305"/>
      <c r="CO35" s="1305"/>
      <c r="CP35" s="1305"/>
      <c r="CQ35" s="1306"/>
      <c r="CR35" s="1304">
        <v>40</v>
      </c>
      <c r="CS35" s="1305"/>
      <c r="CT35" s="1305"/>
      <c r="CU35" s="1305"/>
      <c r="CV35" s="1306"/>
      <c r="CW35" s="1304" t="s">
        <v>123</v>
      </c>
      <c r="CX35" s="1305"/>
      <c r="CY35" s="1305"/>
      <c r="CZ35" s="1305"/>
      <c r="DA35" s="1306"/>
      <c r="DB35" s="1304">
        <v>312</v>
      </c>
      <c r="DC35" s="1305"/>
      <c r="DD35" s="1305"/>
      <c r="DE35" s="1305"/>
      <c r="DF35" s="1306"/>
      <c r="DG35" s="1304">
        <v>13343</v>
      </c>
      <c r="DH35" s="1305"/>
      <c r="DI35" s="1305"/>
      <c r="DJ35" s="1305"/>
      <c r="DK35" s="1306"/>
      <c r="DL35" s="1304" t="s">
        <v>123</v>
      </c>
      <c r="DM35" s="1305"/>
      <c r="DN35" s="1305"/>
      <c r="DO35" s="1305"/>
      <c r="DP35" s="1306"/>
      <c r="DQ35" s="1304" t="s">
        <v>123</v>
      </c>
      <c r="DR35" s="1305"/>
      <c r="DS35" s="1305"/>
      <c r="DT35" s="1305"/>
      <c r="DU35" s="1306"/>
      <c r="DV35" s="1335"/>
      <c r="DW35" s="1336"/>
      <c r="DX35" s="1336"/>
      <c r="DY35" s="1336"/>
      <c r="DZ35" s="1337"/>
      <c r="EA35" s="367"/>
    </row>
    <row r="36" spans="1:131" s="368" customFormat="1" ht="26.25" customHeight="1">
      <c r="A36" s="387">
        <v>9</v>
      </c>
      <c r="B36" s="1350" t="s">
        <v>141</v>
      </c>
      <c r="C36" s="1351"/>
      <c r="D36" s="1351"/>
      <c r="E36" s="1351"/>
      <c r="F36" s="1351"/>
      <c r="G36" s="1351"/>
      <c r="H36" s="1351"/>
      <c r="I36" s="1351"/>
      <c r="J36" s="1351"/>
      <c r="K36" s="1351"/>
      <c r="L36" s="1351"/>
      <c r="M36" s="1351"/>
      <c r="N36" s="1351"/>
      <c r="O36" s="1351"/>
      <c r="P36" s="1352"/>
      <c r="Q36" s="1364">
        <v>27416</v>
      </c>
      <c r="R36" s="1362"/>
      <c r="S36" s="1362"/>
      <c r="T36" s="1362"/>
      <c r="U36" s="1362"/>
      <c r="V36" s="1362">
        <v>26820</v>
      </c>
      <c r="W36" s="1362"/>
      <c r="X36" s="1362"/>
      <c r="Y36" s="1362"/>
      <c r="Z36" s="1362"/>
      <c r="AA36" s="1362">
        <v>596</v>
      </c>
      <c r="AB36" s="1362"/>
      <c r="AC36" s="1362"/>
      <c r="AD36" s="1362"/>
      <c r="AE36" s="1363"/>
      <c r="AF36" s="1338" t="s">
        <v>123</v>
      </c>
      <c r="AG36" s="1339"/>
      <c r="AH36" s="1339"/>
      <c r="AI36" s="1339"/>
      <c r="AJ36" s="1340"/>
      <c r="AK36" s="1299">
        <v>15748</v>
      </c>
      <c r="AL36" s="1280"/>
      <c r="AM36" s="1280"/>
      <c r="AN36" s="1280"/>
      <c r="AO36" s="1280"/>
      <c r="AP36" s="1280">
        <v>298735</v>
      </c>
      <c r="AQ36" s="1280"/>
      <c r="AR36" s="1280"/>
      <c r="AS36" s="1280"/>
      <c r="AT36" s="1280"/>
      <c r="AU36" s="1280">
        <v>100076</v>
      </c>
      <c r="AV36" s="1280"/>
      <c r="AW36" s="1280"/>
      <c r="AX36" s="1280"/>
      <c r="AY36" s="1280"/>
      <c r="AZ36" s="1361" t="s">
        <v>124</v>
      </c>
      <c r="BA36" s="1361"/>
      <c r="BB36" s="1361"/>
      <c r="BC36" s="1361"/>
      <c r="BD36" s="1361"/>
      <c r="BE36" s="1344" t="s">
        <v>135</v>
      </c>
      <c r="BF36" s="1344"/>
      <c r="BG36" s="1344"/>
      <c r="BH36" s="1344"/>
      <c r="BI36" s="1345"/>
      <c r="BJ36" s="373"/>
      <c r="BK36" s="373"/>
      <c r="BL36" s="373"/>
      <c r="BM36" s="373"/>
      <c r="BN36" s="373"/>
      <c r="BO36" s="386"/>
      <c r="BP36" s="386"/>
      <c r="BQ36" s="383">
        <v>30</v>
      </c>
      <c r="BR36" s="384"/>
      <c r="BS36" s="1301" t="s">
        <v>142</v>
      </c>
      <c r="BT36" s="1302"/>
      <c r="BU36" s="1302"/>
      <c r="BV36" s="1302"/>
      <c r="BW36" s="1302"/>
      <c r="BX36" s="1302"/>
      <c r="BY36" s="1302"/>
      <c r="BZ36" s="1302"/>
      <c r="CA36" s="1302"/>
      <c r="CB36" s="1302"/>
      <c r="CC36" s="1302"/>
      <c r="CD36" s="1302"/>
      <c r="CE36" s="1302"/>
      <c r="CF36" s="1302"/>
      <c r="CG36" s="1303"/>
      <c r="CH36" s="1304">
        <v>-31</v>
      </c>
      <c r="CI36" s="1305"/>
      <c r="CJ36" s="1305"/>
      <c r="CK36" s="1305"/>
      <c r="CL36" s="1306"/>
      <c r="CM36" s="1304">
        <v>2335</v>
      </c>
      <c r="CN36" s="1305"/>
      <c r="CO36" s="1305"/>
      <c r="CP36" s="1305"/>
      <c r="CQ36" s="1306"/>
      <c r="CR36" s="1304">
        <v>20</v>
      </c>
      <c r="CS36" s="1305"/>
      <c r="CT36" s="1305"/>
      <c r="CU36" s="1305"/>
      <c r="CV36" s="1306"/>
      <c r="CW36" s="1304">
        <v>5</v>
      </c>
      <c r="CX36" s="1305"/>
      <c r="CY36" s="1305"/>
      <c r="CZ36" s="1305"/>
      <c r="DA36" s="1306"/>
      <c r="DB36" s="1304" t="s">
        <v>123</v>
      </c>
      <c r="DC36" s="1305"/>
      <c r="DD36" s="1305"/>
      <c r="DE36" s="1305"/>
      <c r="DF36" s="1306"/>
      <c r="DG36" s="1304" t="s">
        <v>123</v>
      </c>
      <c r="DH36" s="1305"/>
      <c r="DI36" s="1305"/>
      <c r="DJ36" s="1305"/>
      <c r="DK36" s="1306"/>
      <c r="DL36" s="1304">
        <v>3825</v>
      </c>
      <c r="DM36" s="1305"/>
      <c r="DN36" s="1305"/>
      <c r="DO36" s="1305"/>
      <c r="DP36" s="1306"/>
      <c r="DQ36" s="1304" t="s">
        <v>123</v>
      </c>
      <c r="DR36" s="1305"/>
      <c r="DS36" s="1305"/>
      <c r="DT36" s="1305"/>
      <c r="DU36" s="1306"/>
      <c r="DV36" s="1335"/>
      <c r="DW36" s="1336"/>
      <c r="DX36" s="1336"/>
      <c r="DY36" s="1336"/>
      <c r="DZ36" s="1337"/>
      <c r="EA36" s="367"/>
    </row>
    <row r="37" spans="1:131" s="368" customFormat="1" ht="26.25" customHeight="1">
      <c r="A37" s="387">
        <v>10</v>
      </c>
      <c r="B37" s="1350" t="s">
        <v>143</v>
      </c>
      <c r="C37" s="1351"/>
      <c r="D37" s="1351"/>
      <c r="E37" s="1351"/>
      <c r="F37" s="1351"/>
      <c r="G37" s="1351"/>
      <c r="H37" s="1351"/>
      <c r="I37" s="1351"/>
      <c r="J37" s="1351"/>
      <c r="K37" s="1351"/>
      <c r="L37" s="1351"/>
      <c r="M37" s="1351"/>
      <c r="N37" s="1351"/>
      <c r="O37" s="1351"/>
      <c r="P37" s="1352"/>
      <c r="Q37" s="1364">
        <v>401</v>
      </c>
      <c r="R37" s="1362"/>
      <c r="S37" s="1362"/>
      <c r="T37" s="1362"/>
      <c r="U37" s="1362"/>
      <c r="V37" s="1362">
        <v>401</v>
      </c>
      <c r="W37" s="1362"/>
      <c r="X37" s="1362"/>
      <c r="Y37" s="1362"/>
      <c r="Z37" s="1362"/>
      <c r="AA37" s="1362" t="s">
        <v>123</v>
      </c>
      <c r="AB37" s="1362"/>
      <c r="AC37" s="1362"/>
      <c r="AD37" s="1362"/>
      <c r="AE37" s="1363"/>
      <c r="AF37" s="1338" t="s">
        <v>123</v>
      </c>
      <c r="AG37" s="1339"/>
      <c r="AH37" s="1339"/>
      <c r="AI37" s="1339"/>
      <c r="AJ37" s="1340"/>
      <c r="AK37" s="1299">
        <v>268</v>
      </c>
      <c r="AL37" s="1280"/>
      <c r="AM37" s="1280"/>
      <c r="AN37" s="1280"/>
      <c r="AO37" s="1280"/>
      <c r="AP37" s="1280">
        <v>1849</v>
      </c>
      <c r="AQ37" s="1280"/>
      <c r="AR37" s="1280"/>
      <c r="AS37" s="1280"/>
      <c r="AT37" s="1280"/>
      <c r="AU37" s="1280">
        <v>1594</v>
      </c>
      <c r="AV37" s="1280"/>
      <c r="AW37" s="1280"/>
      <c r="AX37" s="1280"/>
      <c r="AY37" s="1280"/>
      <c r="AZ37" s="1361" t="s">
        <v>124</v>
      </c>
      <c r="BA37" s="1361"/>
      <c r="BB37" s="1361"/>
      <c r="BC37" s="1361"/>
      <c r="BD37" s="1361"/>
      <c r="BE37" s="1344" t="s">
        <v>144</v>
      </c>
      <c r="BF37" s="1344"/>
      <c r="BG37" s="1344"/>
      <c r="BH37" s="1344"/>
      <c r="BI37" s="1345"/>
      <c r="BJ37" s="373"/>
      <c r="BK37" s="373"/>
      <c r="BL37" s="373"/>
      <c r="BM37" s="373"/>
      <c r="BN37" s="373"/>
      <c r="BO37" s="386"/>
      <c r="BP37" s="386"/>
      <c r="BQ37" s="383">
        <v>31</v>
      </c>
      <c r="BR37" s="384"/>
      <c r="BS37" s="1301" t="s">
        <v>145</v>
      </c>
      <c r="BT37" s="1302"/>
      <c r="BU37" s="1302"/>
      <c r="BV37" s="1302"/>
      <c r="BW37" s="1302"/>
      <c r="BX37" s="1302"/>
      <c r="BY37" s="1302"/>
      <c r="BZ37" s="1302"/>
      <c r="CA37" s="1302"/>
      <c r="CB37" s="1302"/>
      <c r="CC37" s="1302"/>
      <c r="CD37" s="1302"/>
      <c r="CE37" s="1302"/>
      <c r="CF37" s="1302"/>
      <c r="CG37" s="1303"/>
      <c r="CH37" s="1304">
        <v>-5</v>
      </c>
      <c r="CI37" s="1305"/>
      <c r="CJ37" s="1305"/>
      <c r="CK37" s="1305"/>
      <c r="CL37" s="1306"/>
      <c r="CM37" s="1304">
        <v>222</v>
      </c>
      <c r="CN37" s="1305"/>
      <c r="CO37" s="1305"/>
      <c r="CP37" s="1305"/>
      <c r="CQ37" s="1306"/>
      <c r="CR37" s="1304">
        <v>21</v>
      </c>
      <c r="CS37" s="1305"/>
      <c r="CT37" s="1305"/>
      <c r="CU37" s="1305"/>
      <c r="CV37" s="1306"/>
      <c r="CW37" s="1304" t="s">
        <v>123</v>
      </c>
      <c r="CX37" s="1305"/>
      <c r="CY37" s="1305"/>
      <c r="CZ37" s="1305"/>
      <c r="DA37" s="1306"/>
      <c r="DB37" s="1304" t="s">
        <v>123</v>
      </c>
      <c r="DC37" s="1305"/>
      <c r="DD37" s="1305"/>
      <c r="DE37" s="1305"/>
      <c r="DF37" s="1306"/>
      <c r="DG37" s="1304" t="s">
        <v>123</v>
      </c>
      <c r="DH37" s="1305"/>
      <c r="DI37" s="1305"/>
      <c r="DJ37" s="1305"/>
      <c r="DK37" s="1306"/>
      <c r="DL37" s="1304" t="s">
        <v>123</v>
      </c>
      <c r="DM37" s="1305"/>
      <c r="DN37" s="1305"/>
      <c r="DO37" s="1305"/>
      <c r="DP37" s="1306"/>
      <c r="DQ37" s="1304" t="s">
        <v>123</v>
      </c>
      <c r="DR37" s="1305"/>
      <c r="DS37" s="1305"/>
      <c r="DT37" s="1305"/>
      <c r="DU37" s="1306"/>
      <c r="DV37" s="1335"/>
      <c r="DW37" s="1336"/>
      <c r="DX37" s="1336"/>
      <c r="DY37" s="1336"/>
      <c r="DZ37" s="1337"/>
      <c r="EA37" s="367"/>
    </row>
    <row r="38" spans="1:131" s="368" customFormat="1" ht="26.25" customHeight="1">
      <c r="A38" s="387">
        <v>11</v>
      </c>
      <c r="B38" s="1350" t="s">
        <v>146</v>
      </c>
      <c r="C38" s="1351"/>
      <c r="D38" s="1351"/>
      <c r="E38" s="1351"/>
      <c r="F38" s="1351"/>
      <c r="G38" s="1351"/>
      <c r="H38" s="1351"/>
      <c r="I38" s="1351"/>
      <c r="J38" s="1351"/>
      <c r="K38" s="1351"/>
      <c r="L38" s="1351"/>
      <c r="M38" s="1351"/>
      <c r="N38" s="1351"/>
      <c r="O38" s="1351"/>
      <c r="P38" s="1352"/>
      <c r="Q38" s="1364">
        <v>13043</v>
      </c>
      <c r="R38" s="1362"/>
      <c r="S38" s="1362"/>
      <c r="T38" s="1362"/>
      <c r="U38" s="1362"/>
      <c r="V38" s="1362">
        <v>13032</v>
      </c>
      <c r="W38" s="1362"/>
      <c r="X38" s="1362"/>
      <c r="Y38" s="1362"/>
      <c r="Z38" s="1362"/>
      <c r="AA38" s="1362">
        <v>11</v>
      </c>
      <c r="AB38" s="1362"/>
      <c r="AC38" s="1362"/>
      <c r="AD38" s="1362"/>
      <c r="AE38" s="1363"/>
      <c r="AF38" s="1338">
        <v>11</v>
      </c>
      <c r="AG38" s="1339"/>
      <c r="AH38" s="1339"/>
      <c r="AI38" s="1339"/>
      <c r="AJ38" s="1340"/>
      <c r="AK38" s="1299">
        <v>3426</v>
      </c>
      <c r="AL38" s="1280"/>
      <c r="AM38" s="1280"/>
      <c r="AN38" s="1280"/>
      <c r="AO38" s="1280"/>
      <c r="AP38" s="1280">
        <v>38118</v>
      </c>
      <c r="AQ38" s="1280"/>
      <c r="AR38" s="1280"/>
      <c r="AS38" s="1280"/>
      <c r="AT38" s="1280"/>
      <c r="AU38" s="1280">
        <v>26263</v>
      </c>
      <c r="AV38" s="1280"/>
      <c r="AW38" s="1280"/>
      <c r="AX38" s="1280"/>
      <c r="AY38" s="1280"/>
      <c r="AZ38" s="1361" t="s">
        <v>124</v>
      </c>
      <c r="BA38" s="1361"/>
      <c r="BB38" s="1361"/>
      <c r="BC38" s="1361"/>
      <c r="BD38" s="1361"/>
      <c r="BE38" s="1344" t="s">
        <v>144</v>
      </c>
      <c r="BF38" s="1344"/>
      <c r="BG38" s="1344"/>
      <c r="BH38" s="1344"/>
      <c r="BI38" s="1345"/>
      <c r="BJ38" s="373"/>
      <c r="BK38" s="373"/>
      <c r="BL38" s="373"/>
      <c r="BM38" s="373"/>
      <c r="BN38" s="373"/>
      <c r="BO38" s="386"/>
      <c r="BP38" s="386"/>
      <c r="BQ38" s="383">
        <v>32</v>
      </c>
      <c r="BR38" s="384"/>
      <c r="BS38" s="1301" t="s">
        <v>147</v>
      </c>
      <c r="BT38" s="1302"/>
      <c r="BU38" s="1302"/>
      <c r="BV38" s="1302"/>
      <c r="BW38" s="1302"/>
      <c r="BX38" s="1302"/>
      <c r="BY38" s="1302"/>
      <c r="BZ38" s="1302"/>
      <c r="CA38" s="1302"/>
      <c r="CB38" s="1302"/>
      <c r="CC38" s="1302"/>
      <c r="CD38" s="1302"/>
      <c r="CE38" s="1302"/>
      <c r="CF38" s="1302"/>
      <c r="CG38" s="1303"/>
      <c r="CH38" s="1304">
        <v>1573</v>
      </c>
      <c r="CI38" s="1305"/>
      <c r="CJ38" s="1305"/>
      <c r="CK38" s="1305"/>
      <c r="CL38" s="1306"/>
      <c r="CM38" s="1304">
        <v>4604</v>
      </c>
      <c r="CN38" s="1305"/>
      <c r="CO38" s="1305"/>
      <c r="CP38" s="1305"/>
      <c r="CQ38" s="1306"/>
      <c r="CR38" s="1304">
        <v>663</v>
      </c>
      <c r="CS38" s="1305"/>
      <c r="CT38" s="1305"/>
      <c r="CU38" s="1305"/>
      <c r="CV38" s="1306"/>
      <c r="CW38" s="1304">
        <v>1509</v>
      </c>
      <c r="CX38" s="1305"/>
      <c r="CY38" s="1305"/>
      <c r="CZ38" s="1305"/>
      <c r="DA38" s="1306"/>
      <c r="DB38" s="1304">
        <v>8168</v>
      </c>
      <c r="DC38" s="1305"/>
      <c r="DD38" s="1305"/>
      <c r="DE38" s="1305"/>
      <c r="DF38" s="1306"/>
      <c r="DG38" s="1304" t="s">
        <v>123</v>
      </c>
      <c r="DH38" s="1305"/>
      <c r="DI38" s="1305"/>
      <c r="DJ38" s="1305"/>
      <c r="DK38" s="1306"/>
      <c r="DL38" s="1304" t="s">
        <v>123</v>
      </c>
      <c r="DM38" s="1305"/>
      <c r="DN38" s="1305"/>
      <c r="DO38" s="1305"/>
      <c r="DP38" s="1306"/>
      <c r="DQ38" s="1304" t="s">
        <v>123</v>
      </c>
      <c r="DR38" s="1305"/>
      <c r="DS38" s="1305"/>
      <c r="DT38" s="1305"/>
      <c r="DU38" s="1306"/>
      <c r="DV38" s="1335"/>
      <c r="DW38" s="1336"/>
      <c r="DX38" s="1336"/>
      <c r="DY38" s="1336"/>
      <c r="DZ38" s="1337"/>
      <c r="EA38" s="367"/>
    </row>
    <row r="39" spans="1:131" s="368" customFormat="1" ht="26.25" customHeight="1">
      <c r="A39" s="387">
        <v>12</v>
      </c>
      <c r="B39" s="1350" t="s">
        <v>148</v>
      </c>
      <c r="C39" s="1351"/>
      <c r="D39" s="1351"/>
      <c r="E39" s="1351"/>
      <c r="F39" s="1351"/>
      <c r="G39" s="1351"/>
      <c r="H39" s="1351"/>
      <c r="I39" s="1351"/>
      <c r="J39" s="1351"/>
      <c r="K39" s="1351"/>
      <c r="L39" s="1351"/>
      <c r="M39" s="1351"/>
      <c r="N39" s="1351"/>
      <c r="O39" s="1351"/>
      <c r="P39" s="1352"/>
      <c r="Q39" s="1364">
        <v>1322</v>
      </c>
      <c r="R39" s="1362"/>
      <c r="S39" s="1362"/>
      <c r="T39" s="1362"/>
      <c r="U39" s="1362"/>
      <c r="V39" s="1362">
        <v>1322</v>
      </c>
      <c r="W39" s="1362"/>
      <c r="X39" s="1362"/>
      <c r="Y39" s="1362"/>
      <c r="Z39" s="1362"/>
      <c r="AA39" s="1362" t="s">
        <v>123</v>
      </c>
      <c r="AB39" s="1362"/>
      <c r="AC39" s="1362"/>
      <c r="AD39" s="1362"/>
      <c r="AE39" s="1363"/>
      <c r="AF39" s="1338" t="s">
        <v>123</v>
      </c>
      <c r="AG39" s="1339"/>
      <c r="AH39" s="1339"/>
      <c r="AI39" s="1339"/>
      <c r="AJ39" s="1340"/>
      <c r="AK39" s="1299">
        <v>742</v>
      </c>
      <c r="AL39" s="1280"/>
      <c r="AM39" s="1280"/>
      <c r="AN39" s="1280"/>
      <c r="AO39" s="1280"/>
      <c r="AP39" s="1280">
        <v>179</v>
      </c>
      <c r="AQ39" s="1280"/>
      <c r="AR39" s="1280"/>
      <c r="AS39" s="1280"/>
      <c r="AT39" s="1280"/>
      <c r="AU39" s="1280">
        <v>107</v>
      </c>
      <c r="AV39" s="1280"/>
      <c r="AW39" s="1280"/>
      <c r="AX39" s="1280"/>
      <c r="AY39" s="1280"/>
      <c r="AZ39" s="1361" t="s">
        <v>124</v>
      </c>
      <c r="BA39" s="1361"/>
      <c r="BB39" s="1361"/>
      <c r="BC39" s="1361"/>
      <c r="BD39" s="1361"/>
      <c r="BE39" s="1344" t="s">
        <v>144</v>
      </c>
      <c r="BF39" s="1344"/>
      <c r="BG39" s="1344"/>
      <c r="BH39" s="1344"/>
      <c r="BI39" s="1345"/>
      <c r="BJ39" s="373"/>
      <c r="BK39" s="373"/>
      <c r="BL39" s="373"/>
      <c r="BM39" s="373"/>
      <c r="BN39" s="373"/>
      <c r="BO39" s="386"/>
      <c r="BP39" s="386"/>
      <c r="BQ39" s="383">
        <v>33</v>
      </c>
      <c r="BR39" s="384"/>
      <c r="BS39" s="1301"/>
      <c r="BT39" s="1302"/>
      <c r="BU39" s="1302"/>
      <c r="BV39" s="1302"/>
      <c r="BW39" s="1302"/>
      <c r="BX39" s="1302"/>
      <c r="BY39" s="1302"/>
      <c r="BZ39" s="1302"/>
      <c r="CA39" s="1302"/>
      <c r="CB39" s="1302"/>
      <c r="CC39" s="1302"/>
      <c r="CD39" s="1302"/>
      <c r="CE39" s="1302"/>
      <c r="CF39" s="1302"/>
      <c r="CG39" s="1303"/>
      <c r="CH39" s="1304"/>
      <c r="CI39" s="1305"/>
      <c r="CJ39" s="1305"/>
      <c r="CK39" s="1305"/>
      <c r="CL39" s="1306"/>
      <c r="CM39" s="1304"/>
      <c r="CN39" s="1305"/>
      <c r="CO39" s="1305"/>
      <c r="CP39" s="1305"/>
      <c r="CQ39" s="1306"/>
      <c r="CR39" s="1304"/>
      <c r="CS39" s="1305"/>
      <c r="CT39" s="1305"/>
      <c r="CU39" s="1305"/>
      <c r="CV39" s="1306"/>
      <c r="CW39" s="1304"/>
      <c r="CX39" s="1305"/>
      <c r="CY39" s="1305"/>
      <c r="CZ39" s="1305"/>
      <c r="DA39" s="1306"/>
      <c r="DB39" s="1304"/>
      <c r="DC39" s="1305"/>
      <c r="DD39" s="1305"/>
      <c r="DE39" s="1305"/>
      <c r="DF39" s="1306"/>
      <c r="DG39" s="1304"/>
      <c r="DH39" s="1305"/>
      <c r="DI39" s="1305"/>
      <c r="DJ39" s="1305"/>
      <c r="DK39" s="1306"/>
      <c r="DL39" s="1304"/>
      <c r="DM39" s="1305"/>
      <c r="DN39" s="1305"/>
      <c r="DO39" s="1305"/>
      <c r="DP39" s="1306"/>
      <c r="DQ39" s="1304"/>
      <c r="DR39" s="1305"/>
      <c r="DS39" s="1305"/>
      <c r="DT39" s="1305"/>
      <c r="DU39" s="1306"/>
      <c r="DV39" s="1335"/>
      <c r="DW39" s="1336"/>
      <c r="DX39" s="1336"/>
      <c r="DY39" s="1336"/>
      <c r="DZ39" s="1337"/>
      <c r="EA39" s="367"/>
    </row>
    <row r="40" spans="1:131" s="368" customFormat="1" ht="26.25" customHeight="1">
      <c r="A40" s="382">
        <v>13</v>
      </c>
      <c r="B40" s="1350" t="s">
        <v>149</v>
      </c>
      <c r="C40" s="1351"/>
      <c r="D40" s="1351"/>
      <c r="E40" s="1351"/>
      <c r="F40" s="1351"/>
      <c r="G40" s="1351"/>
      <c r="H40" s="1351"/>
      <c r="I40" s="1351"/>
      <c r="J40" s="1351"/>
      <c r="K40" s="1351"/>
      <c r="L40" s="1351"/>
      <c r="M40" s="1351"/>
      <c r="N40" s="1351"/>
      <c r="O40" s="1351"/>
      <c r="P40" s="1352"/>
      <c r="Q40" s="1364">
        <v>20121</v>
      </c>
      <c r="R40" s="1362"/>
      <c r="S40" s="1362"/>
      <c r="T40" s="1362"/>
      <c r="U40" s="1362"/>
      <c r="V40" s="1362">
        <v>19893</v>
      </c>
      <c r="W40" s="1362"/>
      <c r="X40" s="1362"/>
      <c r="Y40" s="1362"/>
      <c r="Z40" s="1362"/>
      <c r="AA40" s="1362">
        <v>228</v>
      </c>
      <c r="AB40" s="1362"/>
      <c r="AC40" s="1362"/>
      <c r="AD40" s="1362"/>
      <c r="AE40" s="1363"/>
      <c r="AF40" s="1338" t="s">
        <v>123</v>
      </c>
      <c r="AG40" s="1339"/>
      <c r="AH40" s="1339"/>
      <c r="AI40" s="1339"/>
      <c r="AJ40" s="1340"/>
      <c r="AK40" s="1299" t="s">
        <v>123</v>
      </c>
      <c r="AL40" s="1280"/>
      <c r="AM40" s="1280"/>
      <c r="AN40" s="1280"/>
      <c r="AO40" s="1280"/>
      <c r="AP40" s="1280">
        <v>37810</v>
      </c>
      <c r="AQ40" s="1280"/>
      <c r="AR40" s="1280"/>
      <c r="AS40" s="1280"/>
      <c r="AT40" s="1280"/>
      <c r="AU40" s="1280" t="s">
        <v>123</v>
      </c>
      <c r="AV40" s="1280"/>
      <c r="AW40" s="1280"/>
      <c r="AX40" s="1280"/>
      <c r="AY40" s="1280"/>
      <c r="AZ40" s="1361" t="s">
        <v>124</v>
      </c>
      <c r="BA40" s="1361"/>
      <c r="BB40" s="1361"/>
      <c r="BC40" s="1361"/>
      <c r="BD40" s="1361"/>
      <c r="BE40" s="1344" t="s">
        <v>144</v>
      </c>
      <c r="BF40" s="1344"/>
      <c r="BG40" s="1344"/>
      <c r="BH40" s="1344"/>
      <c r="BI40" s="1345"/>
      <c r="BJ40" s="373"/>
      <c r="BK40" s="373"/>
      <c r="BL40" s="373"/>
      <c r="BM40" s="373"/>
      <c r="BN40" s="373"/>
      <c r="BO40" s="386"/>
      <c r="BP40" s="386"/>
      <c r="BQ40" s="383">
        <v>34</v>
      </c>
      <c r="BR40" s="384"/>
      <c r="BS40" s="1301"/>
      <c r="BT40" s="1302"/>
      <c r="BU40" s="1302"/>
      <c r="BV40" s="1302"/>
      <c r="BW40" s="1302"/>
      <c r="BX40" s="1302"/>
      <c r="BY40" s="1302"/>
      <c r="BZ40" s="1302"/>
      <c r="CA40" s="1302"/>
      <c r="CB40" s="1302"/>
      <c r="CC40" s="1302"/>
      <c r="CD40" s="1302"/>
      <c r="CE40" s="1302"/>
      <c r="CF40" s="1302"/>
      <c r="CG40" s="1303"/>
      <c r="CH40" s="1304"/>
      <c r="CI40" s="1305"/>
      <c r="CJ40" s="1305"/>
      <c r="CK40" s="1305"/>
      <c r="CL40" s="1306"/>
      <c r="CM40" s="1304"/>
      <c r="CN40" s="1305"/>
      <c r="CO40" s="1305"/>
      <c r="CP40" s="1305"/>
      <c r="CQ40" s="1306"/>
      <c r="CR40" s="1304"/>
      <c r="CS40" s="1305"/>
      <c r="CT40" s="1305"/>
      <c r="CU40" s="1305"/>
      <c r="CV40" s="1306"/>
      <c r="CW40" s="1304"/>
      <c r="CX40" s="1305"/>
      <c r="CY40" s="1305"/>
      <c r="CZ40" s="1305"/>
      <c r="DA40" s="1306"/>
      <c r="DB40" s="1304"/>
      <c r="DC40" s="1305"/>
      <c r="DD40" s="1305"/>
      <c r="DE40" s="1305"/>
      <c r="DF40" s="1306"/>
      <c r="DG40" s="1304"/>
      <c r="DH40" s="1305"/>
      <c r="DI40" s="1305"/>
      <c r="DJ40" s="1305"/>
      <c r="DK40" s="1306"/>
      <c r="DL40" s="1304"/>
      <c r="DM40" s="1305"/>
      <c r="DN40" s="1305"/>
      <c r="DO40" s="1305"/>
      <c r="DP40" s="1306"/>
      <c r="DQ40" s="1304"/>
      <c r="DR40" s="1305"/>
      <c r="DS40" s="1305"/>
      <c r="DT40" s="1305"/>
      <c r="DU40" s="1306"/>
      <c r="DV40" s="1335"/>
      <c r="DW40" s="1336"/>
      <c r="DX40" s="1336"/>
      <c r="DY40" s="1336"/>
      <c r="DZ40" s="1337"/>
      <c r="EA40" s="367"/>
    </row>
    <row r="41" spans="1:131" s="368" customFormat="1" ht="26.25" customHeight="1">
      <c r="A41" s="382">
        <v>14</v>
      </c>
      <c r="B41" s="1350"/>
      <c r="C41" s="1351"/>
      <c r="D41" s="1351"/>
      <c r="E41" s="1351"/>
      <c r="F41" s="1351"/>
      <c r="G41" s="1351"/>
      <c r="H41" s="1351"/>
      <c r="I41" s="1351"/>
      <c r="J41" s="1351"/>
      <c r="K41" s="1351"/>
      <c r="L41" s="1351"/>
      <c r="M41" s="1351"/>
      <c r="N41" s="1351"/>
      <c r="O41" s="1351"/>
      <c r="P41" s="1352"/>
      <c r="Q41" s="1364"/>
      <c r="R41" s="1362"/>
      <c r="S41" s="1362"/>
      <c r="T41" s="1362"/>
      <c r="U41" s="1362"/>
      <c r="V41" s="1362"/>
      <c r="W41" s="1362"/>
      <c r="X41" s="1362"/>
      <c r="Y41" s="1362"/>
      <c r="Z41" s="1362"/>
      <c r="AA41" s="1362"/>
      <c r="AB41" s="1362"/>
      <c r="AC41" s="1362"/>
      <c r="AD41" s="1362"/>
      <c r="AE41" s="1363"/>
      <c r="AF41" s="1338"/>
      <c r="AG41" s="1339"/>
      <c r="AH41" s="1339"/>
      <c r="AI41" s="1339"/>
      <c r="AJ41" s="1340"/>
      <c r="AK41" s="1299"/>
      <c r="AL41" s="1280"/>
      <c r="AM41" s="1280"/>
      <c r="AN41" s="1280"/>
      <c r="AO41" s="1280"/>
      <c r="AP41" s="1280"/>
      <c r="AQ41" s="1280"/>
      <c r="AR41" s="1280"/>
      <c r="AS41" s="1280"/>
      <c r="AT41" s="1280"/>
      <c r="AU41" s="1280"/>
      <c r="AV41" s="1280"/>
      <c r="AW41" s="1280"/>
      <c r="AX41" s="1280"/>
      <c r="AY41" s="1280"/>
      <c r="AZ41" s="1361"/>
      <c r="BA41" s="1361"/>
      <c r="BB41" s="1361"/>
      <c r="BC41" s="1361"/>
      <c r="BD41" s="1361"/>
      <c r="BE41" s="1344"/>
      <c r="BF41" s="1344"/>
      <c r="BG41" s="1344"/>
      <c r="BH41" s="1344"/>
      <c r="BI41" s="1345"/>
      <c r="BJ41" s="373"/>
      <c r="BK41" s="373"/>
      <c r="BL41" s="373"/>
      <c r="BM41" s="373"/>
      <c r="BN41" s="373"/>
      <c r="BO41" s="386"/>
      <c r="BP41" s="386"/>
      <c r="BQ41" s="383">
        <v>35</v>
      </c>
      <c r="BR41" s="384"/>
      <c r="BS41" s="1301"/>
      <c r="BT41" s="1302"/>
      <c r="BU41" s="1302"/>
      <c r="BV41" s="1302"/>
      <c r="BW41" s="1302"/>
      <c r="BX41" s="1302"/>
      <c r="BY41" s="1302"/>
      <c r="BZ41" s="1302"/>
      <c r="CA41" s="1302"/>
      <c r="CB41" s="1302"/>
      <c r="CC41" s="1302"/>
      <c r="CD41" s="1302"/>
      <c r="CE41" s="1302"/>
      <c r="CF41" s="1302"/>
      <c r="CG41" s="1303"/>
      <c r="CH41" s="1304"/>
      <c r="CI41" s="1305"/>
      <c r="CJ41" s="1305"/>
      <c r="CK41" s="1305"/>
      <c r="CL41" s="1306"/>
      <c r="CM41" s="1304"/>
      <c r="CN41" s="1305"/>
      <c r="CO41" s="1305"/>
      <c r="CP41" s="1305"/>
      <c r="CQ41" s="1306"/>
      <c r="CR41" s="1304"/>
      <c r="CS41" s="1305"/>
      <c r="CT41" s="1305"/>
      <c r="CU41" s="1305"/>
      <c r="CV41" s="1306"/>
      <c r="CW41" s="1304"/>
      <c r="CX41" s="1305"/>
      <c r="CY41" s="1305"/>
      <c r="CZ41" s="1305"/>
      <c r="DA41" s="1306"/>
      <c r="DB41" s="1304"/>
      <c r="DC41" s="1305"/>
      <c r="DD41" s="1305"/>
      <c r="DE41" s="1305"/>
      <c r="DF41" s="1306"/>
      <c r="DG41" s="1304"/>
      <c r="DH41" s="1305"/>
      <c r="DI41" s="1305"/>
      <c r="DJ41" s="1305"/>
      <c r="DK41" s="1306"/>
      <c r="DL41" s="1304"/>
      <c r="DM41" s="1305"/>
      <c r="DN41" s="1305"/>
      <c r="DO41" s="1305"/>
      <c r="DP41" s="1306"/>
      <c r="DQ41" s="1304"/>
      <c r="DR41" s="1305"/>
      <c r="DS41" s="1305"/>
      <c r="DT41" s="1305"/>
      <c r="DU41" s="1306"/>
      <c r="DV41" s="1335"/>
      <c r="DW41" s="1336"/>
      <c r="DX41" s="1336"/>
      <c r="DY41" s="1336"/>
      <c r="DZ41" s="1337"/>
      <c r="EA41" s="367"/>
    </row>
    <row r="42" spans="1:131" s="368" customFormat="1" ht="26.25" customHeight="1">
      <c r="A42" s="382">
        <v>15</v>
      </c>
      <c r="B42" s="1350"/>
      <c r="C42" s="1351"/>
      <c r="D42" s="1351"/>
      <c r="E42" s="1351"/>
      <c r="F42" s="1351"/>
      <c r="G42" s="1351"/>
      <c r="H42" s="1351"/>
      <c r="I42" s="1351"/>
      <c r="J42" s="1351"/>
      <c r="K42" s="1351"/>
      <c r="L42" s="1351"/>
      <c r="M42" s="1351"/>
      <c r="N42" s="1351"/>
      <c r="O42" s="1351"/>
      <c r="P42" s="1352"/>
      <c r="Q42" s="1364"/>
      <c r="R42" s="1362"/>
      <c r="S42" s="1362"/>
      <c r="T42" s="1362"/>
      <c r="U42" s="1362"/>
      <c r="V42" s="1362"/>
      <c r="W42" s="1362"/>
      <c r="X42" s="1362"/>
      <c r="Y42" s="1362"/>
      <c r="Z42" s="1362"/>
      <c r="AA42" s="1362"/>
      <c r="AB42" s="1362"/>
      <c r="AC42" s="1362"/>
      <c r="AD42" s="1362"/>
      <c r="AE42" s="1363"/>
      <c r="AF42" s="1338"/>
      <c r="AG42" s="1339"/>
      <c r="AH42" s="1339"/>
      <c r="AI42" s="1339"/>
      <c r="AJ42" s="1340"/>
      <c r="AK42" s="1299"/>
      <c r="AL42" s="1280"/>
      <c r="AM42" s="1280"/>
      <c r="AN42" s="1280"/>
      <c r="AO42" s="1280"/>
      <c r="AP42" s="1280"/>
      <c r="AQ42" s="1280"/>
      <c r="AR42" s="1280"/>
      <c r="AS42" s="1280"/>
      <c r="AT42" s="1280"/>
      <c r="AU42" s="1280"/>
      <c r="AV42" s="1280"/>
      <c r="AW42" s="1280"/>
      <c r="AX42" s="1280"/>
      <c r="AY42" s="1280"/>
      <c r="AZ42" s="1361"/>
      <c r="BA42" s="1361"/>
      <c r="BB42" s="1361"/>
      <c r="BC42" s="1361"/>
      <c r="BD42" s="1361"/>
      <c r="BE42" s="1344"/>
      <c r="BF42" s="1344"/>
      <c r="BG42" s="1344"/>
      <c r="BH42" s="1344"/>
      <c r="BI42" s="1345"/>
      <c r="BJ42" s="373"/>
      <c r="BK42" s="373"/>
      <c r="BL42" s="373"/>
      <c r="BM42" s="373"/>
      <c r="BN42" s="373"/>
      <c r="BO42" s="386"/>
      <c r="BP42" s="386"/>
      <c r="BQ42" s="383">
        <v>36</v>
      </c>
      <c r="BR42" s="384"/>
      <c r="BS42" s="1301"/>
      <c r="BT42" s="1302"/>
      <c r="BU42" s="1302"/>
      <c r="BV42" s="1302"/>
      <c r="BW42" s="1302"/>
      <c r="BX42" s="1302"/>
      <c r="BY42" s="1302"/>
      <c r="BZ42" s="1302"/>
      <c r="CA42" s="1302"/>
      <c r="CB42" s="1302"/>
      <c r="CC42" s="1302"/>
      <c r="CD42" s="1302"/>
      <c r="CE42" s="1302"/>
      <c r="CF42" s="1302"/>
      <c r="CG42" s="1303"/>
      <c r="CH42" s="1304"/>
      <c r="CI42" s="1305"/>
      <c r="CJ42" s="1305"/>
      <c r="CK42" s="1305"/>
      <c r="CL42" s="1306"/>
      <c r="CM42" s="1304"/>
      <c r="CN42" s="1305"/>
      <c r="CO42" s="1305"/>
      <c r="CP42" s="1305"/>
      <c r="CQ42" s="1306"/>
      <c r="CR42" s="1304"/>
      <c r="CS42" s="1305"/>
      <c r="CT42" s="1305"/>
      <c r="CU42" s="1305"/>
      <c r="CV42" s="1306"/>
      <c r="CW42" s="1304"/>
      <c r="CX42" s="1305"/>
      <c r="CY42" s="1305"/>
      <c r="CZ42" s="1305"/>
      <c r="DA42" s="1306"/>
      <c r="DB42" s="1304"/>
      <c r="DC42" s="1305"/>
      <c r="DD42" s="1305"/>
      <c r="DE42" s="1305"/>
      <c r="DF42" s="1306"/>
      <c r="DG42" s="1304"/>
      <c r="DH42" s="1305"/>
      <c r="DI42" s="1305"/>
      <c r="DJ42" s="1305"/>
      <c r="DK42" s="1306"/>
      <c r="DL42" s="1304"/>
      <c r="DM42" s="1305"/>
      <c r="DN42" s="1305"/>
      <c r="DO42" s="1305"/>
      <c r="DP42" s="1306"/>
      <c r="DQ42" s="1304"/>
      <c r="DR42" s="1305"/>
      <c r="DS42" s="1305"/>
      <c r="DT42" s="1305"/>
      <c r="DU42" s="1306"/>
      <c r="DV42" s="1335"/>
      <c r="DW42" s="1336"/>
      <c r="DX42" s="1336"/>
      <c r="DY42" s="1336"/>
      <c r="DZ42" s="1337"/>
      <c r="EA42" s="367"/>
    </row>
    <row r="43" spans="1:131" s="368" customFormat="1" ht="26.25" customHeight="1">
      <c r="A43" s="382">
        <v>16</v>
      </c>
      <c r="B43" s="1350"/>
      <c r="C43" s="1351"/>
      <c r="D43" s="1351"/>
      <c r="E43" s="1351"/>
      <c r="F43" s="1351"/>
      <c r="G43" s="1351"/>
      <c r="H43" s="1351"/>
      <c r="I43" s="1351"/>
      <c r="J43" s="1351"/>
      <c r="K43" s="1351"/>
      <c r="L43" s="1351"/>
      <c r="M43" s="1351"/>
      <c r="N43" s="1351"/>
      <c r="O43" s="1351"/>
      <c r="P43" s="1352"/>
      <c r="Q43" s="1364"/>
      <c r="R43" s="1362"/>
      <c r="S43" s="1362"/>
      <c r="T43" s="1362"/>
      <c r="U43" s="1362"/>
      <c r="V43" s="1362"/>
      <c r="W43" s="1362"/>
      <c r="X43" s="1362"/>
      <c r="Y43" s="1362"/>
      <c r="Z43" s="1362"/>
      <c r="AA43" s="1362"/>
      <c r="AB43" s="1362"/>
      <c r="AC43" s="1362"/>
      <c r="AD43" s="1362"/>
      <c r="AE43" s="1363"/>
      <c r="AF43" s="1338"/>
      <c r="AG43" s="1339"/>
      <c r="AH43" s="1339"/>
      <c r="AI43" s="1339"/>
      <c r="AJ43" s="1340"/>
      <c r="AK43" s="1299"/>
      <c r="AL43" s="1280"/>
      <c r="AM43" s="1280"/>
      <c r="AN43" s="1280"/>
      <c r="AO43" s="1280"/>
      <c r="AP43" s="1280"/>
      <c r="AQ43" s="1280"/>
      <c r="AR43" s="1280"/>
      <c r="AS43" s="1280"/>
      <c r="AT43" s="1280"/>
      <c r="AU43" s="1280"/>
      <c r="AV43" s="1280"/>
      <c r="AW43" s="1280"/>
      <c r="AX43" s="1280"/>
      <c r="AY43" s="1280"/>
      <c r="AZ43" s="1361"/>
      <c r="BA43" s="1361"/>
      <c r="BB43" s="1361"/>
      <c r="BC43" s="1361"/>
      <c r="BD43" s="1361"/>
      <c r="BE43" s="1344"/>
      <c r="BF43" s="1344"/>
      <c r="BG43" s="1344"/>
      <c r="BH43" s="1344"/>
      <c r="BI43" s="1345"/>
      <c r="BJ43" s="373"/>
      <c r="BK43" s="373"/>
      <c r="BL43" s="373"/>
      <c r="BM43" s="373"/>
      <c r="BN43" s="373"/>
      <c r="BO43" s="386"/>
      <c r="BP43" s="386"/>
      <c r="BQ43" s="383">
        <v>37</v>
      </c>
      <c r="BR43" s="384"/>
      <c r="BS43" s="1301"/>
      <c r="BT43" s="1302"/>
      <c r="BU43" s="1302"/>
      <c r="BV43" s="1302"/>
      <c r="BW43" s="1302"/>
      <c r="BX43" s="1302"/>
      <c r="BY43" s="1302"/>
      <c r="BZ43" s="1302"/>
      <c r="CA43" s="1302"/>
      <c r="CB43" s="1302"/>
      <c r="CC43" s="1302"/>
      <c r="CD43" s="1302"/>
      <c r="CE43" s="1302"/>
      <c r="CF43" s="1302"/>
      <c r="CG43" s="1303"/>
      <c r="CH43" s="1304"/>
      <c r="CI43" s="1305"/>
      <c r="CJ43" s="1305"/>
      <c r="CK43" s="1305"/>
      <c r="CL43" s="1306"/>
      <c r="CM43" s="1304"/>
      <c r="CN43" s="1305"/>
      <c r="CO43" s="1305"/>
      <c r="CP43" s="1305"/>
      <c r="CQ43" s="1306"/>
      <c r="CR43" s="1304"/>
      <c r="CS43" s="1305"/>
      <c r="CT43" s="1305"/>
      <c r="CU43" s="1305"/>
      <c r="CV43" s="1306"/>
      <c r="CW43" s="1304"/>
      <c r="CX43" s="1305"/>
      <c r="CY43" s="1305"/>
      <c r="CZ43" s="1305"/>
      <c r="DA43" s="1306"/>
      <c r="DB43" s="1304"/>
      <c r="DC43" s="1305"/>
      <c r="DD43" s="1305"/>
      <c r="DE43" s="1305"/>
      <c r="DF43" s="1306"/>
      <c r="DG43" s="1304"/>
      <c r="DH43" s="1305"/>
      <c r="DI43" s="1305"/>
      <c r="DJ43" s="1305"/>
      <c r="DK43" s="1306"/>
      <c r="DL43" s="1304"/>
      <c r="DM43" s="1305"/>
      <c r="DN43" s="1305"/>
      <c r="DO43" s="1305"/>
      <c r="DP43" s="1306"/>
      <c r="DQ43" s="1304"/>
      <c r="DR43" s="1305"/>
      <c r="DS43" s="1305"/>
      <c r="DT43" s="1305"/>
      <c r="DU43" s="1306"/>
      <c r="DV43" s="1335"/>
      <c r="DW43" s="1336"/>
      <c r="DX43" s="1336"/>
      <c r="DY43" s="1336"/>
      <c r="DZ43" s="1337"/>
      <c r="EA43" s="367"/>
    </row>
    <row r="44" spans="1:131" s="368" customFormat="1" ht="26.25" customHeight="1">
      <c r="A44" s="382">
        <v>17</v>
      </c>
      <c r="B44" s="1350"/>
      <c r="C44" s="1351"/>
      <c r="D44" s="1351"/>
      <c r="E44" s="1351"/>
      <c r="F44" s="1351"/>
      <c r="G44" s="1351"/>
      <c r="H44" s="1351"/>
      <c r="I44" s="1351"/>
      <c r="J44" s="1351"/>
      <c r="K44" s="1351"/>
      <c r="L44" s="1351"/>
      <c r="M44" s="1351"/>
      <c r="N44" s="1351"/>
      <c r="O44" s="1351"/>
      <c r="P44" s="1352"/>
      <c r="Q44" s="1364"/>
      <c r="R44" s="1362"/>
      <c r="S44" s="1362"/>
      <c r="T44" s="1362"/>
      <c r="U44" s="1362"/>
      <c r="V44" s="1362"/>
      <c r="W44" s="1362"/>
      <c r="X44" s="1362"/>
      <c r="Y44" s="1362"/>
      <c r="Z44" s="1362"/>
      <c r="AA44" s="1362"/>
      <c r="AB44" s="1362"/>
      <c r="AC44" s="1362"/>
      <c r="AD44" s="1362"/>
      <c r="AE44" s="1363"/>
      <c r="AF44" s="1338"/>
      <c r="AG44" s="1339"/>
      <c r="AH44" s="1339"/>
      <c r="AI44" s="1339"/>
      <c r="AJ44" s="1340"/>
      <c r="AK44" s="1299"/>
      <c r="AL44" s="1280"/>
      <c r="AM44" s="1280"/>
      <c r="AN44" s="1280"/>
      <c r="AO44" s="1280"/>
      <c r="AP44" s="1280"/>
      <c r="AQ44" s="1280"/>
      <c r="AR44" s="1280"/>
      <c r="AS44" s="1280"/>
      <c r="AT44" s="1280"/>
      <c r="AU44" s="1280"/>
      <c r="AV44" s="1280"/>
      <c r="AW44" s="1280"/>
      <c r="AX44" s="1280"/>
      <c r="AY44" s="1280"/>
      <c r="AZ44" s="1361"/>
      <c r="BA44" s="1361"/>
      <c r="BB44" s="1361"/>
      <c r="BC44" s="1361"/>
      <c r="BD44" s="1361"/>
      <c r="BE44" s="1344"/>
      <c r="BF44" s="1344"/>
      <c r="BG44" s="1344"/>
      <c r="BH44" s="1344"/>
      <c r="BI44" s="1345"/>
      <c r="BJ44" s="373"/>
      <c r="BK44" s="373"/>
      <c r="BL44" s="373"/>
      <c r="BM44" s="373"/>
      <c r="BN44" s="373"/>
      <c r="BO44" s="386"/>
      <c r="BP44" s="386"/>
      <c r="BQ44" s="383">
        <v>38</v>
      </c>
      <c r="BR44" s="384"/>
      <c r="BS44" s="1301"/>
      <c r="BT44" s="1302"/>
      <c r="BU44" s="1302"/>
      <c r="BV44" s="1302"/>
      <c r="BW44" s="1302"/>
      <c r="BX44" s="1302"/>
      <c r="BY44" s="1302"/>
      <c r="BZ44" s="1302"/>
      <c r="CA44" s="1302"/>
      <c r="CB44" s="1302"/>
      <c r="CC44" s="1302"/>
      <c r="CD44" s="1302"/>
      <c r="CE44" s="1302"/>
      <c r="CF44" s="1302"/>
      <c r="CG44" s="1303"/>
      <c r="CH44" s="1304"/>
      <c r="CI44" s="1305"/>
      <c r="CJ44" s="1305"/>
      <c r="CK44" s="1305"/>
      <c r="CL44" s="1306"/>
      <c r="CM44" s="1304"/>
      <c r="CN44" s="1305"/>
      <c r="CO44" s="1305"/>
      <c r="CP44" s="1305"/>
      <c r="CQ44" s="1306"/>
      <c r="CR44" s="1304"/>
      <c r="CS44" s="1305"/>
      <c r="CT44" s="1305"/>
      <c r="CU44" s="1305"/>
      <c r="CV44" s="1306"/>
      <c r="CW44" s="1304"/>
      <c r="CX44" s="1305"/>
      <c r="CY44" s="1305"/>
      <c r="CZ44" s="1305"/>
      <c r="DA44" s="1306"/>
      <c r="DB44" s="1304"/>
      <c r="DC44" s="1305"/>
      <c r="DD44" s="1305"/>
      <c r="DE44" s="1305"/>
      <c r="DF44" s="1306"/>
      <c r="DG44" s="1304"/>
      <c r="DH44" s="1305"/>
      <c r="DI44" s="1305"/>
      <c r="DJ44" s="1305"/>
      <c r="DK44" s="1306"/>
      <c r="DL44" s="1304"/>
      <c r="DM44" s="1305"/>
      <c r="DN44" s="1305"/>
      <c r="DO44" s="1305"/>
      <c r="DP44" s="1306"/>
      <c r="DQ44" s="1304"/>
      <c r="DR44" s="1305"/>
      <c r="DS44" s="1305"/>
      <c r="DT44" s="1305"/>
      <c r="DU44" s="1306"/>
      <c r="DV44" s="1335"/>
      <c r="DW44" s="1336"/>
      <c r="DX44" s="1336"/>
      <c r="DY44" s="1336"/>
      <c r="DZ44" s="1337"/>
      <c r="EA44" s="367"/>
    </row>
    <row r="45" spans="1:131" s="368" customFormat="1" ht="26.25" customHeight="1">
      <c r="A45" s="382">
        <v>18</v>
      </c>
      <c r="B45" s="1350"/>
      <c r="C45" s="1351"/>
      <c r="D45" s="1351"/>
      <c r="E45" s="1351"/>
      <c r="F45" s="1351"/>
      <c r="G45" s="1351"/>
      <c r="H45" s="1351"/>
      <c r="I45" s="1351"/>
      <c r="J45" s="1351"/>
      <c r="K45" s="1351"/>
      <c r="L45" s="1351"/>
      <c r="M45" s="1351"/>
      <c r="N45" s="1351"/>
      <c r="O45" s="1351"/>
      <c r="P45" s="1352"/>
      <c r="Q45" s="1364"/>
      <c r="R45" s="1362"/>
      <c r="S45" s="1362"/>
      <c r="T45" s="1362"/>
      <c r="U45" s="1362"/>
      <c r="V45" s="1362"/>
      <c r="W45" s="1362"/>
      <c r="X45" s="1362"/>
      <c r="Y45" s="1362"/>
      <c r="Z45" s="1362"/>
      <c r="AA45" s="1362"/>
      <c r="AB45" s="1362"/>
      <c r="AC45" s="1362"/>
      <c r="AD45" s="1362"/>
      <c r="AE45" s="1363"/>
      <c r="AF45" s="1338"/>
      <c r="AG45" s="1339"/>
      <c r="AH45" s="1339"/>
      <c r="AI45" s="1339"/>
      <c r="AJ45" s="1340"/>
      <c r="AK45" s="1299"/>
      <c r="AL45" s="1280"/>
      <c r="AM45" s="1280"/>
      <c r="AN45" s="1280"/>
      <c r="AO45" s="1280"/>
      <c r="AP45" s="1280"/>
      <c r="AQ45" s="1280"/>
      <c r="AR45" s="1280"/>
      <c r="AS45" s="1280"/>
      <c r="AT45" s="1280"/>
      <c r="AU45" s="1280"/>
      <c r="AV45" s="1280"/>
      <c r="AW45" s="1280"/>
      <c r="AX45" s="1280"/>
      <c r="AY45" s="1280"/>
      <c r="AZ45" s="1361"/>
      <c r="BA45" s="1361"/>
      <c r="BB45" s="1361"/>
      <c r="BC45" s="1361"/>
      <c r="BD45" s="1361"/>
      <c r="BE45" s="1344"/>
      <c r="BF45" s="1344"/>
      <c r="BG45" s="1344"/>
      <c r="BH45" s="1344"/>
      <c r="BI45" s="1345"/>
      <c r="BJ45" s="373"/>
      <c r="BK45" s="373"/>
      <c r="BL45" s="373"/>
      <c r="BM45" s="373"/>
      <c r="BN45" s="373"/>
      <c r="BO45" s="386"/>
      <c r="BP45" s="386"/>
      <c r="BQ45" s="383">
        <v>39</v>
      </c>
      <c r="BR45" s="384"/>
      <c r="BS45" s="1301"/>
      <c r="BT45" s="1302"/>
      <c r="BU45" s="1302"/>
      <c r="BV45" s="1302"/>
      <c r="BW45" s="1302"/>
      <c r="BX45" s="1302"/>
      <c r="BY45" s="1302"/>
      <c r="BZ45" s="1302"/>
      <c r="CA45" s="1302"/>
      <c r="CB45" s="1302"/>
      <c r="CC45" s="1302"/>
      <c r="CD45" s="1302"/>
      <c r="CE45" s="1302"/>
      <c r="CF45" s="1302"/>
      <c r="CG45" s="1303"/>
      <c r="CH45" s="1304"/>
      <c r="CI45" s="1305"/>
      <c r="CJ45" s="1305"/>
      <c r="CK45" s="1305"/>
      <c r="CL45" s="1306"/>
      <c r="CM45" s="1304"/>
      <c r="CN45" s="1305"/>
      <c r="CO45" s="1305"/>
      <c r="CP45" s="1305"/>
      <c r="CQ45" s="1306"/>
      <c r="CR45" s="1304"/>
      <c r="CS45" s="1305"/>
      <c r="CT45" s="1305"/>
      <c r="CU45" s="1305"/>
      <c r="CV45" s="1306"/>
      <c r="CW45" s="1304"/>
      <c r="CX45" s="1305"/>
      <c r="CY45" s="1305"/>
      <c r="CZ45" s="1305"/>
      <c r="DA45" s="1306"/>
      <c r="DB45" s="1304"/>
      <c r="DC45" s="1305"/>
      <c r="DD45" s="1305"/>
      <c r="DE45" s="1305"/>
      <c r="DF45" s="1306"/>
      <c r="DG45" s="1304"/>
      <c r="DH45" s="1305"/>
      <c r="DI45" s="1305"/>
      <c r="DJ45" s="1305"/>
      <c r="DK45" s="1306"/>
      <c r="DL45" s="1304"/>
      <c r="DM45" s="1305"/>
      <c r="DN45" s="1305"/>
      <c r="DO45" s="1305"/>
      <c r="DP45" s="1306"/>
      <c r="DQ45" s="1304"/>
      <c r="DR45" s="1305"/>
      <c r="DS45" s="1305"/>
      <c r="DT45" s="1305"/>
      <c r="DU45" s="1306"/>
      <c r="DV45" s="1335"/>
      <c r="DW45" s="1336"/>
      <c r="DX45" s="1336"/>
      <c r="DY45" s="1336"/>
      <c r="DZ45" s="1337"/>
      <c r="EA45" s="367"/>
    </row>
    <row r="46" spans="1:131" s="368" customFormat="1" ht="26.25" customHeight="1">
      <c r="A46" s="382">
        <v>19</v>
      </c>
      <c r="B46" s="1350"/>
      <c r="C46" s="1351"/>
      <c r="D46" s="1351"/>
      <c r="E46" s="1351"/>
      <c r="F46" s="1351"/>
      <c r="G46" s="1351"/>
      <c r="H46" s="1351"/>
      <c r="I46" s="1351"/>
      <c r="J46" s="1351"/>
      <c r="K46" s="1351"/>
      <c r="L46" s="1351"/>
      <c r="M46" s="1351"/>
      <c r="N46" s="1351"/>
      <c r="O46" s="1351"/>
      <c r="P46" s="1352"/>
      <c r="Q46" s="1364"/>
      <c r="R46" s="1362"/>
      <c r="S46" s="1362"/>
      <c r="T46" s="1362"/>
      <c r="U46" s="1362"/>
      <c r="V46" s="1362"/>
      <c r="W46" s="1362"/>
      <c r="X46" s="1362"/>
      <c r="Y46" s="1362"/>
      <c r="Z46" s="1362"/>
      <c r="AA46" s="1362"/>
      <c r="AB46" s="1362"/>
      <c r="AC46" s="1362"/>
      <c r="AD46" s="1362"/>
      <c r="AE46" s="1363"/>
      <c r="AF46" s="1338"/>
      <c r="AG46" s="1339"/>
      <c r="AH46" s="1339"/>
      <c r="AI46" s="1339"/>
      <c r="AJ46" s="1340"/>
      <c r="AK46" s="1299"/>
      <c r="AL46" s="1280"/>
      <c r="AM46" s="1280"/>
      <c r="AN46" s="1280"/>
      <c r="AO46" s="1280"/>
      <c r="AP46" s="1280"/>
      <c r="AQ46" s="1280"/>
      <c r="AR46" s="1280"/>
      <c r="AS46" s="1280"/>
      <c r="AT46" s="1280"/>
      <c r="AU46" s="1280"/>
      <c r="AV46" s="1280"/>
      <c r="AW46" s="1280"/>
      <c r="AX46" s="1280"/>
      <c r="AY46" s="1280"/>
      <c r="AZ46" s="1361"/>
      <c r="BA46" s="1361"/>
      <c r="BB46" s="1361"/>
      <c r="BC46" s="1361"/>
      <c r="BD46" s="1361"/>
      <c r="BE46" s="1344"/>
      <c r="BF46" s="1344"/>
      <c r="BG46" s="1344"/>
      <c r="BH46" s="1344"/>
      <c r="BI46" s="1345"/>
      <c r="BJ46" s="373"/>
      <c r="BK46" s="373"/>
      <c r="BL46" s="373"/>
      <c r="BM46" s="373"/>
      <c r="BN46" s="373"/>
      <c r="BO46" s="386"/>
      <c r="BP46" s="386"/>
      <c r="BQ46" s="383">
        <v>40</v>
      </c>
      <c r="BR46" s="384"/>
      <c r="BS46" s="1301"/>
      <c r="BT46" s="1302"/>
      <c r="BU46" s="1302"/>
      <c r="BV46" s="1302"/>
      <c r="BW46" s="1302"/>
      <c r="BX46" s="1302"/>
      <c r="BY46" s="1302"/>
      <c r="BZ46" s="1302"/>
      <c r="CA46" s="1302"/>
      <c r="CB46" s="1302"/>
      <c r="CC46" s="1302"/>
      <c r="CD46" s="1302"/>
      <c r="CE46" s="1302"/>
      <c r="CF46" s="1302"/>
      <c r="CG46" s="1303"/>
      <c r="CH46" s="1304"/>
      <c r="CI46" s="1305"/>
      <c r="CJ46" s="1305"/>
      <c r="CK46" s="1305"/>
      <c r="CL46" s="1306"/>
      <c r="CM46" s="1304"/>
      <c r="CN46" s="1305"/>
      <c r="CO46" s="1305"/>
      <c r="CP46" s="1305"/>
      <c r="CQ46" s="1306"/>
      <c r="CR46" s="1304"/>
      <c r="CS46" s="1305"/>
      <c r="CT46" s="1305"/>
      <c r="CU46" s="1305"/>
      <c r="CV46" s="1306"/>
      <c r="CW46" s="1304"/>
      <c r="CX46" s="1305"/>
      <c r="CY46" s="1305"/>
      <c r="CZ46" s="1305"/>
      <c r="DA46" s="1306"/>
      <c r="DB46" s="1304"/>
      <c r="DC46" s="1305"/>
      <c r="DD46" s="1305"/>
      <c r="DE46" s="1305"/>
      <c r="DF46" s="1306"/>
      <c r="DG46" s="1304"/>
      <c r="DH46" s="1305"/>
      <c r="DI46" s="1305"/>
      <c r="DJ46" s="1305"/>
      <c r="DK46" s="1306"/>
      <c r="DL46" s="1304"/>
      <c r="DM46" s="1305"/>
      <c r="DN46" s="1305"/>
      <c r="DO46" s="1305"/>
      <c r="DP46" s="1306"/>
      <c r="DQ46" s="1304"/>
      <c r="DR46" s="1305"/>
      <c r="DS46" s="1305"/>
      <c r="DT46" s="1305"/>
      <c r="DU46" s="1306"/>
      <c r="DV46" s="1335"/>
      <c r="DW46" s="1336"/>
      <c r="DX46" s="1336"/>
      <c r="DY46" s="1336"/>
      <c r="DZ46" s="1337"/>
      <c r="EA46" s="367"/>
    </row>
    <row r="47" spans="1:131" s="368" customFormat="1" ht="26.25" customHeight="1">
      <c r="A47" s="382">
        <v>20</v>
      </c>
      <c r="B47" s="1350"/>
      <c r="C47" s="1351"/>
      <c r="D47" s="1351"/>
      <c r="E47" s="1351"/>
      <c r="F47" s="1351"/>
      <c r="G47" s="1351"/>
      <c r="H47" s="1351"/>
      <c r="I47" s="1351"/>
      <c r="J47" s="1351"/>
      <c r="K47" s="1351"/>
      <c r="L47" s="1351"/>
      <c r="M47" s="1351"/>
      <c r="N47" s="1351"/>
      <c r="O47" s="1351"/>
      <c r="P47" s="1352"/>
      <c r="Q47" s="1364"/>
      <c r="R47" s="1362"/>
      <c r="S47" s="1362"/>
      <c r="T47" s="1362"/>
      <c r="U47" s="1362"/>
      <c r="V47" s="1362"/>
      <c r="W47" s="1362"/>
      <c r="X47" s="1362"/>
      <c r="Y47" s="1362"/>
      <c r="Z47" s="1362"/>
      <c r="AA47" s="1362"/>
      <c r="AB47" s="1362"/>
      <c r="AC47" s="1362"/>
      <c r="AD47" s="1362"/>
      <c r="AE47" s="1363"/>
      <c r="AF47" s="1338"/>
      <c r="AG47" s="1339"/>
      <c r="AH47" s="1339"/>
      <c r="AI47" s="1339"/>
      <c r="AJ47" s="1340"/>
      <c r="AK47" s="1299"/>
      <c r="AL47" s="1280"/>
      <c r="AM47" s="1280"/>
      <c r="AN47" s="1280"/>
      <c r="AO47" s="1280"/>
      <c r="AP47" s="1280"/>
      <c r="AQ47" s="1280"/>
      <c r="AR47" s="1280"/>
      <c r="AS47" s="1280"/>
      <c r="AT47" s="1280"/>
      <c r="AU47" s="1280"/>
      <c r="AV47" s="1280"/>
      <c r="AW47" s="1280"/>
      <c r="AX47" s="1280"/>
      <c r="AY47" s="1280"/>
      <c r="AZ47" s="1361"/>
      <c r="BA47" s="1361"/>
      <c r="BB47" s="1361"/>
      <c r="BC47" s="1361"/>
      <c r="BD47" s="1361"/>
      <c r="BE47" s="1344"/>
      <c r="BF47" s="1344"/>
      <c r="BG47" s="1344"/>
      <c r="BH47" s="1344"/>
      <c r="BI47" s="1345"/>
      <c r="BJ47" s="373"/>
      <c r="BK47" s="373"/>
      <c r="BL47" s="373"/>
      <c r="BM47" s="373"/>
      <c r="BN47" s="373"/>
      <c r="BO47" s="386"/>
      <c r="BP47" s="386"/>
      <c r="BQ47" s="383">
        <v>41</v>
      </c>
      <c r="BR47" s="384"/>
      <c r="BS47" s="1301"/>
      <c r="BT47" s="1302"/>
      <c r="BU47" s="1302"/>
      <c r="BV47" s="1302"/>
      <c r="BW47" s="1302"/>
      <c r="BX47" s="1302"/>
      <c r="BY47" s="1302"/>
      <c r="BZ47" s="1302"/>
      <c r="CA47" s="1302"/>
      <c r="CB47" s="1302"/>
      <c r="CC47" s="1302"/>
      <c r="CD47" s="1302"/>
      <c r="CE47" s="1302"/>
      <c r="CF47" s="1302"/>
      <c r="CG47" s="1303"/>
      <c r="CH47" s="1304"/>
      <c r="CI47" s="1305"/>
      <c r="CJ47" s="1305"/>
      <c r="CK47" s="1305"/>
      <c r="CL47" s="1306"/>
      <c r="CM47" s="1304"/>
      <c r="CN47" s="1305"/>
      <c r="CO47" s="1305"/>
      <c r="CP47" s="1305"/>
      <c r="CQ47" s="1306"/>
      <c r="CR47" s="1304"/>
      <c r="CS47" s="1305"/>
      <c r="CT47" s="1305"/>
      <c r="CU47" s="1305"/>
      <c r="CV47" s="1306"/>
      <c r="CW47" s="1304"/>
      <c r="CX47" s="1305"/>
      <c r="CY47" s="1305"/>
      <c r="CZ47" s="1305"/>
      <c r="DA47" s="1306"/>
      <c r="DB47" s="1304"/>
      <c r="DC47" s="1305"/>
      <c r="DD47" s="1305"/>
      <c r="DE47" s="1305"/>
      <c r="DF47" s="1306"/>
      <c r="DG47" s="1304"/>
      <c r="DH47" s="1305"/>
      <c r="DI47" s="1305"/>
      <c r="DJ47" s="1305"/>
      <c r="DK47" s="1306"/>
      <c r="DL47" s="1304"/>
      <c r="DM47" s="1305"/>
      <c r="DN47" s="1305"/>
      <c r="DO47" s="1305"/>
      <c r="DP47" s="1306"/>
      <c r="DQ47" s="1304"/>
      <c r="DR47" s="1305"/>
      <c r="DS47" s="1305"/>
      <c r="DT47" s="1305"/>
      <c r="DU47" s="1306"/>
      <c r="DV47" s="1335"/>
      <c r="DW47" s="1336"/>
      <c r="DX47" s="1336"/>
      <c r="DY47" s="1336"/>
      <c r="DZ47" s="1337"/>
      <c r="EA47" s="367"/>
    </row>
    <row r="48" spans="1:131" s="368" customFormat="1" ht="26.25" customHeight="1">
      <c r="A48" s="382">
        <v>21</v>
      </c>
      <c r="B48" s="1350"/>
      <c r="C48" s="1351"/>
      <c r="D48" s="1351"/>
      <c r="E48" s="1351"/>
      <c r="F48" s="1351"/>
      <c r="G48" s="1351"/>
      <c r="H48" s="1351"/>
      <c r="I48" s="1351"/>
      <c r="J48" s="1351"/>
      <c r="K48" s="1351"/>
      <c r="L48" s="1351"/>
      <c r="M48" s="1351"/>
      <c r="N48" s="1351"/>
      <c r="O48" s="1351"/>
      <c r="P48" s="1352"/>
      <c r="Q48" s="1364"/>
      <c r="R48" s="1362"/>
      <c r="S48" s="1362"/>
      <c r="T48" s="1362"/>
      <c r="U48" s="1362"/>
      <c r="V48" s="1362"/>
      <c r="W48" s="1362"/>
      <c r="X48" s="1362"/>
      <c r="Y48" s="1362"/>
      <c r="Z48" s="1362"/>
      <c r="AA48" s="1362"/>
      <c r="AB48" s="1362"/>
      <c r="AC48" s="1362"/>
      <c r="AD48" s="1362"/>
      <c r="AE48" s="1363"/>
      <c r="AF48" s="1338"/>
      <c r="AG48" s="1339"/>
      <c r="AH48" s="1339"/>
      <c r="AI48" s="1339"/>
      <c r="AJ48" s="1340"/>
      <c r="AK48" s="1299"/>
      <c r="AL48" s="1280"/>
      <c r="AM48" s="1280"/>
      <c r="AN48" s="1280"/>
      <c r="AO48" s="1280"/>
      <c r="AP48" s="1280"/>
      <c r="AQ48" s="1280"/>
      <c r="AR48" s="1280"/>
      <c r="AS48" s="1280"/>
      <c r="AT48" s="1280"/>
      <c r="AU48" s="1280"/>
      <c r="AV48" s="1280"/>
      <c r="AW48" s="1280"/>
      <c r="AX48" s="1280"/>
      <c r="AY48" s="1280"/>
      <c r="AZ48" s="1361"/>
      <c r="BA48" s="1361"/>
      <c r="BB48" s="1361"/>
      <c r="BC48" s="1361"/>
      <c r="BD48" s="1361"/>
      <c r="BE48" s="1344"/>
      <c r="BF48" s="1344"/>
      <c r="BG48" s="1344"/>
      <c r="BH48" s="1344"/>
      <c r="BI48" s="1345"/>
      <c r="BJ48" s="373"/>
      <c r="BK48" s="373"/>
      <c r="BL48" s="373"/>
      <c r="BM48" s="373"/>
      <c r="BN48" s="373"/>
      <c r="BO48" s="386"/>
      <c r="BP48" s="386"/>
      <c r="BQ48" s="383">
        <v>42</v>
      </c>
      <c r="BR48" s="384"/>
      <c r="BS48" s="1301"/>
      <c r="BT48" s="1302"/>
      <c r="BU48" s="1302"/>
      <c r="BV48" s="1302"/>
      <c r="BW48" s="1302"/>
      <c r="BX48" s="1302"/>
      <c r="BY48" s="1302"/>
      <c r="BZ48" s="1302"/>
      <c r="CA48" s="1302"/>
      <c r="CB48" s="1302"/>
      <c r="CC48" s="1302"/>
      <c r="CD48" s="1302"/>
      <c r="CE48" s="1302"/>
      <c r="CF48" s="1302"/>
      <c r="CG48" s="1303"/>
      <c r="CH48" s="1304"/>
      <c r="CI48" s="1305"/>
      <c r="CJ48" s="1305"/>
      <c r="CK48" s="1305"/>
      <c r="CL48" s="1306"/>
      <c r="CM48" s="1304"/>
      <c r="CN48" s="1305"/>
      <c r="CO48" s="1305"/>
      <c r="CP48" s="1305"/>
      <c r="CQ48" s="1306"/>
      <c r="CR48" s="1304"/>
      <c r="CS48" s="1305"/>
      <c r="CT48" s="1305"/>
      <c r="CU48" s="1305"/>
      <c r="CV48" s="1306"/>
      <c r="CW48" s="1304"/>
      <c r="CX48" s="1305"/>
      <c r="CY48" s="1305"/>
      <c r="CZ48" s="1305"/>
      <c r="DA48" s="1306"/>
      <c r="DB48" s="1304"/>
      <c r="DC48" s="1305"/>
      <c r="DD48" s="1305"/>
      <c r="DE48" s="1305"/>
      <c r="DF48" s="1306"/>
      <c r="DG48" s="1304"/>
      <c r="DH48" s="1305"/>
      <c r="DI48" s="1305"/>
      <c r="DJ48" s="1305"/>
      <c r="DK48" s="1306"/>
      <c r="DL48" s="1304"/>
      <c r="DM48" s="1305"/>
      <c r="DN48" s="1305"/>
      <c r="DO48" s="1305"/>
      <c r="DP48" s="1306"/>
      <c r="DQ48" s="1304"/>
      <c r="DR48" s="1305"/>
      <c r="DS48" s="1305"/>
      <c r="DT48" s="1305"/>
      <c r="DU48" s="1306"/>
      <c r="DV48" s="1335"/>
      <c r="DW48" s="1336"/>
      <c r="DX48" s="1336"/>
      <c r="DY48" s="1336"/>
      <c r="DZ48" s="1337"/>
      <c r="EA48" s="367"/>
    </row>
    <row r="49" spans="1:131" s="368" customFormat="1" ht="26.25" customHeight="1">
      <c r="A49" s="382">
        <v>22</v>
      </c>
      <c r="B49" s="1350"/>
      <c r="C49" s="1351"/>
      <c r="D49" s="1351"/>
      <c r="E49" s="1351"/>
      <c r="F49" s="1351"/>
      <c r="G49" s="1351"/>
      <c r="H49" s="1351"/>
      <c r="I49" s="1351"/>
      <c r="J49" s="1351"/>
      <c r="K49" s="1351"/>
      <c r="L49" s="1351"/>
      <c r="M49" s="1351"/>
      <c r="N49" s="1351"/>
      <c r="O49" s="1351"/>
      <c r="P49" s="1352"/>
      <c r="Q49" s="1364"/>
      <c r="R49" s="1362"/>
      <c r="S49" s="1362"/>
      <c r="T49" s="1362"/>
      <c r="U49" s="1362"/>
      <c r="V49" s="1362"/>
      <c r="W49" s="1362"/>
      <c r="X49" s="1362"/>
      <c r="Y49" s="1362"/>
      <c r="Z49" s="1362"/>
      <c r="AA49" s="1362"/>
      <c r="AB49" s="1362"/>
      <c r="AC49" s="1362"/>
      <c r="AD49" s="1362"/>
      <c r="AE49" s="1363"/>
      <c r="AF49" s="1338"/>
      <c r="AG49" s="1339"/>
      <c r="AH49" s="1339"/>
      <c r="AI49" s="1339"/>
      <c r="AJ49" s="1340"/>
      <c r="AK49" s="1299"/>
      <c r="AL49" s="1280"/>
      <c r="AM49" s="1280"/>
      <c r="AN49" s="1280"/>
      <c r="AO49" s="1280"/>
      <c r="AP49" s="1280"/>
      <c r="AQ49" s="1280"/>
      <c r="AR49" s="1280"/>
      <c r="AS49" s="1280"/>
      <c r="AT49" s="1280"/>
      <c r="AU49" s="1280"/>
      <c r="AV49" s="1280"/>
      <c r="AW49" s="1280"/>
      <c r="AX49" s="1280"/>
      <c r="AY49" s="1280"/>
      <c r="AZ49" s="1361"/>
      <c r="BA49" s="1361"/>
      <c r="BB49" s="1361"/>
      <c r="BC49" s="1361"/>
      <c r="BD49" s="1361"/>
      <c r="BE49" s="1344"/>
      <c r="BF49" s="1344"/>
      <c r="BG49" s="1344"/>
      <c r="BH49" s="1344"/>
      <c r="BI49" s="1345"/>
      <c r="BJ49" s="373"/>
      <c r="BK49" s="373"/>
      <c r="BL49" s="373"/>
      <c r="BM49" s="373"/>
      <c r="BN49" s="373"/>
      <c r="BO49" s="386"/>
      <c r="BP49" s="386"/>
      <c r="BQ49" s="383">
        <v>43</v>
      </c>
      <c r="BR49" s="384"/>
      <c r="BS49" s="1301"/>
      <c r="BT49" s="1302"/>
      <c r="BU49" s="1302"/>
      <c r="BV49" s="1302"/>
      <c r="BW49" s="1302"/>
      <c r="BX49" s="1302"/>
      <c r="BY49" s="1302"/>
      <c r="BZ49" s="1302"/>
      <c r="CA49" s="1302"/>
      <c r="CB49" s="1302"/>
      <c r="CC49" s="1302"/>
      <c r="CD49" s="1302"/>
      <c r="CE49" s="1302"/>
      <c r="CF49" s="1302"/>
      <c r="CG49" s="1303"/>
      <c r="CH49" s="1304"/>
      <c r="CI49" s="1305"/>
      <c r="CJ49" s="1305"/>
      <c r="CK49" s="1305"/>
      <c r="CL49" s="1306"/>
      <c r="CM49" s="1304"/>
      <c r="CN49" s="1305"/>
      <c r="CO49" s="1305"/>
      <c r="CP49" s="1305"/>
      <c r="CQ49" s="1306"/>
      <c r="CR49" s="1304"/>
      <c r="CS49" s="1305"/>
      <c r="CT49" s="1305"/>
      <c r="CU49" s="1305"/>
      <c r="CV49" s="1306"/>
      <c r="CW49" s="1304"/>
      <c r="CX49" s="1305"/>
      <c r="CY49" s="1305"/>
      <c r="CZ49" s="1305"/>
      <c r="DA49" s="1306"/>
      <c r="DB49" s="1304"/>
      <c r="DC49" s="1305"/>
      <c r="DD49" s="1305"/>
      <c r="DE49" s="1305"/>
      <c r="DF49" s="1306"/>
      <c r="DG49" s="1304"/>
      <c r="DH49" s="1305"/>
      <c r="DI49" s="1305"/>
      <c r="DJ49" s="1305"/>
      <c r="DK49" s="1306"/>
      <c r="DL49" s="1304"/>
      <c r="DM49" s="1305"/>
      <c r="DN49" s="1305"/>
      <c r="DO49" s="1305"/>
      <c r="DP49" s="1306"/>
      <c r="DQ49" s="1304"/>
      <c r="DR49" s="1305"/>
      <c r="DS49" s="1305"/>
      <c r="DT49" s="1305"/>
      <c r="DU49" s="1306"/>
      <c r="DV49" s="1335"/>
      <c r="DW49" s="1336"/>
      <c r="DX49" s="1336"/>
      <c r="DY49" s="1336"/>
      <c r="DZ49" s="1337"/>
      <c r="EA49" s="367"/>
    </row>
    <row r="50" spans="1:131" s="368" customFormat="1" ht="26.25" customHeight="1">
      <c r="A50" s="382">
        <v>23</v>
      </c>
      <c r="B50" s="1350"/>
      <c r="C50" s="1351"/>
      <c r="D50" s="1351"/>
      <c r="E50" s="1351"/>
      <c r="F50" s="1351"/>
      <c r="G50" s="1351"/>
      <c r="H50" s="1351"/>
      <c r="I50" s="1351"/>
      <c r="J50" s="1351"/>
      <c r="K50" s="1351"/>
      <c r="L50" s="1351"/>
      <c r="M50" s="1351"/>
      <c r="N50" s="1351"/>
      <c r="O50" s="1351"/>
      <c r="P50" s="1352"/>
      <c r="Q50" s="1353"/>
      <c r="R50" s="1342"/>
      <c r="S50" s="1342"/>
      <c r="T50" s="1342"/>
      <c r="U50" s="1342"/>
      <c r="V50" s="1342"/>
      <c r="W50" s="1342"/>
      <c r="X50" s="1342"/>
      <c r="Y50" s="1342"/>
      <c r="Z50" s="1342"/>
      <c r="AA50" s="1342"/>
      <c r="AB50" s="1342"/>
      <c r="AC50" s="1342"/>
      <c r="AD50" s="1342"/>
      <c r="AE50" s="1357"/>
      <c r="AF50" s="1338"/>
      <c r="AG50" s="1339"/>
      <c r="AH50" s="1339"/>
      <c r="AI50" s="1339"/>
      <c r="AJ50" s="1340"/>
      <c r="AK50" s="1341"/>
      <c r="AL50" s="1342"/>
      <c r="AM50" s="1342"/>
      <c r="AN50" s="1342"/>
      <c r="AO50" s="1342"/>
      <c r="AP50" s="1342"/>
      <c r="AQ50" s="1342"/>
      <c r="AR50" s="1342"/>
      <c r="AS50" s="1342"/>
      <c r="AT50" s="1342"/>
      <c r="AU50" s="1342"/>
      <c r="AV50" s="1342"/>
      <c r="AW50" s="1342"/>
      <c r="AX50" s="1342"/>
      <c r="AY50" s="1342"/>
      <c r="AZ50" s="1347"/>
      <c r="BA50" s="1347"/>
      <c r="BB50" s="1347"/>
      <c r="BC50" s="1347"/>
      <c r="BD50" s="1347"/>
      <c r="BE50" s="1344"/>
      <c r="BF50" s="1344"/>
      <c r="BG50" s="1344"/>
      <c r="BH50" s="1344"/>
      <c r="BI50" s="1345"/>
      <c r="BJ50" s="373"/>
      <c r="BK50" s="373"/>
      <c r="BL50" s="373"/>
      <c r="BM50" s="373"/>
      <c r="BN50" s="373"/>
      <c r="BO50" s="386"/>
      <c r="BP50" s="386"/>
      <c r="BQ50" s="383">
        <v>44</v>
      </c>
      <c r="BR50" s="384"/>
      <c r="BS50" s="1301"/>
      <c r="BT50" s="1302"/>
      <c r="BU50" s="1302"/>
      <c r="BV50" s="1302"/>
      <c r="BW50" s="1302"/>
      <c r="BX50" s="1302"/>
      <c r="BY50" s="1302"/>
      <c r="BZ50" s="1302"/>
      <c r="CA50" s="1302"/>
      <c r="CB50" s="1302"/>
      <c r="CC50" s="1302"/>
      <c r="CD50" s="1302"/>
      <c r="CE50" s="1302"/>
      <c r="CF50" s="1302"/>
      <c r="CG50" s="1303"/>
      <c r="CH50" s="1304"/>
      <c r="CI50" s="1305"/>
      <c r="CJ50" s="1305"/>
      <c r="CK50" s="1305"/>
      <c r="CL50" s="1306"/>
      <c r="CM50" s="1304"/>
      <c r="CN50" s="1305"/>
      <c r="CO50" s="1305"/>
      <c r="CP50" s="1305"/>
      <c r="CQ50" s="1306"/>
      <c r="CR50" s="1304"/>
      <c r="CS50" s="1305"/>
      <c r="CT50" s="1305"/>
      <c r="CU50" s="1305"/>
      <c r="CV50" s="1306"/>
      <c r="CW50" s="1304"/>
      <c r="CX50" s="1305"/>
      <c r="CY50" s="1305"/>
      <c r="CZ50" s="1305"/>
      <c r="DA50" s="1306"/>
      <c r="DB50" s="1304"/>
      <c r="DC50" s="1305"/>
      <c r="DD50" s="1305"/>
      <c r="DE50" s="1305"/>
      <c r="DF50" s="1306"/>
      <c r="DG50" s="1304"/>
      <c r="DH50" s="1305"/>
      <c r="DI50" s="1305"/>
      <c r="DJ50" s="1305"/>
      <c r="DK50" s="1306"/>
      <c r="DL50" s="1304"/>
      <c r="DM50" s="1305"/>
      <c r="DN50" s="1305"/>
      <c r="DO50" s="1305"/>
      <c r="DP50" s="1306"/>
      <c r="DQ50" s="1304"/>
      <c r="DR50" s="1305"/>
      <c r="DS50" s="1305"/>
      <c r="DT50" s="1305"/>
      <c r="DU50" s="1306"/>
      <c r="DV50" s="1335"/>
      <c r="DW50" s="1336"/>
      <c r="DX50" s="1336"/>
      <c r="DY50" s="1336"/>
      <c r="DZ50" s="1337"/>
      <c r="EA50" s="367"/>
    </row>
    <row r="51" spans="1:131" s="368" customFormat="1" ht="26.25" customHeight="1">
      <c r="A51" s="382">
        <v>24</v>
      </c>
      <c r="B51" s="1350"/>
      <c r="C51" s="1351"/>
      <c r="D51" s="1351"/>
      <c r="E51" s="1351"/>
      <c r="F51" s="1351"/>
      <c r="G51" s="1351"/>
      <c r="H51" s="1351"/>
      <c r="I51" s="1351"/>
      <c r="J51" s="1351"/>
      <c r="K51" s="1351"/>
      <c r="L51" s="1351"/>
      <c r="M51" s="1351"/>
      <c r="N51" s="1351"/>
      <c r="O51" s="1351"/>
      <c r="P51" s="1352"/>
      <c r="Q51" s="1353"/>
      <c r="R51" s="1342"/>
      <c r="S51" s="1342"/>
      <c r="T51" s="1342"/>
      <c r="U51" s="1342"/>
      <c r="V51" s="1342"/>
      <c r="W51" s="1342"/>
      <c r="X51" s="1342"/>
      <c r="Y51" s="1342"/>
      <c r="Z51" s="1342"/>
      <c r="AA51" s="1342"/>
      <c r="AB51" s="1342"/>
      <c r="AC51" s="1342"/>
      <c r="AD51" s="1342"/>
      <c r="AE51" s="1357"/>
      <c r="AF51" s="1338"/>
      <c r="AG51" s="1339"/>
      <c r="AH51" s="1339"/>
      <c r="AI51" s="1339"/>
      <c r="AJ51" s="1340"/>
      <c r="AK51" s="1341"/>
      <c r="AL51" s="1342"/>
      <c r="AM51" s="1342"/>
      <c r="AN51" s="1342"/>
      <c r="AO51" s="1342"/>
      <c r="AP51" s="1342"/>
      <c r="AQ51" s="1342"/>
      <c r="AR51" s="1342"/>
      <c r="AS51" s="1342"/>
      <c r="AT51" s="1342"/>
      <c r="AU51" s="1342"/>
      <c r="AV51" s="1342"/>
      <c r="AW51" s="1342"/>
      <c r="AX51" s="1342"/>
      <c r="AY51" s="1342"/>
      <c r="AZ51" s="1347"/>
      <c r="BA51" s="1347"/>
      <c r="BB51" s="1347"/>
      <c r="BC51" s="1347"/>
      <c r="BD51" s="1347"/>
      <c r="BE51" s="1344"/>
      <c r="BF51" s="1344"/>
      <c r="BG51" s="1344"/>
      <c r="BH51" s="1344"/>
      <c r="BI51" s="1345"/>
      <c r="BJ51" s="373"/>
      <c r="BK51" s="373"/>
      <c r="BL51" s="373"/>
      <c r="BM51" s="373"/>
      <c r="BN51" s="373"/>
      <c r="BO51" s="386"/>
      <c r="BP51" s="386"/>
      <c r="BQ51" s="383">
        <v>45</v>
      </c>
      <c r="BR51" s="384"/>
      <c r="BS51" s="1301"/>
      <c r="BT51" s="1302"/>
      <c r="BU51" s="1302"/>
      <c r="BV51" s="1302"/>
      <c r="BW51" s="1302"/>
      <c r="BX51" s="1302"/>
      <c r="BY51" s="1302"/>
      <c r="BZ51" s="1302"/>
      <c r="CA51" s="1302"/>
      <c r="CB51" s="1302"/>
      <c r="CC51" s="1302"/>
      <c r="CD51" s="1302"/>
      <c r="CE51" s="1302"/>
      <c r="CF51" s="1302"/>
      <c r="CG51" s="1303"/>
      <c r="CH51" s="1304"/>
      <c r="CI51" s="1305"/>
      <c r="CJ51" s="1305"/>
      <c r="CK51" s="1305"/>
      <c r="CL51" s="1306"/>
      <c r="CM51" s="1304"/>
      <c r="CN51" s="1305"/>
      <c r="CO51" s="1305"/>
      <c r="CP51" s="1305"/>
      <c r="CQ51" s="1306"/>
      <c r="CR51" s="1304"/>
      <c r="CS51" s="1305"/>
      <c r="CT51" s="1305"/>
      <c r="CU51" s="1305"/>
      <c r="CV51" s="1306"/>
      <c r="CW51" s="1304"/>
      <c r="CX51" s="1305"/>
      <c r="CY51" s="1305"/>
      <c r="CZ51" s="1305"/>
      <c r="DA51" s="1306"/>
      <c r="DB51" s="1304"/>
      <c r="DC51" s="1305"/>
      <c r="DD51" s="1305"/>
      <c r="DE51" s="1305"/>
      <c r="DF51" s="1306"/>
      <c r="DG51" s="1304"/>
      <c r="DH51" s="1305"/>
      <c r="DI51" s="1305"/>
      <c r="DJ51" s="1305"/>
      <c r="DK51" s="1306"/>
      <c r="DL51" s="1304"/>
      <c r="DM51" s="1305"/>
      <c r="DN51" s="1305"/>
      <c r="DO51" s="1305"/>
      <c r="DP51" s="1306"/>
      <c r="DQ51" s="1304"/>
      <c r="DR51" s="1305"/>
      <c r="DS51" s="1305"/>
      <c r="DT51" s="1305"/>
      <c r="DU51" s="1306"/>
      <c r="DV51" s="1335"/>
      <c r="DW51" s="1336"/>
      <c r="DX51" s="1336"/>
      <c r="DY51" s="1336"/>
      <c r="DZ51" s="1337"/>
      <c r="EA51" s="367"/>
    </row>
    <row r="52" spans="1:131" s="368" customFormat="1" ht="26.25" customHeight="1">
      <c r="A52" s="382">
        <v>25</v>
      </c>
      <c r="B52" s="1350"/>
      <c r="C52" s="1351"/>
      <c r="D52" s="1351"/>
      <c r="E52" s="1351"/>
      <c r="F52" s="1351"/>
      <c r="G52" s="1351"/>
      <c r="H52" s="1351"/>
      <c r="I52" s="1351"/>
      <c r="J52" s="1351"/>
      <c r="K52" s="1351"/>
      <c r="L52" s="1351"/>
      <c r="M52" s="1351"/>
      <c r="N52" s="1351"/>
      <c r="O52" s="1351"/>
      <c r="P52" s="1352"/>
      <c r="Q52" s="1353"/>
      <c r="R52" s="1342"/>
      <c r="S52" s="1342"/>
      <c r="T52" s="1342"/>
      <c r="U52" s="1342"/>
      <c r="V52" s="1342"/>
      <c r="W52" s="1342"/>
      <c r="X52" s="1342"/>
      <c r="Y52" s="1342"/>
      <c r="Z52" s="1342"/>
      <c r="AA52" s="1342"/>
      <c r="AB52" s="1342"/>
      <c r="AC52" s="1342"/>
      <c r="AD52" s="1342"/>
      <c r="AE52" s="1357"/>
      <c r="AF52" s="1338"/>
      <c r="AG52" s="1339"/>
      <c r="AH52" s="1339"/>
      <c r="AI52" s="1339"/>
      <c r="AJ52" s="1340"/>
      <c r="AK52" s="1341"/>
      <c r="AL52" s="1342"/>
      <c r="AM52" s="1342"/>
      <c r="AN52" s="1342"/>
      <c r="AO52" s="1342"/>
      <c r="AP52" s="1342"/>
      <c r="AQ52" s="1342"/>
      <c r="AR52" s="1342"/>
      <c r="AS52" s="1342"/>
      <c r="AT52" s="1342"/>
      <c r="AU52" s="1342"/>
      <c r="AV52" s="1342"/>
      <c r="AW52" s="1342"/>
      <c r="AX52" s="1342"/>
      <c r="AY52" s="1342"/>
      <c r="AZ52" s="1347"/>
      <c r="BA52" s="1347"/>
      <c r="BB52" s="1347"/>
      <c r="BC52" s="1347"/>
      <c r="BD52" s="1347"/>
      <c r="BE52" s="1344"/>
      <c r="BF52" s="1344"/>
      <c r="BG52" s="1344"/>
      <c r="BH52" s="1344"/>
      <c r="BI52" s="1345"/>
      <c r="BJ52" s="373"/>
      <c r="BK52" s="373"/>
      <c r="BL52" s="373"/>
      <c r="BM52" s="373"/>
      <c r="BN52" s="373"/>
      <c r="BO52" s="386"/>
      <c r="BP52" s="386"/>
      <c r="BQ52" s="383">
        <v>46</v>
      </c>
      <c r="BR52" s="384"/>
      <c r="BS52" s="1301"/>
      <c r="BT52" s="1302"/>
      <c r="BU52" s="1302"/>
      <c r="BV52" s="1302"/>
      <c r="BW52" s="1302"/>
      <c r="BX52" s="1302"/>
      <c r="BY52" s="1302"/>
      <c r="BZ52" s="1302"/>
      <c r="CA52" s="1302"/>
      <c r="CB52" s="1302"/>
      <c r="CC52" s="1302"/>
      <c r="CD52" s="1302"/>
      <c r="CE52" s="1302"/>
      <c r="CF52" s="1302"/>
      <c r="CG52" s="1303"/>
      <c r="CH52" s="1304"/>
      <c r="CI52" s="1305"/>
      <c r="CJ52" s="1305"/>
      <c r="CK52" s="1305"/>
      <c r="CL52" s="1306"/>
      <c r="CM52" s="1304"/>
      <c r="CN52" s="1305"/>
      <c r="CO52" s="1305"/>
      <c r="CP52" s="1305"/>
      <c r="CQ52" s="1306"/>
      <c r="CR52" s="1304"/>
      <c r="CS52" s="1305"/>
      <c r="CT52" s="1305"/>
      <c r="CU52" s="1305"/>
      <c r="CV52" s="1306"/>
      <c r="CW52" s="1304"/>
      <c r="CX52" s="1305"/>
      <c r="CY52" s="1305"/>
      <c r="CZ52" s="1305"/>
      <c r="DA52" s="1306"/>
      <c r="DB52" s="1304"/>
      <c r="DC52" s="1305"/>
      <c r="DD52" s="1305"/>
      <c r="DE52" s="1305"/>
      <c r="DF52" s="1306"/>
      <c r="DG52" s="1304"/>
      <c r="DH52" s="1305"/>
      <c r="DI52" s="1305"/>
      <c r="DJ52" s="1305"/>
      <c r="DK52" s="1306"/>
      <c r="DL52" s="1304"/>
      <c r="DM52" s="1305"/>
      <c r="DN52" s="1305"/>
      <c r="DO52" s="1305"/>
      <c r="DP52" s="1306"/>
      <c r="DQ52" s="1304"/>
      <c r="DR52" s="1305"/>
      <c r="DS52" s="1305"/>
      <c r="DT52" s="1305"/>
      <c r="DU52" s="1306"/>
      <c r="DV52" s="1335"/>
      <c r="DW52" s="1336"/>
      <c r="DX52" s="1336"/>
      <c r="DY52" s="1336"/>
      <c r="DZ52" s="1337"/>
      <c r="EA52" s="367"/>
    </row>
    <row r="53" spans="1:131" s="368" customFormat="1" ht="26.25" customHeight="1">
      <c r="A53" s="382">
        <v>26</v>
      </c>
      <c r="B53" s="1350"/>
      <c r="C53" s="1351"/>
      <c r="D53" s="1351"/>
      <c r="E53" s="1351"/>
      <c r="F53" s="1351"/>
      <c r="G53" s="1351"/>
      <c r="H53" s="1351"/>
      <c r="I53" s="1351"/>
      <c r="J53" s="1351"/>
      <c r="K53" s="1351"/>
      <c r="L53" s="1351"/>
      <c r="M53" s="1351"/>
      <c r="N53" s="1351"/>
      <c r="O53" s="1351"/>
      <c r="P53" s="1352"/>
      <c r="Q53" s="1353"/>
      <c r="R53" s="1342"/>
      <c r="S53" s="1342"/>
      <c r="T53" s="1342"/>
      <c r="U53" s="1342"/>
      <c r="V53" s="1342"/>
      <c r="W53" s="1342"/>
      <c r="X53" s="1342"/>
      <c r="Y53" s="1342"/>
      <c r="Z53" s="1342"/>
      <c r="AA53" s="1342"/>
      <c r="AB53" s="1342"/>
      <c r="AC53" s="1342"/>
      <c r="AD53" s="1342"/>
      <c r="AE53" s="1357"/>
      <c r="AF53" s="1338"/>
      <c r="AG53" s="1339"/>
      <c r="AH53" s="1339"/>
      <c r="AI53" s="1339"/>
      <c r="AJ53" s="1340"/>
      <c r="AK53" s="1341"/>
      <c r="AL53" s="1342"/>
      <c r="AM53" s="1342"/>
      <c r="AN53" s="1342"/>
      <c r="AO53" s="1342"/>
      <c r="AP53" s="1342"/>
      <c r="AQ53" s="1342"/>
      <c r="AR53" s="1342"/>
      <c r="AS53" s="1342"/>
      <c r="AT53" s="1342"/>
      <c r="AU53" s="1342"/>
      <c r="AV53" s="1342"/>
      <c r="AW53" s="1342"/>
      <c r="AX53" s="1342"/>
      <c r="AY53" s="1342"/>
      <c r="AZ53" s="1347"/>
      <c r="BA53" s="1347"/>
      <c r="BB53" s="1347"/>
      <c r="BC53" s="1347"/>
      <c r="BD53" s="1347"/>
      <c r="BE53" s="1344"/>
      <c r="BF53" s="1344"/>
      <c r="BG53" s="1344"/>
      <c r="BH53" s="1344"/>
      <c r="BI53" s="1345"/>
      <c r="BJ53" s="373"/>
      <c r="BK53" s="373"/>
      <c r="BL53" s="373"/>
      <c r="BM53" s="373"/>
      <c r="BN53" s="373"/>
      <c r="BO53" s="386"/>
      <c r="BP53" s="386"/>
      <c r="BQ53" s="383">
        <v>47</v>
      </c>
      <c r="BR53" s="384"/>
      <c r="BS53" s="1301"/>
      <c r="BT53" s="1302"/>
      <c r="BU53" s="1302"/>
      <c r="BV53" s="1302"/>
      <c r="BW53" s="1302"/>
      <c r="BX53" s="1302"/>
      <c r="BY53" s="1302"/>
      <c r="BZ53" s="1302"/>
      <c r="CA53" s="1302"/>
      <c r="CB53" s="1302"/>
      <c r="CC53" s="1302"/>
      <c r="CD53" s="1302"/>
      <c r="CE53" s="1302"/>
      <c r="CF53" s="1302"/>
      <c r="CG53" s="1303"/>
      <c r="CH53" s="1304"/>
      <c r="CI53" s="1305"/>
      <c r="CJ53" s="1305"/>
      <c r="CK53" s="1305"/>
      <c r="CL53" s="1306"/>
      <c r="CM53" s="1304"/>
      <c r="CN53" s="1305"/>
      <c r="CO53" s="1305"/>
      <c r="CP53" s="1305"/>
      <c r="CQ53" s="1306"/>
      <c r="CR53" s="1304"/>
      <c r="CS53" s="1305"/>
      <c r="CT53" s="1305"/>
      <c r="CU53" s="1305"/>
      <c r="CV53" s="1306"/>
      <c r="CW53" s="1304"/>
      <c r="CX53" s="1305"/>
      <c r="CY53" s="1305"/>
      <c r="CZ53" s="1305"/>
      <c r="DA53" s="1306"/>
      <c r="DB53" s="1304"/>
      <c r="DC53" s="1305"/>
      <c r="DD53" s="1305"/>
      <c r="DE53" s="1305"/>
      <c r="DF53" s="1306"/>
      <c r="DG53" s="1304"/>
      <c r="DH53" s="1305"/>
      <c r="DI53" s="1305"/>
      <c r="DJ53" s="1305"/>
      <c r="DK53" s="1306"/>
      <c r="DL53" s="1304"/>
      <c r="DM53" s="1305"/>
      <c r="DN53" s="1305"/>
      <c r="DO53" s="1305"/>
      <c r="DP53" s="1306"/>
      <c r="DQ53" s="1304"/>
      <c r="DR53" s="1305"/>
      <c r="DS53" s="1305"/>
      <c r="DT53" s="1305"/>
      <c r="DU53" s="1306"/>
      <c r="DV53" s="1335"/>
      <c r="DW53" s="1336"/>
      <c r="DX53" s="1336"/>
      <c r="DY53" s="1336"/>
      <c r="DZ53" s="1337"/>
      <c r="EA53" s="367"/>
    </row>
    <row r="54" spans="1:131" s="368" customFormat="1" ht="26.25" customHeight="1">
      <c r="A54" s="382">
        <v>27</v>
      </c>
      <c r="B54" s="1350"/>
      <c r="C54" s="1351"/>
      <c r="D54" s="1351"/>
      <c r="E54" s="1351"/>
      <c r="F54" s="1351"/>
      <c r="G54" s="1351"/>
      <c r="H54" s="1351"/>
      <c r="I54" s="1351"/>
      <c r="J54" s="1351"/>
      <c r="K54" s="1351"/>
      <c r="L54" s="1351"/>
      <c r="M54" s="1351"/>
      <c r="N54" s="1351"/>
      <c r="O54" s="1351"/>
      <c r="P54" s="1352"/>
      <c r="Q54" s="1353"/>
      <c r="R54" s="1342"/>
      <c r="S54" s="1342"/>
      <c r="T54" s="1342"/>
      <c r="U54" s="1342"/>
      <c r="V54" s="1342"/>
      <c r="W54" s="1342"/>
      <c r="X54" s="1342"/>
      <c r="Y54" s="1342"/>
      <c r="Z54" s="1342"/>
      <c r="AA54" s="1342"/>
      <c r="AB54" s="1342"/>
      <c r="AC54" s="1342"/>
      <c r="AD54" s="1342"/>
      <c r="AE54" s="1357"/>
      <c r="AF54" s="1338"/>
      <c r="AG54" s="1339"/>
      <c r="AH54" s="1339"/>
      <c r="AI54" s="1339"/>
      <c r="AJ54" s="1340"/>
      <c r="AK54" s="1341"/>
      <c r="AL54" s="1342"/>
      <c r="AM54" s="1342"/>
      <c r="AN54" s="1342"/>
      <c r="AO54" s="1342"/>
      <c r="AP54" s="1342"/>
      <c r="AQ54" s="1342"/>
      <c r="AR54" s="1342"/>
      <c r="AS54" s="1342"/>
      <c r="AT54" s="1342"/>
      <c r="AU54" s="1342"/>
      <c r="AV54" s="1342"/>
      <c r="AW54" s="1342"/>
      <c r="AX54" s="1342"/>
      <c r="AY54" s="1342"/>
      <c r="AZ54" s="1347"/>
      <c r="BA54" s="1347"/>
      <c r="BB54" s="1347"/>
      <c r="BC54" s="1347"/>
      <c r="BD54" s="1347"/>
      <c r="BE54" s="1344"/>
      <c r="BF54" s="1344"/>
      <c r="BG54" s="1344"/>
      <c r="BH54" s="1344"/>
      <c r="BI54" s="1345"/>
      <c r="BJ54" s="373"/>
      <c r="BK54" s="373"/>
      <c r="BL54" s="373"/>
      <c r="BM54" s="373"/>
      <c r="BN54" s="373"/>
      <c r="BO54" s="386"/>
      <c r="BP54" s="386"/>
      <c r="BQ54" s="383">
        <v>48</v>
      </c>
      <c r="BR54" s="384"/>
      <c r="BS54" s="1301"/>
      <c r="BT54" s="1302"/>
      <c r="BU54" s="1302"/>
      <c r="BV54" s="1302"/>
      <c r="BW54" s="1302"/>
      <c r="BX54" s="1302"/>
      <c r="BY54" s="1302"/>
      <c r="BZ54" s="1302"/>
      <c r="CA54" s="1302"/>
      <c r="CB54" s="1302"/>
      <c r="CC54" s="1302"/>
      <c r="CD54" s="1302"/>
      <c r="CE54" s="1302"/>
      <c r="CF54" s="1302"/>
      <c r="CG54" s="1303"/>
      <c r="CH54" s="1304"/>
      <c r="CI54" s="1305"/>
      <c r="CJ54" s="1305"/>
      <c r="CK54" s="1305"/>
      <c r="CL54" s="1306"/>
      <c r="CM54" s="1304"/>
      <c r="CN54" s="1305"/>
      <c r="CO54" s="1305"/>
      <c r="CP54" s="1305"/>
      <c r="CQ54" s="1306"/>
      <c r="CR54" s="1304"/>
      <c r="CS54" s="1305"/>
      <c r="CT54" s="1305"/>
      <c r="CU54" s="1305"/>
      <c r="CV54" s="1306"/>
      <c r="CW54" s="1304"/>
      <c r="CX54" s="1305"/>
      <c r="CY54" s="1305"/>
      <c r="CZ54" s="1305"/>
      <c r="DA54" s="1306"/>
      <c r="DB54" s="1304"/>
      <c r="DC54" s="1305"/>
      <c r="DD54" s="1305"/>
      <c r="DE54" s="1305"/>
      <c r="DF54" s="1306"/>
      <c r="DG54" s="1304"/>
      <c r="DH54" s="1305"/>
      <c r="DI54" s="1305"/>
      <c r="DJ54" s="1305"/>
      <c r="DK54" s="1306"/>
      <c r="DL54" s="1304"/>
      <c r="DM54" s="1305"/>
      <c r="DN54" s="1305"/>
      <c r="DO54" s="1305"/>
      <c r="DP54" s="1306"/>
      <c r="DQ54" s="1304"/>
      <c r="DR54" s="1305"/>
      <c r="DS54" s="1305"/>
      <c r="DT54" s="1305"/>
      <c r="DU54" s="1306"/>
      <c r="DV54" s="1335"/>
      <c r="DW54" s="1336"/>
      <c r="DX54" s="1336"/>
      <c r="DY54" s="1336"/>
      <c r="DZ54" s="1337"/>
      <c r="EA54" s="367"/>
    </row>
    <row r="55" spans="1:131" s="368" customFormat="1" ht="26.25" customHeight="1">
      <c r="A55" s="382">
        <v>28</v>
      </c>
      <c r="B55" s="1350"/>
      <c r="C55" s="1351"/>
      <c r="D55" s="1351"/>
      <c r="E55" s="1351"/>
      <c r="F55" s="1351"/>
      <c r="G55" s="1351"/>
      <c r="H55" s="1351"/>
      <c r="I55" s="1351"/>
      <c r="J55" s="1351"/>
      <c r="K55" s="1351"/>
      <c r="L55" s="1351"/>
      <c r="M55" s="1351"/>
      <c r="N55" s="1351"/>
      <c r="O55" s="1351"/>
      <c r="P55" s="1352"/>
      <c r="Q55" s="1353"/>
      <c r="R55" s="1342"/>
      <c r="S55" s="1342"/>
      <c r="T55" s="1342"/>
      <c r="U55" s="1342"/>
      <c r="V55" s="1342"/>
      <c r="W55" s="1342"/>
      <c r="X55" s="1342"/>
      <c r="Y55" s="1342"/>
      <c r="Z55" s="1342"/>
      <c r="AA55" s="1342"/>
      <c r="AB55" s="1342"/>
      <c r="AC55" s="1342"/>
      <c r="AD55" s="1342"/>
      <c r="AE55" s="1357"/>
      <c r="AF55" s="1338"/>
      <c r="AG55" s="1339"/>
      <c r="AH55" s="1339"/>
      <c r="AI55" s="1339"/>
      <c r="AJ55" s="1340"/>
      <c r="AK55" s="1341"/>
      <c r="AL55" s="1342"/>
      <c r="AM55" s="1342"/>
      <c r="AN55" s="1342"/>
      <c r="AO55" s="1342"/>
      <c r="AP55" s="1342"/>
      <c r="AQ55" s="1342"/>
      <c r="AR55" s="1342"/>
      <c r="AS55" s="1342"/>
      <c r="AT55" s="1342"/>
      <c r="AU55" s="1342"/>
      <c r="AV55" s="1342"/>
      <c r="AW55" s="1342"/>
      <c r="AX55" s="1342"/>
      <c r="AY55" s="1342"/>
      <c r="AZ55" s="1347"/>
      <c r="BA55" s="1347"/>
      <c r="BB55" s="1347"/>
      <c r="BC55" s="1347"/>
      <c r="BD55" s="1347"/>
      <c r="BE55" s="1344"/>
      <c r="BF55" s="1344"/>
      <c r="BG55" s="1344"/>
      <c r="BH55" s="1344"/>
      <c r="BI55" s="1345"/>
      <c r="BJ55" s="373"/>
      <c r="BK55" s="373"/>
      <c r="BL55" s="373"/>
      <c r="BM55" s="373"/>
      <c r="BN55" s="373"/>
      <c r="BO55" s="386"/>
      <c r="BP55" s="386"/>
      <c r="BQ55" s="383">
        <v>49</v>
      </c>
      <c r="BR55" s="384"/>
      <c r="BS55" s="1301"/>
      <c r="BT55" s="1302"/>
      <c r="BU55" s="1302"/>
      <c r="BV55" s="1302"/>
      <c r="BW55" s="1302"/>
      <c r="BX55" s="1302"/>
      <c r="BY55" s="1302"/>
      <c r="BZ55" s="1302"/>
      <c r="CA55" s="1302"/>
      <c r="CB55" s="1302"/>
      <c r="CC55" s="1302"/>
      <c r="CD55" s="1302"/>
      <c r="CE55" s="1302"/>
      <c r="CF55" s="1302"/>
      <c r="CG55" s="1303"/>
      <c r="CH55" s="1304"/>
      <c r="CI55" s="1305"/>
      <c r="CJ55" s="1305"/>
      <c r="CK55" s="1305"/>
      <c r="CL55" s="1306"/>
      <c r="CM55" s="1304"/>
      <c r="CN55" s="1305"/>
      <c r="CO55" s="1305"/>
      <c r="CP55" s="1305"/>
      <c r="CQ55" s="1306"/>
      <c r="CR55" s="1304"/>
      <c r="CS55" s="1305"/>
      <c r="CT55" s="1305"/>
      <c r="CU55" s="1305"/>
      <c r="CV55" s="1306"/>
      <c r="CW55" s="1304"/>
      <c r="CX55" s="1305"/>
      <c r="CY55" s="1305"/>
      <c r="CZ55" s="1305"/>
      <c r="DA55" s="1306"/>
      <c r="DB55" s="1304"/>
      <c r="DC55" s="1305"/>
      <c r="DD55" s="1305"/>
      <c r="DE55" s="1305"/>
      <c r="DF55" s="1306"/>
      <c r="DG55" s="1304"/>
      <c r="DH55" s="1305"/>
      <c r="DI55" s="1305"/>
      <c r="DJ55" s="1305"/>
      <c r="DK55" s="1306"/>
      <c r="DL55" s="1304"/>
      <c r="DM55" s="1305"/>
      <c r="DN55" s="1305"/>
      <c r="DO55" s="1305"/>
      <c r="DP55" s="1306"/>
      <c r="DQ55" s="1304"/>
      <c r="DR55" s="1305"/>
      <c r="DS55" s="1305"/>
      <c r="DT55" s="1305"/>
      <c r="DU55" s="1306"/>
      <c r="DV55" s="1335"/>
      <c r="DW55" s="1336"/>
      <c r="DX55" s="1336"/>
      <c r="DY55" s="1336"/>
      <c r="DZ55" s="1337"/>
      <c r="EA55" s="367"/>
    </row>
    <row r="56" spans="1:131" s="368" customFormat="1" ht="26.25" customHeight="1">
      <c r="A56" s="382">
        <v>29</v>
      </c>
      <c r="B56" s="1350"/>
      <c r="C56" s="1351"/>
      <c r="D56" s="1351"/>
      <c r="E56" s="1351"/>
      <c r="F56" s="1351"/>
      <c r="G56" s="1351"/>
      <c r="H56" s="1351"/>
      <c r="I56" s="1351"/>
      <c r="J56" s="1351"/>
      <c r="K56" s="1351"/>
      <c r="L56" s="1351"/>
      <c r="M56" s="1351"/>
      <c r="N56" s="1351"/>
      <c r="O56" s="1351"/>
      <c r="P56" s="1352"/>
      <c r="Q56" s="1353"/>
      <c r="R56" s="1342"/>
      <c r="S56" s="1342"/>
      <c r="T56" s="1342"/>
      <c r="U56" s="1342"/>
      <c r="V56" s="1342"/>
      <c r="W56" s="1342"/>
      <c r="X56" s="1342"/>
      <c r="Y56" s="1342"/>
      <c r="Z56" s="1342"/>
      <c r="AA56" s="1342"/>
      <c r="AB56" s="1342"/>
      <c r="AC56" s="1342"/>
      <c r="AD56" s="1342"/>
      <c r="AE56" s="1357"/>
      <c r="AF56" s="1338"/>
      <c r="AG56" s="1339"/>
      <c r="AH56" s="1339"/>
      <c r="AI56" s="1339"/>
      <c r="AJ56" s="1340"/>
      <c r="AK56" s="1341"/>
      <c r="AL56" s="1342"/>
      <c r="AM56" s="1342"/>
      <c r="AN56" s="1342"/>
      <c r="AO56" s="1342"/>
      <c r="AP56" s="1342"/>
      <c r="AQ56" s="1342"/>
      <c r="AR56" s="1342"/>
      <c r="AS56" s="1342"/>
      <c r="AT56" s="1342"/>
      <c r="AU56" s="1342"/>
      <c r="AV56" s="1342"/>
      <c r="AW56" s="1342"/>
      <c r="AX56" s="1342"/>
      <c r="AY56" s="1342"/>
      <c r="AZ56" s="1347"/>
      <c r="BA56" s="1347"/>
      <c r="BB56" s="1347"/>
      <c r="BC56" s="1347"/>
      <c r="BD56" s="1347"/>
      <c r="BE56" s="1344"/>
      <c r="BF56" s="1344"/>
      <c r="BG56" s="1344"/>
      <c r="BH56" s="1344"/>
      <c r="BI56" s="1345"/>
      <c r="BJ56" s="373"/>
      <c r="BK56" s="373"/>
      <c r="BL56" s="373"/>
      <c r="BM56" s="373"/>
      <c r="BN56" s="373"/>
      <c r="BO56" s="386"/>
      <c r="BP56" s="386"/>
      <c r="BQ56" s="383">
        <v>50</v>
      </c>
      <c r="BR56" s="384"/>
      <c r="BS56" s="1301"/>
      <c r="BT56" s="1302"/>
      <c r="BU56" s="1302"/>
      <c r="BV56" s="1302"/>
      <c r="BW56" s="1302"/>
      <c r="BX56" s="1302"/>
      <c r="BY56" s="1302"/>
      <c r="BZ56" s="1302"/>
      <c r="CA56" s="1302"/>
      <c r="CB56" s="1302"/>
      <c r="CC56" s="1302"/>
      <c r="CD56" s="1302"/>
      <c r="CE56" s="1302"/>
      <c r="CF56" s="1302"/>
      <c r="CG56" s="1303"/>
      <c r="CH56" s="1304"/>
      <c r="CI56" s="1305"/>
      <c r="CJ56" s="1305"/>
      <c r="CK56" s="1305"/>
      <c r="CL56" s="1306"/>
      <c r="CM56" s="1304"/>
      <c r="CN56" s="1305"/>
      <c r="CO56" s="1305"/>
      <c r="CP56" s="1305"/>
      <c r="CQ56" s="1306"/>
      <c r="CR56" s="1304"/>
      <c r="CS56" s="1305"/>
      <c r="CT56" s="1305"/>
      <c r="CU56" s="1305"/>
      <c r="CV56" s="1306"/>
      <c r="CW56" s="1304"/>
      <c r="CX56" s="1305"/>
      <c r="CY56" s="1305"/>
      <c r="CZ56" s="1305"/>
      <c r="DA56" s="1306"/>
      <c r="DB56" s="1304"/>
      <c r="DC56" s="1305"/>
      <c r="DD56" s="1305"/>
      <c r="DE56" s="1305"/>
      <c r="DF56" s="1306"/>
      <c r="DG56" s="1304"/>
      <c r="DH56" s="1305"/>
      <c r="DI56" s="1305"/>
      <c r="DJ56" s="1305"/>
      <c r="DK56" s="1306"/>
      <c r="DL56" s="1304"/>
      <c r="DM56" s="1305"/>
      <c r="DN56" s="1305"/>
      <c r="DO56" s="1305"/>
      <c r="DP56" s="1306"/>
      <c r="DQ56" s="1304"/>
      <c r="DR56" s="1305"/>
      <c r="DS56" s="1305"/>
      <c r="DT56" s="1305"/>
      <c r="DU56" s="1306"/>
      <c r="DV56" s="1335"/>
      <c r="DW56" s="1336"/>
      <c r="DX56" s="1336"/>
      <c r="DY56" s="1336"/>
      <c r="DZ56" s="1337"/>
      <c r="EA56" s="367"/>
    </row>
    <row r="57" spans="1:131" s="368" customFormat="1" ht="26.25" customHeight="1">
      <c r="A57" s="382">
        <v>30</v>
      </c>
      <c r="B57" s="1350"/>
      <c r="C57" s="1351"/>
      <c r="D57" s="1351"/>
      <c r="E57" s="1351"/>
      <c r="F57" s="1351"/>
      <c r="G57" s="1351"/>
      <c r="H57" s="1351"/>
      <c r="I57" s="1351"/>
      <c r="J57" s="1351"/>
      <c r="K57" s="1351"/>
      <c r="L57" s="1351"/>
      <c r="M57" s="1351"/>
      <c r="N57" s="1351"/>
      <c r="O57" s="1351"/>
      <c r="P57" s="1352"/>
      <c r="Q57" s="1353"/>
      <c r="R57" s="1342"/>
      <c r="S57" s="1342"/>
      <c r="T57" s="1342"/>
      <c r="U57" s="1342"/>
      <c r="V57" s="1342"/>
      <c r="W57" s="1342"/>
      <c r="X57" s="1342"/>
      <c r="Y57" s="1342"/>
      <c r="Z57" s="1342"/>
      <c r="AA57" s="1342"/>
      <c r="AB57" s="1342"/>
      <c r="AC57" s="1342"/>
      <c r="AD57" s="1342"/>
      <c r="AE57" s="1357"/>
      <c r="AF57" s="1338"/>
      <c r="AG57" s="1339"/>
      <c r="AH57" s="1339"/>
      <c r="AI57" s="1339"/>
      <c r="AJ57" s="1340"/>
      <c r="AK57" s="1341"/>
      <c r="AL57" s="1342"/>
      <c r="AM57" s="1342"/>
      <c r="AN57" s="1342"/>
      <c r="AO57" s="1342"/>
      <c r="AP57" s="1342"/>
      <c r="AQ57" s="1342"/>
      <c r="AR57" s="1342"/>
      <c r="AS57" s="1342"/>
      <c r="AT57" s="1342"/>
      <c r="AU57" s="1342"/>
      <c r="AV57" s="1342"/>
      <c r="AW57" s="1342"/>
      <c r="AX57" s="1342"/>
      <c r="AY57" s="1342"/>
      <c r="AZ57" s="1347"/>
      <c r="BA57" s="1347"/>
      <c r="BB57" s="1347"/>
      <c r="BC57" s="1347"/>
      <c r="BD57" s="1347"/>
      <c r="BE57" s="1344"/>
      <c r="BF57" s="1344"/>
      <c r="BG57" s="1344"/>
      <c r="BH57" s="1344"/>
      <c r="BI57" s="1345"/>
      <c r="BJ57" s="373"/>
      <c r="BK57" s="373"/>
      <c r="BL57" s="373"/>
      <c r="BM57" s="373"/>
      <c r="BN57" s="373"/>
      <c r="BO57" s="386"/>
      <c r="BP57" s="386"/>
      <c r="BQ57" s="383">
        <v>51</v>
      </c>
      <c r="BR57" s="384"/>
      <c r="BS57" s="1301"/>
      <c r="BT57" s="1302"/>
      <c r="BU57" s="1302"/>
      <c r="BV57" s="1302"/>
      <c r="BW57" s="1302"/>
      <c r="BX57" s="1302"/>
      <c r="BY57" s="1302"/>
      <c r="BZ57" s="1302"/>
      <c r="CA57" s="1302"/>
      <c r="CB57" s="1302"/>
      <c r="CC57" s="1302"/>
      <c r="CD57" s="1302"/>
      <c r="CE57" s="1302"/>
      <c r="CF57" s="1302"/>
      <c r="CG57" s="1303"/>
      <c r="CH57" s="1304"/>
      <c r="CI57" s="1305"/>
      <c r="CJ57" s="1305"/>
      <c r="CK57" s="1305"/>
      <c r="CL57" s="1306"/>
      <c r="CM57" s="1304"/>
      <c r="CN57" s="1305"/>
      <c r="CO57" s="1305"/>
      <c r="CP57" s="1305"/>
      <c r="CQ57" s="1306"/>
      <c r="CR57" s="1304"/>
      <c r="CS57" s="1305"/>
      <c r="CT57" s="1305"/>
      <c r="CU57" s="1305"/>
      <c r="CV57" s="1306"/>
      <c r="CW57" s="1304"/>
      <c r="CX57" s="1305"/>
      <c r="CY57" s="1305"/>
      <c r="CZ57" s="1305"/>
      <c r="DA57" s="1306"/>
      <c r="DB57" s="1304"/>
      <c r="DC57" s="1305"/>
      <c r="DD57" s="1305"/>
      <c r="DE57" s="1305"/>
      <c r="DF57" s="1306"/>
      <c r="DG57" s="1304"/>
      <c r="DH57" s="1305"/>
      <c r="DI57" s="1305"/>
      <c r="DJ57" s="1305"/>
      <c r="DK57" s="1306"/>
      <c r="DL57" s="1304"/>
      <c r="DM57" s="1305"/>
      <c r="DN57" s="1305"/>
      <c r="DO57" s="1305"/>
      <c r="DP57" s="1306"/>
      <c r="DQ57" s="1304"/>
      <c r="DR57" s="1305"/>
      <c r="DS57" s="1305"/>
      <c r="DT57" s="1305"/>
      <c r="DU57" s="1306"/>
      <c r="DV57" s="1335"/>
      <c r="DW57" s="1336"/>
      <c r="DX57" s="1336"/>
      <c r="DY57" s="1336"/>
      <c r="DZ57" s="1337"/>
      <c r="EA57" s="367"/>
    </row>
    <row r="58" spans="1:131" s="368" customFormat="1" ht="26.25" customHeight="1">
      <c r="A58" s="382">
        <v>31</v>
      </c>
      <c r="B58" s="1350"/>
      <c r="C58" s="1351"/>
      <c r="D58" s="1351"/>
      <c r="E58" s="1351"/>
      <c r="F58" s="1351"/>
      <c r="G58" s="1351"/>
      <c r="H58" s="1351"/>
      <c r="I58" s="1351"/>
      <c r="J58" s="1351"/>
      <c r="K58" s="1351"/>
      <c r="L58" s="1351"/>
      <c r="M58" s="1351"/>
      <c r="N58" s="1351"/>
      <c r="O58" s="1351"/>
      <c r="P58" s="1352"/>
      <c r="Q58" s="1353"/>
      <c r="R58" s="1342"/>
      <c r="S58" s="1342"/>
      <c r="T58" s="1342"/>
      <c r="U58" s="1342"/>
      <c r="V58" s="1342"/>
      <c r="W58" s="1342"/>
      <c r="X58" s="1342"/>
      <c r="Y58" s="1342"/>
      <c r="Z58" s="1342"/>
      <c r="AA58" s="1342"/>
      <c r="AB58" s="1342"/>
      <c r="AC58" s="1342"/>
      <c r="AD58" s="1342"/>
      <c r="AE58" s="1357"/>
      <c r="AF58" s="1338"/>
      <c r="AG58" s="1339"/>
      <c r="AH58" s="1339"/>
      <c r="AI58" s="1339"/>
      <c r="AJ58" s="1340"/>
      <c r="AK58" s="1341"/>
      <c r="AL58" s="1342"/>
      <c r="AM58" s="1342"/>
      <c r="AN58" s="1342"/>
      <c r="AO58" s="1342"/>
      <c r="AP58" s="1342"/>
      <c r="AQ58" s="1342"/>
      <c r="AR58" s="1342"/>
      <c r="AS58" s="1342"/>
      <c r="AT58" s="1342"/>
      <c r="AU58" s="1342"/>
      <c r="AV58" s="1342"/>
      <c r="AW58" s="1342"/>
      <c r="AX58" s="1342"/>
      <c r="AY58" s="1342"/>
      <c r="AZ58" s="1347"/>
      <c r="BA58" s="1347"/>
      <c r="BB58" s="1347"/>
      <c r="BC58" s="1347"/>
      <c r="BD58" s="1347"/>
      <c r="BE58" s="1344"/>
      <c r="BF58" s="1344"/>
      <c r="BG58" s="1344"/>
      <c r="BH58" s="1344"/>
      <c r="BI58" s="1345"/>
      <c r="BJ58" s="373"/>
      <c r="BK58" s="373"/>
      <c r="BL58" s="373"/>
      <c r="BM58" s="373"/>
      <c r="BN58" s="373"/>
      <c r="BO58" s="386"/>
      <c r="BP58" s="386"/>
      <c r="BQ58" s="383">
        <v>52</v>
      </c>
      <c r="BR58" s="384"/>
      <c r="BS58" s="1301"/>
      <c r="BT58" s="1302"/>
      <c r="BU58" s="1302"/>
      <c r="BV58" s="1302"/>
      <c r="BW58" s="1302"/>
      <c r="BX58" s="1302"/>
      <c r="BY58" s="1302"/>
      <c r="BZ58" s="1302"/>
      <c r="CA58" s="1302"/>
      <c r="CB58" s="1302"/>
      <c r="CC58" s="1302"/>
      <c r="CD58" s="1302"/>
      <c r="CE58" s="1302"/>
      <c r="CF58" s="1302"/>
      <c r="CG58" s="1303"/>
      <c r="CH58" s="1304"/>
      <c r="CI58" s="1305"/>
      <c r="CJ58" s="1305"/>
      <c r="CK58" s="1305"/>
      <c r="CL58" s="1306"/>
      <c r="CM58" s="1304"/>
      <c r="CN58" s="1305"/>
      <c r="CO58" s="1305"/>
      <c r="CP58" s="1305"/>
      <c r="CQ58" s="1306"/>
      <c r="CR58" s="1304"/>
      <c r="CS58" s="1305"/>
      <c r="CT58" s="1305"/>
      <c r="CU58" s="1305"/>
      <c r="CV58" s="1306"/>
      <c r="CW58" s="1304"/>
      <c r="CX58" s="1305"/>
      <c r="CY58" s="1305"/>
      <c r="CZ58" s="1305"/>
      <c r="DA58" s="1306"/>
      <c r="DB58" s="1304"/>
      <c r="DC58" s="1305"/>
      <c r="DD58" s="1305"/>
      <c r="DE58" s="1305"/>
      <c r="DF58" s="1306"/>
      <c r="DG58" s="1304"/>
      <c r="DH58" s="1305"/>
      <c r="DI58" s="1305"/>
      <c r="DJ58" s="1305"/>
      <c r="DK58" s="1306"/>
      <c r="DL58" s="1304"/>
      <c r="DM58" s="1305"/>
      <c r="DN58" s="1305"/>
      <c r="DO58" s="1305"/>
      <c r="DP58" s="1306"/>
      <c r="DQ58" s="1304"/>
      <c r="DR58" s="1305"/>
      <c r="DS58" s="1305"/>
      <c r="DT58" s="1305"/>
      <c r="DU58" s="1306"/>
      <c r="DV58" s="1335"/>
      <c r="DW58" s="1336"/>
      <c r="DX58" s="1336"/>
      <c r="DY58" s="1336"/>
      <c r="DZ58" s="1337"/>
      <c r="EA58" s="367"/>
    </row>
    <row r="59" spans="1:131" s="368" customFormat="1" ht="26.25" customHeight="1">
      <c r="A59" s="382">
        <v>32</v>
      </c>
      <c r="B59" s="1350"/>
      <c r="C59" s="1351"/>
      <c r="D59" s="1351"/>
      <c r="E59" s="1351"/>
      <c r="F59" s="1351"/>
      <c r="G59" s="1351"/>
      <c r="H59" s="1351"/>
      <c r="I59" s="1351"/>
      <c r="J59" s="1351"/>
      <c r="K59" s="1351"/>
      <c r="L59" s="1351"/>
      <c r="M59" s="1351"/>
      <c r="N59" s="1351"/>
      <c r="O59" s="1351"/>
      <c r="P59" s="1352"/>
      <c r="Q59" s="1353"/>
      <c r="R59" s="1342"/>
      <c r="S59" s="1342"/>
      <c r="T59" s="1342"/>
      <c r="U59" s="1342"/>
      <c r="V59" s="1342"/>
      <c r="W59" s="1342"/>
      <c r="X59" s="1342"/>
      <c r="Y59" s="1342"/>
      <c r="Z59" s="1342"/>
      <c r="AA59" s="1342"/>
      <c r="AB59" s="1342"/>
      <c r="AC59" s="1342"/>
      <c r="AD59" s="1342"/>
      <c r="AE59" s="1357"/>
      <c r="AF59" s="1338"/>
      <c r="AG59" s="1339"/>
      <c r="AH59" s="1339"/>
      <c r="AI59" s="1339"/>
      <c r="AJ59" s="1340"/>
      <c r="AK59" s="1341"/>
      <c r="AL59" s="1342"/>
      <c r="AM59" s="1342"/>
      <c r="AN59" s="1342"/>
      <c r="AO59" s="1342"/>
      <c r="AP59" s="1342"/>
      <c r="AQ59" s="1342"/>
      <c r="AR59" s="1342"/>
      <c r="AS59" s="1342"/>
      <c r="AT59" s="1342"/>
      <c r="AU59" s="1342"/>
      <c r="AV59" s="1342"/>
      <c r="AW59" s="1342"/>
      <c r="AX59" s="1342"/>
      <c r="AY59" s="1342"/>
      <c r="AZ59" s="1347"/>
      <c r="BA59" s="1347"/>
      <c r="BB59" s="1347"/>
      <c r="BC59" s="1347"/>
      <c r="BD59" s="1347"/>
      <c r="BE59" s="1344"/>
      <c r="BF59" s="1344"/>
      <c r="BG59" s="1344"/>
      <c r="BH59" s="1344"/>
      <c r="BI59" s="1345"/>
      <c r="BJ59" s="373"/>
      <c r="BK59" s="373"/>
      <c r="BL59" s="373"/>
      <c r="BM59" s="373"/>
      <c r="BN59" s="373"/>
      <c r="BO59" s="386"/>
      <c r="BP59" s="386"/>
      <c r="BQ59" s="383">
        <v>53</v>
      </c>
      <c r="BR59" s="384"/>
      <c r="BS59" s="1301"/>
      <c r="BT59" s="1302"/>
      <c r="BU59" s="1302"/>
      <c r="BV59" s="1302"/>
      <c r="BW59" s="1302"/>
      <c r="BX59" s="1302"/>
      <c r="BY59" s="1302"/>
      <c r="BZ59" s="1302"/>
      <c r="CA59" s="1302"/>
      <c r="CB59" s="1302"/>
      <c r="CC59" s="1302"/>
      <c r="CD59" s="1302"/>
      <c r="CE59" s="1302"/>
      <c r="CF59" s="1302"/>
      <c r="CG59" s="1303"/>
      <c r="CH59" s="1304"/>
      <c r="CI59" s="1305"/>
      <c r="CJ59" s="1305"/>
      <c r="CK59" s="1305"/>
      <c r="CL59" s="1306"/>
      <c r="CM59" s="1304"/>
      <c r="CN59" s="1305"/>
      <c r="CO59" s="1305"/>
      <c r="CP59" s="1305"/>
      <c r="CQ59" s="1306"/>
      <c r="CR59" s="1304"/>
      <c r="CS59" s="1305"/>
      <c r="CT59" s="1305"/>
      <c r="CU59" s="1305"/>
      <c r="CV59" s="1306"/>
      <c r="CW59" s="1304"/>
      <c r="CX59" s="1305"/>
      <c r="CY59" s="1305"/>
      <c r="CZ59" s="1305"/>
      <c r="DA59" s="1306"/>
      <c r="DB59" s="1304"/>
      <c r="DC59" s="1305"/>
      <c r="DD59" s="1305"/>
      <c r="DE59" s="1305"/>
      <c r="DF59" s="1306"/>
      <c r="DG59" s="1304"/>
      <c r="DH59" s="1305"/>
      <c r="DI59" s="1305"/>
      <c r="DJ59" s="1305"/>
      <c r="DK59" s="1306"/>
      <c r="DL59" s="1304"/>
      <c r="DM59" s="1305"/>
      <c r="DN59" s="1305"/>
      <c r="DO59" s="1305"/>
      <c r="DP59" s="1306"/>
      <c r="DQ59" s="1304"/>
      <c r="DR59" s="1305"/>
      <c r="DS59" s="1305"/>
      <c r="DT59" s="1305"/>
      <c r="DU59" s="1306"/>
      <c r="DV59" s="1335"/>
      <c r="DW59" s="1336"/>
      <c r="DX59" s="1336"/>
      <c r="DY59" s="1336"/>
      <c r="DZ59" s="1337"/>
      <c r="EA59" s="367"/>
    </row>
    <row r="60" spans="1:131" s="368" customFormat="1" ht="26.25" customHeight="1">
      <c r="A60" s="382">
        <v>33</v>
      </c>
      <c r="B60" s="1350"/>
      <c r="C60" s="1351"/>
      <c r="D60" s="1351"/>
      <c r="E60" s="1351"/>
      <c r="F60" s="1351"/>
      <c r="G60" s="1351"/>
      <c r="H60" s="1351"/>
      <c r="I60" s="1351"/>
      <c r="J60" s="1351"/>
      <c r="K60" s="1351"/>
      <c r="L60" s="1351"/>
      <c r="M60" s="1351"/>
      <c r="N60" s="1351"/>
      <c r="O60" s="1351"/>
      <c r="P60" s="1352"/>
      <c r="Q60" s="1353"/>
      <c r="R60" s="1342"/>
      <c r="S60" s="1342"/>
      <c r="T60" s="1342"/>
      <c r="U60" s="1342"/>
      <c r="V60" s="1342"/>
      <c r="W60" s="1342"/>
      <c r="X60" s="1342"/>
      <c r="Y60" s="1342"/>
      <c r="Z60" s="1342"/>
      <c r="AA60" s="1342"/>
      <c r="AB60" s="1342"/>
      <c r="AC60" s="1342"/>
      <c r="AD60" s="1342"/>
      <c r="AE60" s="1357"/>
      <c r="AF60" s="1338"/>
      <c r="AG60" s="1339"/>
      <c r="AH60" s="1339"/>
      <c r="AI60" s="1339"/>
      <c r="AJ60" s="1340"/>
      <c r="AK60" s="1341"/>
      <c r="AL60" s="1342"/>
      <c r="AM60" s="1342"/>
      <c r="AN60" s="1342"/>
      <c r="AO60" s="1342"/>
      <c r="AP60" s="1342"/>
      <c r="AQ60" s="1342"/>
      <c r="AR60" s="1342"/>
      <c r="AS60" s="1342"/>
      <c r="AT60" s="1342"/>
      <c r="AU60" s="1342"/>
      <c r="AV60" s="1342"/>
      <c r="AW60" s="1342"/>
      <c r="AX60" s="1342"/>
      <c r="AY60" s="1342"/>
      <c r="AZ60" s="1347"/>
      <c r="BA60" s="1347"/>
      <c r="BB60" s="1347"/>
      <c r="BC60" s="1347"/>
      <c r="BD60" s="1347"/>
      <c r="BE60" s="1344"/>
      <c r="BF60" s="1344"/>
      <c r="BG60" s="1344"/>
      <c r="BH60" s="1344"/>
      <c r="BI60" s="1345"/>
      <c r="BJ60" s="373"/>
      <c r="BK60" s="373"/>
      <c r="BL60" s="373"/>
      <c r="BM60" s="373"/>
      <c r="BN60" s="373"/>
      <c r="BO60" s="386"/>
      <c r="BP60" s="386"/>
      <c r="BQ60" s="383">
        <v>54</v>
      </c>
      <c r="BR60" s="384"/>
      <c r="BS60" s="1301"/>
      <c r="BT60" s="1302"/>
      <c r="BU60" s="1302"/>
      <c r="BV60" s="1302"/>
      <c r="BW60" s="1302"/>
      <c r="BX60" s="1302"/>
      <c r="BY60" s="1302"/>
      <c r="BZ60" s="1302"/>
      <c r="CA60" s="1302"/>
      <c r="CB60" s="1302"/>
      <c r="CC60" s="1302"/>
      <c r="CD60" s="1302"/>
      <c r="CE60" s="1302"/>
      <c r="CF60" s="1302"/>
      <c r="CG60" s="1303"/>
      <c r="CH60" s="1304"/>
      <c r="CI60" s="1305"/>
      <c r="CJ60" s="1305"/>
      <c r="CK60" s="1305"/>
      <c r="CL60" s="1306"/>
      <c r="CM60" s="1304"/>
      <c r="CN60" s="1305"/>
      <c r="CO60" s="1305"/>
      <c r="CP60" s="1305"/>
      <c r="CQ60" s="1306"/>
      <c r="CR60" s="1304"/>
      <c r="CS60" s="1305"/>
      <c r="CT60" s="1305"/>
      <c r="CU60" s="1305"/>
      <c r="CV60" s="1306"/>
      <c r="CW60" s="1304"/>
      <c r="CX60" s="1305"/>
      <c r="CY60" s="1305"/>
      <c r="CZ60" s="1305"/>
      <c r="DA60" s="1306"/>
      <c r="DB60" s="1304"/>
      <c r="DC60" s="1305"/>
      <c r="DD60" s="1305"/>
      <c r="DE60" s="1305"/>
      <c r="DF60" s="1306"/>
      <c r="DG60" s="1304"/>
      <c r="DH60" s="1305"/>
      <c r="DI60" s="1305"/>
      <c r="DJ60" s="1305"/>
      <c r="DK60" s="1306"/>
      <c r="DL60" s="1304"/>
      <c r="DM60" s="1305"/>
      <c r="DN60" s="1305"/>
      <c r="DO60" s="1305"/>
      <c r="DP60" s="1306"/>
      <c r="DQ60" s="1304"/>
      <c r="DR60" s="1305"/>
      <c r="DS60" s="1305"/>
      <c r="DT60" s="1305"/>
      <c r="DU60" s="1306"/>
      <c r="DV60" s="1335"/>
      <c r="DW60" s="1336"/>
      <c r="DX60" s="1336"/>
      <c r="DY60" s="1336"/>
      <c r="DZ60" s="1337"/>
      <c r="EA60" s="367"/>
    </row>
    <row r="61" spans="1:131" s="368" customFormat="1" ht="26.25" customHeight="1" thickBot="1">
      <c r="A61" s="382">
        <v>34</v>
      </c>
      <c r="B61" s="1350"/>
      <c r="C61" s="1351"/>
      <c r="D61" s="1351"/>
      <c r="E61" s="1351"/>
      <c r="F61" s="1351"/>
      <c r="G61" s="1351"/>
      <c r="H61" s="1351"/>
      <c r="I61" s="1351"/>
      <c r="J61" s="1351"/>
      <c r="K61" s="1351"/>
      <c r="L61" s="1351"/>
      <c r="M61" s="1351"/>
      <c r="N61" s="1351"/>
      <c r="O61" s="1351"/>
      <c r="P61" s="1352"/>
      <c r="Q61" s="1353"/>
      <c r="R61" s="1342"/>
      <c r="S61" s="1342"/>
      <c r="T61" s="1342"/>
      <c r="U61" s="1342"/>
      <c r="V61" s="1342"/>
      <c r="W61" s="1342"/>
      <c r="X61" s="1342"/>
      <c r="Y61" s="1342"/>
      <c r="Z61" s="1342"/>
      <c r="AA61" s="1342"/>
      <c r="AB61" s="1342"/>
      <c r="AC61" s="1342"/>
      <c r="AD61" s="1342"/>
      <c r="AE61" s="1357"/>
      <c r="AF61" s="1338"/>
      <c r="AG61" s="1339"/>
      <c r="AH61" s="1339"/>
      <c r="AI61" s="1339"/>
      <c r="AJ61" s="1340"/>
      <c r="AK61" s="1341"/>
      <c r="AL61" s="1342"/>
      <c r="AM61" s="1342"/>
      <c r="AN61" s="1342"/>
      <c r="AO61" s="1342"/>
      <c r="AP61" s="1342"/>
      <c r="AQ61" s="1342"/>
      <c r="AR61" s="1342"/>
      <c r="AS61" s="1342"/>
      <c r="AT61" s="1342"/>
      <c r="AU61" s="1342"/>
      <c r="AV61" s="1342"/>
      <c r="AW61" s="1342"/>
      <c r="AX61" s="1342"/>
      <c r="AY61" s="1342"/>
      <c r="AZ61" s="1347"/>
      <c r="BA61" s="1347"/>
      <c r="BB61" s="1347"/>
      <c r="BC61" s="1347"/>
      <c r="BD61" s="1347"/>
      <c r="BE61" s="1344"/>
      <c r="BF61" s="1344"/>
      <c r="BG61" s="1344"/>
      <c r="BH61" s="1344"/>
      <c r="BI61" s="1345"/>
      <c r="BJ61" s="373"/>
      <c r="BK61" s="373"/>
      <c r="BL61" s="373"/>
      <c r="BM61" s="373"/>
      <c r="BN61" s="373"/>
      <c r="BO61" s="386"/>
      <c r="BP61" s="386"/>
      <c r="BQ61" s="383">
        <v>55</v>
      </c>
      <c r="BR61" s="384"/>
      <c r="BS61" s="1301"/>
      <c r="BT61" s="1302"/>
      <c r="BU61" s="1302"/>
      <c r="BV61" s="1302"/>
      <c r="BW61" s="1302"/>
      <c r="BX61" s="1302"/>
      <c r="BY61" s="1302"/>
      <c r="BZ61" s="1302"/>
      <c r="CA61" s="1302"/>
      <c r="CB61" s="1302"/>
      <c r="CC61" s="1302"/>
      <c r="CD61" s="1302"/>
      <c r="CE61" s="1302"/>
      <c r="CF61" s="1302"/>
      <c r="CG61" s="1303"/>
      <c r="CH61" s="1304"/>
      <c r="CI61" s="1305"/>
      <c r="CJ61" s="1305"/>
      <c r="CK61" s="1305"/>
      <c r="CL61" s="1306"/>
      <c r="CM61" s="1304"/>
      <c r="CN61" s="1305"/>
      <c r="CO61" s="1305"/>
      <c r="CP61" s="1305"/>
      <c r="CQ61" s="1306"/>
      <c r="CR61" s="1304"/>
      <c r="CS61" s="1305"/>
      <c r="CT61" s="1305"/>
      <c r="CU61" s="1305"/>
      <c r="CV61" s="1306"/>
      <c r="CW61" s="1304"/>
      <c r="CX61" s="1305"/>
      <c r="CY61" s="1305"/>
      <c r="CZ61" s="1305"/>
      <c r="DA61" s="1306"/>
      <c r="DB61" s="1304"/>
      <c r="DC61" s="1305"/>
      <c r="DD61" s="1305"/>
      <c r="DE61" s="1305"/>
      <c r="DF61" s="1306"/>
      <c r="DG61" s="1304"/>
      <c r="DH61" s="1305"/>
      <c r="DI61" s="1305"/>
      <c r="DJ61" s="1305"/>
      <c r="DK61" s="1306"/>
      <c r="DL61" s="1304"/>
      <c r="DM61" s="1305"/>
      <c r="DN61" s="1305"/>
      <c r="DO61" s="1305"/>
      <c r="DP61" s="1306"/>
      <c r="DQ61" s="1304"/>
      <c r="DR61" s="1305"/>
      <c r="DS61" s="1305"/>
      <c r="DT61" s="1305"/>
      <c r="DU61" s="1306"/>
      <c r="DV61" s="1335"/>
      <c r="DW61" s="1336"/>
      <c r="DX61" s="1336"/>
      <c r="DY61" s="1336"/>
      <c r="DZ61" s="1337"/>
      <c r="EA61" s="367"/>
    </row>
    <row r="62" spans="1:131" s="368" customFormat="1" ht="26.25" customHeight="1">
      <c r="A62" s="382">
        <v>35</v>
      </c>
      <c r="B62" s="1350"/>
      <c r="C62" s="1351"/>
      <c r="D62" s="1351"/>
      <c r="E62" s="1351"/>
      <c r="F62" s="1351"/>
      <c r="G62" s="1351"/>
      <c r="H62" s="1351"/>
      <c r="I62" s="1351"/>
      <c r="J62" s="1351"/>
      <c r="K62" s="1351"/>
      <c r="L62" s="1351"/>
      <c r="M62" s="1351"/>
      <c r="N62" s="1351"/>
      <c r="O62" s="1351"/>
      <c r="P62" s="1352"/>
      <c r="Q62" s="1353"/>
      <c r="R62" s="1342"/>
      <c r="S62" s="1342"/>
      <c r="T62" s="1342"/>
      <c r="U62" s="1342"/>
      <c r="V62" s="1342"/>
      <c r="W62" s="1342"/>
      <c r="X62" s="1342"/>
      <c r="Y62" s="1342"/>
      <c r="Z62" s="1342"/>
      <c r="AA62" s="1342"/>
      <c r="AB62" s="1342"/>
      <c r="AC62" s="1342"/>
      <c r="AD62" s="1342"/>
      <c r="AE62" s="1357"/>
      <c r="AF62" s="1338"/>
      <c r="AG62" s="1339"/>
      <c r="AH62" s="1339"/>
      <c r="AI62" s="1339"/>
      <c r="AJ62" s="1340"/>
      <c r="AK62" s="1341"/>
      <c r="AL62" s="1342"/>
      <c r="AM62" s="1342"/>
      <c r="AN62" s="1342"/>
      <c r="AO62" s="1342"/>
      <c r="AP62" s="1342"/>
      <c r="AQ62" s="1342"/>
      <c r="AR62" s="1342"/>
      <c r="AS62" s="1342"/>
      <c r="AT62" s="1342"/>
      <c r="AU62" s="1342"/>
      <c r="AV62" s="1342"/>
      <c r="AW62" s="1342"/>
      <c r="AX62" s="1342"/>
      <c r="AY62" s="1342"/>
      <c r="AZ62" s="1347"/>
      <c r="BA62" s="1347"/>
      <c r="BB62" s="1347"/>
      <c r="BC62" s="1347"/>
      <c r="BD62" s="1347"/>
      <c r="BE62" s="1344"/>
      <c r="BF62" s="1344"/>
      <c r="BG62" s="1344"/>
      <c r="BH62" s="1344"/>
      <c r="BI62" s="1345"/>
      <c r="BJ62" s="1354" t="s">
        <v>150</v>
      </c>
      <c r="BK62" s="1355"/>
      <c r="BL62" s="1355"/>
      <c r="BM62" s="1355"/>
      <c r="BN62" s="1356"/>
      <c r="BO62" s="386"/>
      <c r="BP62" s="386"/>
      <c r="BQ62" s="383">
        <v>56</v>
      </c>
      <c r="BR62" s="384"/>
      <c r="BS62" s="1301"/>
      <c r="BT62" s="1302"/>
      <c r="BU62" s="1302"/>
      <c r="BV62" s="1302"/>
      <c r="BW62" s="1302"/>
      <c r="BX62" s="1302"/>
      <c r="BY62" s="1302"/>
      <c r="BZ62" s="1302"/>
      <c r="CA62" s="1302"/>
      <c r="CB62" s="1302"/>
      <c r="CC62" s="1302"/>
      <c r="CD62" s="1302"/>
      <c r="CE62" s="1302"/>
      <c r="CF62" s="1302"/>
      <c r="CG62" s="1303"/>
      <c r="CH62" s="1304"/>
      <c r="CI62" s="1305"/>
      <c r="CJ62" s="1305"/>
      <c r="CK62" s="1305"/>
      <c r="CL62" s="1306"/>
      <c r="CM62" s="1304"/>
      <c r="CN62" s="1305"/>
      <c r="CO62" s="1305"/>
      <c r="CP62" s="1305"/>
      <c r="CQ62" s="1306"/>
      <c r="CR62" s="1304"/>
      <c r="CS62" s="1305"/>
      <c r="CT62" s="1305"/>
      <c r="CU62" s="1305"/>
      <c r="CV62" s="1306"/>
      <c r="CW62" s="1304"/>
      <c r="CX62" s="1305"/>
      <c r="CY62" s="1305"/>
      <c r="CZ62" s="1305"/>
      <c r="DA62" s="1306"/>
      <c r="DB62" s="1304"/>
      <c r="DC62" s="1305"/>
      <c r="DD62" s="1305"/>
      <c r="DE62" s="1305"/>
      <c r="DF62" s="1306"/>
      <c r="DG62" s="1304"/>
      <c r="DH62" s="1305"/>
      <c r="DI62" s="1305"/>
      <c r="DJ62" s="1305"/>
      <c r="DK62" s="1306"/>
      <c r="DL62" s="1304"/>
      <c r="DM62" s="1305"/>
      <c r="DN62" s="1305"/>
      <c r="DO62" s="1305"/>
      <c r="DP62" s="1306"/>
      <c r="DQ62" s="1304"/>
      <c r="DR62" s="1305"/>
      <c r="DS62" s="1305"/>
      <c r="DT62" s="1305"/>
      <c r="DU62" s="1306"/>
      <c r="DV62" s="1335"/>
      <c r="DW62" s="1336"/>
      <c r="DX62" s="1336"/>
      <c r="DY62" s="1336"/>
      <c r="DZ62" s="1337"/>
      <c r="EA62" s="367"/>
    </row>
    <row r="63" spans="1:131" s="368" customFormat="1" ht="26.25" customHeight="1" thickBot="1">
      <c r="A63" s="385" t="s">
        <v>103</v>
      </c>
      <c r="B63" s="1275" t="s">
        <v>151</v>
      </c>
      <c r="C63" s="1276"/>
      <c r="D63" s="1276"/>
      <c r="E63" s="1276"/>
      <c r="F63" s="1276"/>
      <c r="G63" s="1276"/>
      <c r="H63" s="1276"/>
      <c r="I63" s="1276"/>
      <c r="J63" s="1276"/>
      <c r="K63" s="1276"/>
      <c r="L63" s="1276"/>
      <c r="M63" s="1276"/>
      <c r="N63" s="1276"/>
      <c r="O63" s="1276"/>
      <c r="P63" s="1277"/>
      <c r="Q63" s="1292"/>
      <c r="R63" s="1285"/>
      <c r="S63" s="1285"/>
      <c r="T63" s="1285"/>
      <c r="U63" s="1285"/>
      <c r="V63" s="1285"/>
      <c r="W63" s="1285"/>
      <c r="X63" s="1285"/>
      <c r="Y63" s="1285"/>
      <c r="Z63" s="1285"/>
      <c r="AA63" s="1285"/>
      <c r="AB63" s="1285"/>
      <c r="AC63" s="1285"/>
      <c r="AD63" s="1285"/>
      <c r="AE63" s="1358"/>
      <c r="AF63" s="1359">
        <v>19882</v>
      </c>
      <c r="AG63" s="1284"/>
      <c r="AH63" s="1284"/>
      <c r="AI63" s="1284"/>
      <c r="AJ63" s="1360"/>
      <c r="AK63" s="1343"/>
      <c r="AL63" s="1285"/>
      <c r="AM63" s="1285"/>
      <c r="AN63" s="1285"/>
      <c r="AO63" s="1285"/>
      <c r="AP63" s="1284">
        <v>956875</v>
      </c>
      <c r="AQ63" s="1284"/>
      <c r="AR63" s="1284"/>
      <c r="AS63" s="1284"/>
      <c r="AT63" s="1284"/>
      <c r="AU63" s="1284">
        <v>329999</v>
      </c>
      <c r="AV63" s="1284"/>
      <c r="AW63" s="1284"/>
      <c r="AX63" s="1284"/>
      <c r="AY63" s="1284"/>
      <c r="AZ63" s="1346"/>
      <c r="BA63" s="1346"/>
      <c r="BB63" s="1346"/>
      <c r="BC63" s="1346"/>
      <c r="BD63" s="1346"/>
      <c r="BE63" s="1278"/>
      <c r="BF63" s="1278"/>
      <c r="BG63" s="1278"/>
      <c r="BH63" s="1278"/>
      <c r="BI63" s="1279"/>
      <c r="BJ63" s="1348" t="s">
        <v>123</v>
      </c>
      <c r="BK63" s="1259"/>
      <c r="BL63" s="1259"/>
      <c r="BM63" s="1259"/>
      <c r="BN63" s="1349"/>
      <c r="BO63" s="386"/>
      <c r="BP63" s="386"/>
      <c r="BQ63" s="383">
        <v>57</v>
      </c>
      <c r="BR63" s="384"/>
      <c r="BS63" s="1301"/>
      <c r="BT63" s="1302"/>
      <c r="BU63" s="1302"/>
      <c r="BV63" s="1302"/>
      <c r="BW63" s="1302"/>
      <c r="BX63" s="1302"/>
      <c r="BY63" s="1302"/>
      <c r="BZ63" s="1302"/>
      <c r="CA63" s="1302"/>
      <c r="CB63" s="1302"/>
      <c r="CC63" s="1302"/>
      <c r="CD63" s="1302"/>
      <c r="CE63" s="1302"/>
      <c r="CF63" s="1302"/>
      <c r="CG63" s="1303"/>
      <c r="CH63" s="1304"/>
      <c r="CI63" s="1305"/>
      <c r="CJ63" s="1305"/>
      <c r="CK63" s="1305"/>
      <c r="CL63" s="1306"/>
      <c r="CM63" s="1304"/>
      <c r="CN63" s="1305"/>
      <c r="CO63" s="1305"/>
      <c r="CP63" s="1305"/>
      <c r="CQ63" s="1306"/>
      <c r="CR63" s="1304"/>
      <c r="CS63" s="1305"/>
      <c r="CT63" s="1305"/>
      <c r="CU63" s="1305"/>
      <c r="CV63" s="1306"/>
      <c r="CW63" s="1304"/>
      <c r="CX63" s="1305"/>
      <c r="CY63" s="1305"/>
      <c r="CZ63" s="1305"/>
      <c r="DA63" s="1306"/>
      <c r="DB63" s="1304"/>
      <c r="DC63" s="1305"/>
      <c r="DD63" s="1305"/>
      <c r="DE63" s="1305"/>
      <c r="DF63" s="1306"/>
      <c r="DG63" s="1304"/>
      <c r="DH63" s="1305"/>
      <c r="DI63" s="1305"/>
      <c r="DJ63" s="1305"/>
      <c r="DK63" s="1306"/>
      <c r="DL63" s="1304"/>
      <c r="DM63" s="1305"/>
      <c r="DN63" s="1305"/>
      <c r="DO63" s="1305"/>
      <c r="DP63" s="1306"/>
      <c r="DQ63" s="1304"/>
      <c r="DR63" s="1305"/>
      <c r="DS63" s="1305"/>
      <c r="DT63" s="1305"/>
      <c r="DU63" s="1306"/>
      <c r="DV63" s="1335"/>
      <c r="DW63" s="1336"/>
      <c r="DX63" s="1336"/>
      <c r="DY63" s="1336"/>
      <c r="DZ63" s="1337"/>
      <c r="EA63" s="367"/>
    </row>
    <row r="64" spans="1:131" s="368" customFormat="1" ht="26.25" customHeight="1">
      <c r="A64" s="386"/>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3">
        <v>58</v>
      </c>
      <c r="BR64" s="384"/>
      <c r="BS64" s="1301"/>
      <c r="BT64" s="1302"/>
      <c r="BU64" s="1302"/>
      <c r="BV64" s="1302"/>
      <c r="BW64" s="1302"/>
      <c r="BX64" s="1302"/>
      <c r="BY64" s="1302"/>
      <c r="BZ64" s="1302"/>
      <c r="CA64" s="1302"/>
      <c r="CB64" s="1302"/>
      <c r="CC64" s="1302"/>
      <c r="CD64" s="1302"/>
      <c r="CE64" s="1302"/>
      <c r="CF64" s="1302"/>
      <c r="CG64" s="1303"/>
      <c r="CH64" s="1304"/>
      <c r="CI64" s="1305"/>
      <c r="CJ64" s="1305"/>
      <c r="CK64" s="1305"/>
      <c r="CL64" s="1306"/>
      <c r="CM64" s="1304"/>
      <c r="CN64" s="1305"/>
      <c r="CO64" s="1305"/>
      <c r="CP64" s="1305"/>
      <c r="CQ64" s="1306"/>
      <c r="CR64" s="1304"/>
      <c r="CS64" s="1305"/>
      <c r="CT64" s="1305"/>
      <c r="CU64" s="1305"/>
      <c r="CV64" s="1306"/>
      <c r="CW64" s="1304"/>
      <c r="CX64" s="1305"/>
      <c r="CY64" s="1305"/>
      <c r="CZ64" s="1305"/>
      <c r="DA64" s="1306"/>
      <c r="DB64" s="1304"/>
      <c r="DC64" s="1305"/>
      <c r="DD64" s="1305"/>
      <c r="DE64" s="1305"/>
      <c r="DF64" s="1306"/>
      <c r="DG64" s="1304"/>
      <c r="DH64" s="1305"/>
      <c r="DI64" s="1305"/>
      <c r="DJ64" s="1305"/>
      <c r="DK64" s="1306"/>
      <c r="DL64" s="1304"/>
      <c r="DM64" s="1305"/>
      <c r="DN64" s="1305"/>
      <c r="DO64" s="1305"/>
      <c r="DP64" s="1306"/>
      <c r="DQ64" s="1304"/>
      <c r="DR64" s="1305"/>
      <c r="DS64" s="1305"/>
      <c r="DT64" s="1305"/>
      <c r="DU64" s="1306"/>
      <c r="DV64" s="1335"/>
      <c r="DW64" s="1336"/>
      <c r="DX64" s="1336"/>
      <c r="DY64" s="1336"/>
      <c r="DZ64" s="1337"/>
      <c r="EA64" s="367"/>
    </row>
    <row r="65" spans="1:131" s="368" customFormat="1" ht="26.25" customHeight="1" thickBot="1">
      <c r="A65" s="373" t="s">
        <v>152</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86"/>
      <c r="BF65" s="386"/>
      <c r="BG65" s="386"/>
      <c r="BH65" s="386"/>
      <c r="BI65" s="386"/>
      <c r="BJ65" s="386"/>
      <c r="BK65" s="386"/>
      <c r="BL65" s="386"/>
      <c r="BM65" s="386"/>
      <c r="BN65" s="386"/>
      <c r="BO65" s="386"/>
      <c r="BP65" s="386"/>
      <c r="BQ65" s="383">
        <v>59</v>
      </c>
      <c r="BR65" s="384"/>
      <c r="BS65" s="1301"/>
      <c r="BT65" s="1302"/>
      <c r="BU65" s="1302"/>
      <c r="BV65" s="1302"/>
      <c r="BW65" s="1302"/>
      <c r="BX65" s="1302"/>
      <c r="BY65" s="1302"/>
      <c r="BZ65" s="1302"/>
      <c r="CA65" s="1302"/>
      <c r="CB65" s="1302"/>
      <c r="CC65" s="1302"/>
      <c r="CD65" s="1302"/>
      <c r="CE65" s="1302"/>
      <c r="CF65" s="1302"/>
      <c r="CG65" s="1303"/>
      <c r="CH65" s="1304"/>
      <c r="CI65" s="1305"/>
      <c r="CJ65" s="1305"/>
      <c r="CK65" s="1305"/>
      <c r="CL65" s="1306"/>
      <c r="CM65" s="1304"/>
      <c r="CN65" s="1305"/>
      <c r="CO65" s="1305"/>
      <c r="CP65" s="1305"/>
      <c r="CQ65" s="1306"/>
      <c r="CR65" s="1304"/>
      <c r="CS65" s="1305"/>
      <c r="CT65" s="1305"/>
      <c r="CU65" s="1305"/>
      <c r="CV65" s="1306"/>
      <c r="CW65" s="1304"/>
      <c r="CX65" s="1305"/>
      <c r="CY65" s="1305"/>
      <c r="CZ65" s="1305"/>
      <c r="DA65" s="1306"/>
      <c r="DB65" s="1304"/>
      <c r="DC65" s="1305"/>
      <c r="DD65" s="1305"/>
      <c r="DE65" s="1305"/>
      <c r="DF65" s="1306"/>
      <c r="DG65" s="1304"/>
      <c r="DH65" s="1305"/>
      <c r="DI65" s="1305"/>
      <c r="DJ65" s="1305"/>
      <c r="DK65" s="1306"/>
      <c r="DL65" s="1304"/>
      <c r="DM65" s="1305"/>
      <c r="DN65" s="1305"/>
      <c r="DO65" s="1305"/>
      <c r="DP65" s="1306"/>
      <c r="DQ65" s="1304"/>
      <c r="DR65" s="1305"/>
      <c r="DS65" s="1305"/>
      <c r="DT65" s="1305"/>
      <c r="DU65" s="1306"/>
      <c r="DV65" s="1335"/>
      <c r="DW65" s="1336"/>
      <c r="DX65" s="1336"/>
      <c r="DY65" s="1336"/>
      <c r="DZ65" s="1337"/>
      <c r="EA65" s="367"/>
    </row>
    <row r="66" spans="1:131" s="368" customFormat="1" ht="26.25" customHeight="1">
      <c r="A66" s="1320" t="s">
        <v>153</v>
      </c>
      <c r="B66" s="1321"/>
      <c r="C66" s="1321"/>
      <c r="D66" s="1321"/>
      <c r="E66" s="1321"/>
      <c r="F66" s="1321"/>
      <c r="G66" s="1321"/>
      <c r="H66" s="1321"/>
      <c r="I66" s="1321"/>
      <c r="J66" s="1321"/>
      <c r="K66" s="1321"/>
      <c r="L66" s="1321"/>
      <c r="M66" s="1321"/>
      <c r="N66" s="1321"/>
      <c r="O66" s="1321"/>
      <c r="P66" s="1322"/>
      <c r="Q66" s="1314" t="s">
        <v>154</v>
      </c>
      <c r="R66" s="1315"/>
      <c r="S66" s="1315"/>
      <c r="T66" s="1315"/>
      <c r="U66" s="1326"/>
      <c r="V66" s="1314" t="s">
        <v>155</v>
      </c>
      <c r="W66" s="1315"/>
      <c r="X66" s="1315"/>
      <c r="Y66" s="1315"/>
      <c r="Z66" s="1326"/>
      <c r="AA66" s="1314" t="s">
        <v>156</v>
      </c>
      <c r="AB66" s="1315"/>
      <c r="AC66" s="1315"/>
      <c r="AD66" s="1315"/>
      <c r="AE66" s="1326"/>
      <c r="AF66" s="1328" t="s">
        <v>157</v>
      </c>
      <c r="AG66" s="1329"/>
      <c r="AH66" s="1329"/>
      <c r="AI66" s="1329"/>
      <c r="AJ66" s="1330"/>
      <c r="AK66" s="1314" t="s">
        <v>158</v>
      </c>
      <c r="AL66" s="1321"/>
      <c r="AM66" s="1321"/>
      <c r="AN66" s="1321"/>
      <c r="AO66" s="1322"/>
      <c r="AP66" s="1314" t="s">
        <v>159</v>
      </c>
      <c r="AQ66" s="1315"/>
      <c r="AR66" s="1315"/>
      <c r="AS66" s="1315"/>
      <c r="AT66" s="1326"/>
      <c r="AU66" s="1314" t="s">
        <v>160</v>
      </c>
      <c r="AV66" s="1315"/>
      <c r="AW66" s="1315"/>
      <c r="AX66" s="1315"/>
      <c r="AY66" s="1326"/>
      <c r="AZ66" s="1314" t="s">
        <v>63</v>
      </c>
      <c r="BA66" s="1315"/>
      <c r="BB66" s="1315"/>
      <c r="BC66" s="1315"/>
      <c r="BD66" s="1316"/>
      <c r="BE66" s="386"/>
      <c r="BF66" s="386"/>
      <c r="BG66" s="386"/>
      <c r="BH66" s="386"/>
      <c r="BI66" s="386"/>
      <c r="BJ66" s="386"/>
      <c r="BK66" s="386"/>
      <c r="BL66" s="386"/>
      <c r="BM66" s="386"/>
      <c r="BN66" s="386"/>
      <c r="BO66" s="386"/>
      <c r="BP66" s="386"/>
      <c r="BQ66" s="383">
        <v>60</v>
      </c>
      <c r="BR66" s="388"/>
      <c r="BS66" s="1261"/>
      <c r="BT66" s="1262"/>
      <c r="BU66" s="1262"/>
      <c r="BV66" s="1262"/>
      <c r="BW66" s="1262"/>
      <c r="BX66" s="1262"/>
      <c r="BY66" s="1262"/>
      <c r="BZ66" s="1262"/>
      <c r="CA66" s="1262"/>
      <c r="CB66" s="1262"/>
      <c r="CC66" s="1262"/>
      <c r="CD66" s="1262"/>
      <c r="CE66" s="1262"/>
      <c r="CF66" s="1262"/>
      <c r="CG66" s="1263"/>
      <c r="CH66" s="1241"/>
      <c r="CI66" s="1242"/>
      <c r="CJ66" s="1242"/>
      <c r="CK66" s="1242"/>
      <c r="CL66" s="1243"/>
      <c r="CM66" s="1241"/>
      <c r="CN66" s="1242"/>
      <c r="CO66" s="1242"/>
      <c r="CP66" s="1242"/>
      <c r="CQ66" s="1243"/>
      <c r="CR66" s="1241"/>
      <c r="CS66" s="1242"/>
      <c r="CT66" s="1242"/>
      <c r="CU66" s="1242"/>
      <c r="CV66" s="1243"/>
      <c r="CW66" s="1241"/>
      <c r="CX66" s="1242"/>
      <c r="CY66" s="1242"/>
      <c r="CZ66" s="1242"/>
      <c r="DA66" s="1243"/>
      <c r="DB66" s="1241"/>
      <c r="DC66" s="1242"/>
      <c r="DD66" s="1242"/>
      <c r="DE66" s="1242"/>
      <c r="DF66" s="1243"/>
      <c r="DG66" s="1241"/>
      <c r="DH66" s="1242"/>
      <c r="DI66" s="1242"/>
      <c r="DJ66" s="1242"/>
      <c r="DK66" s="1243"/>
      <c r="DL66" s="1241"/>
      <c r="DM66" s="1242"/>
      <c r="DN66" s="1242"/>
      <c r="DO66" s="1242"/>
      <c r="DP66" s="1243"/>
      <c r="DQ66" s="1241"/>
      <c r="DR66" s="1242"/>
      <c r="DS66" s="1242"/>
      <c r="DT66" s="1242"/>
      <c r="DU66" s="1243"/>
      <c r="DV66" s="1264"/>
      <c r="DW66" s="1265"/>
      <c r="DX66" s="1265"/>
      <c r="DY66" s="1265"/>
      <c r="DZ66" s="1266"/>
      <c r="EA66" s="367"/>
    </row>
    <row r="67" spans="1:131" s="368" customFormat="1" ht="26.25" customHeight="1" thickBot="1">
      <c r="A67" s="1323"/>
      <c r="B67" s="1324"/>
      <c r="C67" s="1324"/>
      <c r="D67" s="1324"/>
      <c r="E67" s="1324"/>
      <c r="F67" s="1324"/>
      <c r="G67" s="1324"/>
      <c r="H67" s="1324"/>
      <c r="I67" s="1324"/>
      <c r="J67" s="1324"/>
      <c r="K67" s="1324"/>
      <c r="L67" s="1324"/>
      <c r="M67" s="1324"/>
      <c r="N67" s="1324"/>
      <c r="O67" s="1324"/>
      <c r="P67" s="1325"/>
      <c r="Q67" s="1317"/>
      <c r="R67" s="1318"/>
      <c r="S67" s="1318"/>
      <c r="T67" s="1318"/>
      <c r="U67" s="1327"/>
      <c r="V67" s="1317"/>
      <c r="W67" s="1318"/>
      <c r="X67" s="1318"/>
      <c r="Y67" s="1318"/>
      <c r="Z67" s="1327"/>
      <c r="AA67" s="1317"/>
      <c r="AB67" s="1318"/>
      <c r="AC67" s="1318"/>
      <c r="AD67" s="1318"/>
      <c r="AE67" s="1327"/>
      <c r="AF67" s="1331"/>
      <c r="AG67" s="1332"/>
      <c r="AH67" s="1332"/>
      <c r="AI67" s="1332"/>
      <c r="AJ67" s="1333"/>
      <c r="AK67" s="1334"/>
      <c r="AL67" s="1324"/>
      <c r="AM67" s="1324"/>
      <c r="AN67" s="1324"/>
      <c r="AO67" s="1325"/>
      <c r="AP67" s="1317"/>
      <c r="AQ67" s="1318"/>
      <c r="AR67" s="1318"/>
      <c r="AS67" s="1318"/>
      <c r="AT67" s="1327"/>
      <c r="AU67" s="1317"/>
      <c r="AV67" s="1318"/>
      <c r="AW67" s="1318"/>
      <c r="AX67" s="1318"/>
      <c r="AY67" s="1327"/>
      <c r="AZ67" s="1317"/>
      <c r="BA67" s="1318"/>
      <c r="BB67" s="1318"/>
      <c r="BC67" s="1318"/>
      <c r="BD67" s="1319"/>
      <c r="BE67" s="386"/>
      <c r="BF67" s="386"/>
      <c r="BG67" s="386"/>
      <c r="BH67" s="386"/>
      <c r="BI67" s="386"/>
      <c r="BJ67" s="386"/>
      <c r="BK67" s="386"/>
      <c r="BL67" s="386"/>
      <c r="BM67" s="386"/>
      <c r="BN67" s="386"/>
      <c r="BO67" s="386"/>
      <c r="BP67" s="386"/>
      <c r="BQ67" s="383">
        <v>61</v>
      </c>
      <c r="BR67" s="388"/>
      <c r="BS67" s="1261"/>
      <c r="BT67" s="1262"/>
      <c r="BU67" s="1262"/>
      <c r="BV67" s="1262"/>
      <c r="BW67" s="1262"/>
      <c r="BX67" s="1262"/>
      <c r="BY67" s="1262"/>
      <c r="BZ67" s="1262"/>
      <c r="CA67" s="1262"/>
      <c r="CB67" s="1262"/>
      <c r="CC67" s="1262"/>
      <c r="CD67" s="1262"/>
      <c r="CE67" s="1262"/>
      <c r="CF67" s="1262"/>
      <c r="CG67" s="1263"/>
      <c r="CH67" s="1241"/>
      <c r="CI67" s="1242"/>
      <c r="CJ67" s="1242"/>
      <c r="CK67" s="1242"/>
      <c r="CL67" s="1243"/>
      <c r="CM67" s="1241"/>
      <c r="CN67" s="1242"/>
      <c r="CO67" s="1242"/>
      <c r="CP67" s="1242"/>
      <c r="CQ67" s="1243"/>
      <c r="CR67" s="1241"/>
      <c r="CS67" s="1242"/>
      <c r="CT67" s="1242"/>
      <c r="CU67" s="1242"/>
      <c r="CV67" s="1243"/>
      <c r="CW67" s="1241"/>
      <c r="CX67" s="1242"/>
      <c r="CY67" s="1242"/>
      <c r="CZ67" s="1242"/>
      <c r="DA67" s="1243"/>
      <c r="DB67" s="1241"/>
      <c r="DC67" s="1242"/>
      <c r="DD67" s="1242"/>
      <c r="DE67" s="1242"/>
      <c r="DF67" s="1243"/>
      <c r="DG67" s="1241"/>
      <c r="DH67" s="1242"/>
      <c r="DI67" s="1242"/>
      <c r="DJ67" s="1242"/>
      <c r="DK67" s="1243"/>
      <c r="DL67" s="1241"/>
      <c r="DM67" s="1242"/>
      <c r="DN67" s="1242"/>
      <c r="DO67" s="1242"/>
      <c r="DP67" s="1243"/>
      <c r="DQ67" s="1241"/>
      <c r="DR67" s="1242"/>
      <c r="DS67" s="1242"/>
      <c r="DT67" s="1242"/>
      <c r="DU67" s="1243"/>
      <c r="DV67" s="1264"/>
      <c r="DW67" s="1265"/>
      <c r="DX67" s="1265"/>
      <c r="DY67" s="1265"/>
      <c r="DZ67" s="1266"/>
      <c r="EA67" s="367"/>
    </row>
    <row r="68" spans="1:131" s="368" customFormat="1" ht="26.25" customHeight="1" thickTop="1">
      <c r="A68" s="379">
        <v>1</v>
      </c>
      <c r="B68" s="1310" t="s">
        <v>161</v>
      </c>
      <c r="C68" s="1311"/>
      <c r="D68" s="1311"/>
      <c r="E68" s="1311"/>
      <c r="F68" s="1311"/>
      <c r="G68" s="1311"/>
      <c r="H68" s="1311"/>
      <c r="I68" s="1311"/>
      <c r="J68" s="1311"/>
      <c r="K68" s="1311"/>
      <c r="L68" s="1311"/>
      <c r="M68" s="1311"/>
      <c r="N68" s="1311"/>
      <c r="O68" s="1311"/>
      <c r="P68" s="1312"/>
      <c r="Q68" s="1313">
        <v>154</v>
      </c>
      <c r="R68" s="1307"/>
      <c r="S68" s="1307"/>
      <c r="T68" s="1307"/>
      <c r="U68" s="1307"/>
      <c r="V68" s="1307">
        <v>146</v>
      </c>
      <c r="W68" s="1307"/>
      <c r="X68" s="1307"/>
      <c r="Y68" s="1307"/>
      <c r="Z68" s="1307"/>
      <c r="AA68" s="1307">
        <v>8</v>
      </c>
      <c r="AB68" s="1307"/>
      <c r="AC68" s="1307"/>
      <c r="AD68" s="1307"/>
      <c r="AE68" s="1307"/>
      <c r="AF68" s="1307">
        <v>8</v>
      </c>
      <c r="AG68" s="1307"/>
      <c r="AH68" s="1307"/>
      <c r="AI68" s="1307"/>
      <c r="AJ68" s="1307"/>
      <c r="AK68" s="1307" t="s">
        <v>120</v>
      </c>
      <c r="AL68" s="1307"/>
      <c r="AM68" s="1307"/>
      <c r="AN68" s="1307"/>
      <c r="AO68" s="1307"/>
      <c r="AP68" s="1307" t="s">
        <v>120</v>
      </c>
      <c r="AQ68" s="1307"/>
      <c r="AR68" s="1307"/>
      <c r="AS68" s="1307"/>
      <c r="AT68" s="1307"/>
      <c r="AU68" s="1307" t="s">
        <v>120</v>
      </c>
      <c r="AV68" s="1307"/>
      <c r="AW68" s="1307"/>
      <c r="AX68" s="1307"/>
      <c r="AY68" s="1307"/>
      <c r="AZ68" s="1308"/>
      <c r="BA68" s="1308"/>
      <c r="BB68" s="1308"/>
      <c r="BC68" s="1308"/>
      <c r="BD68" s="1309"/>
      <c r="BE68" s="386"/>
      <c r="BF68" s="386"/>
      <c r="BG68" s="386"/>
      <c r="BH68" s="386"/>
      <c r="BI68" s="386"/>
      <c r="BJ68" s="386"/>
      <c r="BK68" s="386"/>
      <c r="BL68" s="386"/>
      <c r="BM68" s="386"/>
      <c r="BN68" s="386"/>
      <c r="BO68" s="386"/>
      <c r="BP68" s="386"/>
      <c r="BQ68" s="383">
        <v>62</v>
      </c>
      <c r="BR68" s="388"/>
      <c r="BS68" s="1261"/>
      <c r="BT68" s="1262"/>
      <c r="BU68" s="1262"/>
      <c r="BV68" s="1262"/>
      <c r="BW68" s="1262"/>
      <c r="BX68" s="1262"/>
      <c r="BY68" s="1262"/>
      <c r="BZ68" s="1262"/>
      <c r="CA68" s="1262"/>
      <c r="CB68" s="1262"/>
      <c r="CC68" s="1262"/>
      <c r="CD68" s="1262"/>
      <c r="CE68" s="1262"/>
      <c r="CF68" s="1262"/>
      <c r="CG68" s="1263"/>
      <c r="CH68" s="1241"/>
      <c r="CI68" s="1242"/>
      <c r="CJ68" s="1242"/>
      <c r="CK68" s="1242"/>
      <c r="CL68" s="1243"/>
      <c r="CM68" s="1241"/>
      <c r="CN68" s="1242"/>
      <c r="CO68" s="1242"/>
      <c r="CP68" s="1242"/>
      <c r="CQ68" s="1243"/>
      <c r="CR68" s="1241"/>
      <c r="CS68" s="1242"/>
      <c r="CT68" s="1242"/>
      <c r="CU68" s="1242"/>
      <c r="CV68" s="1243"/>
      <c r="CW68" s="1241"/>
      <c r="CX68" s="1242"/>
      <c r="CY68" s="1242"/>
      <c r="CZ68" s="1242"/>
      <c r="DA68" s="1243"/>
      <c r="DB68" s="1241"/>
      <c r="DC68" s="1242"/>
      <c r="DD68" s="1242"/>
      <c r="DE68" s="1242"/>
      <c r="DF68" s="1243"/>
      <c r="DG68" s="1241"/>
      <c r="DH68" s="1242"/>
      <c r="DI68" s="1242"/>
      <c r="DJ68" s="1242"/>
      <c r="DK68" s="1243"/>
      <c r="DL68" s="1241"/>
      <c r="DM68" s="1242"/>
      <c r="DN68" s="1242"/>
      <c r="DO68" s="1242"/>
      <c r="DP68" s="1243"/>
      <c r="DQ68" s="1241"/>
      <c r="DR68" s="1242"/>
      <c r="DS68" s="1242"/>
      <c r="DT68" s="1242"/>
      <c r="DU68" s="1243"/>
      <c r="DV68" s="1264"/>
      <c r="DW68" s="1265"/>
      <c r="DX68" s="1265"/>
      <c r="DY68" s="1265"/>
      <c r="DZ68" s="1266"/>
      <c r="EA68" s="367"/>
    </row>
    <row r="69" spans="1:131" s="368" customFormat="1" ht="26.25" customHeight="1">
      <c r="A69" s="382">
        <v>2</v>
      </c>
      <c r="B69" s="1293" t="s">
        <v>162</v>
      </c>
      <c r="C69" s="1294"/>
      <c r="D69" s="1294"/>
      <c r="E69" s="1294"/>
      <c r="F69" s="1294"/>
      <c r="G69" s="1294"/>
      <c r="H69" s="1294"/>
      <c r="I69" s="1294"/>
      <c r="J69" s="1294"/>
      <c r="K69" s="1294"/>
      <c r="L69" s="1294"/>
      <c r="M69" s="1294"/>
      <c r="N69" s="1294"/>
      <c r="O69" s="1294"/>
      <c r="P69" s="1295"/>
      <c r="Q69" s="1296">
        <v>92</v>
      </c>
      <c r="R69" s="1280"/>
      <c r="S69" s="1280"/>
      <c r="T69" s="1280"/>
      <c r="U69" s="1280"/>
      <c r="V69" s="1280">
        <v>92</v>
      </c>
      <c r="W69" s="1280"/>
      <c r="X69" s="1280"/>
      <c r="Y69" s="1280"/>
      <c r="Z69" s="1280"/>
      <c r="AA69" s="1280" t="s">
        <v>120</v>
      </c>
      <c r="AB69" s="1280"/>
      <c r="AC69" s="1280"/>
      <c r="AD69" s="1280"/>
      <c r="AE69" s="1280"/>
      <c r="AF69" s="1280" t="s">
        <v>120</v>
      </c>
      <c r="AG69" s="1280"/>
      <c r="AH69" s="1280"/>
      <c r="AI69" s="1280"/>
      <c r="AJ69" s="1280"/>
      <c r="AK69" s="1280" t="s">
        <v>120</v>
      </c>
      <c r="AL69" s="1280"/>
      <c r="AM69" s="1280"/>
      <c r="AN69" s="1280"/>
      <c r="AO69" s="1280"/>
      <c r="AP69" s="1280" t="s">
        <v>120</v>
      </c>
      <c r="AQ69" s="1280"/>
      <c r="AR69" s="1280"/>
      <c r="AS69" s="1280"/>
      <c r="AT69" s="1280"/>
      <c r="AU69" s="1280" t="s">
        <v>120</v>
      </c>
      <c r="AV69" s="1280"/>
      <c r="AW69" s="1280"/>
      <c r="AX69" s="1280"/>
      <c r="AY69" s="1280"/>
      <c r="AZ69" s="1281"/>
      <c r="BA69" s="1281"/>
      <c r="BB69" s="1281"/>
      <c r="BC69" s="1281"/>
      <c r="BD69" s="1282"/>
      <c r="BE69" s="386"/>
      <c r="BF69" s="386"/>
      <c r="BG69" s="386"/>
      <c r="BH69" s="386"/>
      <c r="BI69" s="386"/>
      <c r="BJ69" s="386"/>
      <c r="BK69" s="386"/>
      <c r="BL69" s="386"/>
      <c r="BM69" s="386"/>
      <c r="BN69" s="386"/>
      <c r="BO69" s="386"/>
      <c r="BP69" s="386"/>
      <c r="BQ69" s="383">
        <v>63</v>
      </c>
      <c r="BR69" s="388"/>
      <c r="BS69" s="1261"/>
      <c r="BT69" s="1262"/>
      <c r="BU69" s="1262"/>
      <c r="BV69" s="1262"/>
      <c r="BW69" s="1262"/>
      <c r="BX69" s="1262"/>
      <c r="BY69" s="1262"/>
      <c r="BZ69" s="1262"/>
      <c r="CA69" s="1262"/>
      <c r="CB69" s="1262"/>
      <c r="CC69" s="1262"/>
      <c r="CD69" s="1262"/>
      <c r="CE69" s="1262"/>
      <c r="CF69" s="1262"/>
      <c r="CG69" s="1263"/>
      <c r="CH69" s="1241"/>
      <c r="CI69" s="1242"/>
      <c r="CJ69" s="1242"/>
      <c r="CK69" s="1242"/>
      <c r="CL69" s="1243"/>
      <c r="CM69" s="1241"/>
      <c r="CN69" s="1242"/>
      <c r="CO69" s="1242"/>
      <c r="CP69" s="1242"/>
      <c r="CQ69" s="1243"/>
      <c r="CR69" s="1241"/>
      <c r="CS69" s="1242"/>
      <c r="CT69" s="1242"/>
      <c r="CU69" s="1242"/>
      <c r="CV69" s="1243"/>
      <c r="CW69" s="1241"/>
      <c r="CX69" s="1242"/>
      <c r="CY69" s="1242"/>
      <c r="CZ69" s="1242"/>
      <c r="DA69" s="1243"/>
      <c r="DB69" s="1241"/>
      <c r="DC69" s="1242"/>
      <c r="DD69" s="1242"/>
      <c r="DE69" s="1242"/>
      <c r="DF69" s="1243"/>
      <c r="DG69" s="1241"/>
      <c r="DH69" s="1242"/>
      <c r="DI69" s="1242"/>
      <c r="DJ69" s="1242"/>
      <c r="DK69" s="1243"/>
      <c r="DL69" s="1241"/>
      <c r="DM69" s="1242"/>
      <c r="DN69" s="1242"/>
      <c r="DO69" s="1242"/>
      <c r="DP69" s="1243"/>
      <c r="DQ69" s="1241"/>
      <c r="DR69" s="1242"/>
      <c r="DS69" s="1242"/>
      <c r="DT69" s="1242"/>
      <c r="DU69" s="1243"/>
      <c r="DV69" s="1264"/>
      <c r="DW69" s="1265"/>
      <c r="DX69" s="1265"/>
      <c r="DY69" s="1265"/>
      <c r="DZ69" s="1266"/>
      <c r="EA69" s="367"/>
    </row>
    <row r="70" spans="1:131" s="368" customFormat="1" ht="26.25" customHeight="1">
      <c r="A70" s="382">
        <v>3</v>
      </c>
      <c r="B70" s="1293" t="s">
        <v>163</v>
      </c>
      <c r="C70" s="1294"/>
      <c r="D70" s="1294"/>
      <c r="E70" s="1294"/>
      <c r="F70" s="1294"/>
      <c r="G70" s="1294"/>
      <c r="H70" s="1294"/>
      <c r="I70" s="1294"/>
      <c r="J70" s="1294"/>
      <c r="K70" s="1294"/>
      <c r="L70" s="1294"/>
      <c r="M70" s="1294"/>
      <c r="N70" s="1294"/>
      <c r="O70" s="1294"/>
      <c r="P70" s="1295"/>
      <c r="Q70" s="1296">
        <v>373</v>
      </c>
      <c r="R70" s="1280"/>
      <c r="S70" s="1280"/>
      <c r="T70" s="1280"/>
      <c r="U70" s="1280"/>
      <c r="V70" s="1280">
        <v>362</v>
      </c>
      <c r="W70" s="1280"/>
      <c r="X70" s="1280"/>
      <c r="Y70" s="1280"/>
      <c r="Z70" s="1280"/>
      <c r="AA70" s="1280">
        <v>11</v>
      </c>
      <c r="AB70" s="1280"/>
      <c r="AC70" s="1280"/>
      <c r="AD70" s="1280"/>
      <c r="AE70" s="1280"/>
      <c r="AF70" s="1280">
        <v>11</v>
      </c>
      <c r="AG70" s="1280"/>
      <c r="AH70" s="1280"/>
      <c r="AI70" s="1280"/>
      <c r="AJ70" s="1280"/>
      <c r="AK70" s="1280" t="s">
        <v>120</v>
      </c>
      <c r="AL70" s="1280"/>
      <c r="AM70" s="1280"/>
      <c r="AN70" s="1280"/>
      <c r="AO70" s="1280"/>
      <c r="AP70" s="1280" t="s">
        <v>120</v>
      </c>
      <c r="AQ70" s="1280"/>
      <c r="AR70" s="1280"/>
      <c r="AS70" s="1280"/>
      <c r="AT70" s="1280"/>
      <c r="AU70" s="1280" t="s">
        <v>120</v>
      </c>
      <c r="AV70" s="1280"/>
      <c r="AW70" s="1280"/>
      <c r="AX70" s="1280"/>
      <c r="AY70" s="1280"/>
      <c r="AZ70" s="1281"/>
      <c r="BA70" s="1281"/>
      <c r="BB70" s="1281"/>
      <c r="BC70" s="1281"/>
      <c r="BD70" s="1282"/>
      <c r="BE70" s="386"/>
      <c r="BF70" s="386"/>
      <c r="BG70" s="386"/>
      <c r="BH70" s="386"/>
      <c r="BI70" s="386"/>
      <c r="BJ70" s="386"/>
      <c r="BK70" s="386"/>
      <c r="BL70" s="386"/>
      <c r="BM70" s="386"/>
      <c r="BN70" s="386"/>
      <c r="BO70" s="386"/>
      <c r="BP70" s="386"/>
      <c r="BQ70" s="383">
        <v>64</v>
      </c>
      <c r="BR70" s="388"/>
      <c r="BS70" s="1261"/>
      <c r="BT70" s="1262"/>
      <c r="BU70" s="1262"/>
      <c r="BV70" s="1262"/>
      <c r="BW70" s="1262"/>
      <c r="BX70" s="1262"/>
      <c r="BY70" s="1262"/>
      <c r="BZ70" s="1262"/>
      <c r="CA70" s="1262"/>
      <c r="CB70" s="1262"/>
      <c r="CC70" s="1262"/>
      <c r="CD70" s="1262"/>
      <c r="CE70" s="1262"/>
      <c r="CF70" s="1262"/>
      <c r="CG70" s="1263"/>
      <c r="CH70" s="1241"/>
      <c r="CI70" s="1242"/>
      <c r="CJ70" s="1242"/>
      <c r="CK70" s="1242"/>
      <c r="CL70" s="1243"/>
      <c r="CM70" s="1241"/>
      <c r="CN70" s="1242"/>
      <c r="CO70" s="1242"/>
      <c r="CP70" s="1242"/>
      <c r="CQ70" s="1243"/>
      <c r="CR70" s="1241"/>
      <c r="CS70" s="1242"/>
      <c r="CT70" s="1242"/>
      <c r="CU70" s="1242"/>
      <c r="CV70" s="1243"/>
      <c r="CW70" s="1241"/>
      <c r="CX70" s="1242"/>
      <c r="CY70" s="1242"/>
      <c r="CZ70" s="1242"/>
      <c r="DA70" s="1243"/>
      <c r="DB70" s="1241"/>
      <c r="DC70" s="1242"/>
      <c r="DD70" s="1242"/>
      <c r="DE70" s="1242"/>
      <c r="DF70" s="1243"/>
      <c r="DG70" s="1241"/>
      <c r="DH70" s="1242"/>
      <c r="DI70" s="1242"/>
      <c r="DJ70" s="1242"/>
      <c r="DK70" s="1243"/>
      <c r="DL70" s="1241"/>
      <c r="DM70" s="1242"/>
      <c r="DN70" s="1242"/>
      <c r="DO70" s="1242"/>
      <c r="DP70" s="1243"/>
      <c r="DQ70" s="1241"/>
      <c r="DR70" s="1242"/>
      <c r="DS70" s="1242"/>
      <c r="DT70" s="1242"/>
      <c r="DU70" s="1243"/>
      <c r="DV70" s="1264"/>
      <c r="DW70" s="1265"/>
      <c r="DX70" s="1265"/>
      <c r="DY70" s="1265"/>
      <c r="DZ70" s="1266"/>
      <c r="EA70" s="367"/>
    </row>
    <row r="71" spans="1:131" s="368" customFormat="1" ht="26.25" customHeight="1">
      <c r="A71" s="382">
        <v>4</v>
      </c>
      <c r="B71" s="1293" t="s">
        <v>164</v>
      </c>
      <c r="C71" s="1294"/>
      <c r="D71" s="1294"/>
      <c r="E71" s="1294"/>
      <c r="F71" s="1294"/>
      <c r="G71" s="1294"/>
      <c r="H71" s="1294"/>
      <c r="I71" s="1294"/>
      <c r="J71" s="1294"/>
      <c r="K71" s="1294"/>
      <c r="L71" s="1294"/>
      <c r="M71" s="1294"/>
      <c r="N71" s="1294"/>
      <c r="O71" s="1294"/>
      <c r="P71" s="1295"/>
      <c r="Q71" s="1296">
        <v>3274</v>
      </c>
      <c r="R71" s="1280"/>
      <c r="S71" s="1280"/>
      <c r="T71" s="1280"/>
      <c r="U71" s="1280"/>
      <c r="V71" s="1280">
        <v>3274</v>
      </c>
      <c r="W71" s="1280"/>
      <c r="X71" s="1280"/>
      <c r="Y71" s="1280"/>
      <c r="Z71" s="1280"/>
      <c r="AA71" s="1280" t="s">
        <v>120</v>
      </c>
      <c r="AB71" s="1280"/>
      <c r="AC71" s="1280"/>
      <c r="AD71" s="1280"/>
      <c r="AE71" s="1280"/>
      <c r="AF71" s="1280" t="s">
        <v>120</v>
      </c>
      <c r="AG71" s="1280"/>
      <c r="AH71" s="1280"/>
      <c r="AI71" s="1280"/>
      <c r="AJ71" s="1280"/>
      <c r="AK71" s="1280" t="s">
        <v>120</v>
      </c>
      <c r="AL71" s="1280"/>
      <c r="AM71" s="1280"/>
      <c r="AN71" s="1280"/>
      <c r="AO71" s="1280"/>
      <c r="AP71" s="1280" t="s">
        <v>120</v>
      </c>
      <c r="AQ71" s="1280"/>
      <c r="AR71" s="1280"/>
      <c r="AS71" s="1280"/>
      <c r="AT71" s="1280"/>
      <c r="AU71" s="1280" t="s">
        <v>120</v>
      </c>
      <c r="AV71" s="1280"/>
      <c r="AW71" s="1280"/>
      <c r="AX71" s="1280"/>
      <c r="AY71" s="1280"/>
      <c r="AZ71" s="1281"/>
      <c r="BA71" s="1281"/>
      <c r="BB71" s="1281"/>
      <c r="BC71" s="1281"/>
      <c r="BD71" s="1282"/>
      <c r="BE71" s="386"/>
      <c r="BF71" s="386"/>
      <c r="BG71" s="386"/>
      <c r="BH71" s="386"/>
      <c r="BI71" s="386"/>
      <c r="BJ71" s="386"/>
      <c r="BK71" s="386"/>
      <c r="BL71" s="386"/>
      <c r="BM71" s="386"/>
      <c r="BN71" s="386"/>
      <c r="BO71" s="386"/>
      <c r="BP71" s="386"/>
      <c r="BQ71" s="383">
        <v>65</v>
      </c>
      <c r="BR71" s="388"/>
      <c r="BS71" s="1261"/>
      <c r="BT71" s="1262"/>
      <c r="BU71" s="1262"/>
      <c r="BV71" s="1262"/>
      <c r="BW71" s="1262"/>
      <c r="BX71" s="1262"/>
      <c r="BY71" s="1262"/>
      <c r="BZ71" s="1262"/>
      <c r="CA71" s="1262"/>
      <c r="CB71" s="1262"/>
      <c r="CC71" s="1262"/>
      <c r="CD71" s="1262"/>
      <c r="CE71" s="1262"/>
      <c r="CF71" s="1262"/>
      <c r="CG71" s="1263"/>
      <c r="CH71" s="1241"/>
      <c r="CI71" s="1242"/>
      <c r="CJ71" s="1242"/>
      <c r="CK71" s="1242"/>
      <c r="CL71" s="1243"/>
      <c r="CM71" s="1241"/>
      <c r="CN71" s="1242"/>
      <c r="CO71" s="1242"/>
      <c r="CP71" s="1242"/>
      <c r="CQ71" s="1243"/>
      <c r="CR71" s="1241"/>
      <c r="CS71" s="1242"/>
      <c r="CT71" s="1242"/>
      <c r="CU71" s="1242"/>
      <c r="CV71" s="1243"/>
      <c r="CW71" s="1241"/>
      <c r="CX71" s="1242"/>
      <c r="CY71" s="1242"/>
      <c r="CZ71" s="1242"/>
      <c r="DA71" s="1243"/>
      <c r="DB71" s="1241"/>
      <c r="DC71" s="1242"/>
      <c r="DD71" s="1242"/>
      <c r="DE71" s="1242"/>
      <c r="DF71" s="1243"/>
      <c r="DG71" s="1241"/>
      <c r="DH71" s="1242"/>
      <c r="DI71" s="1242"/>
      <c r="DJ71" s="1242"/>
      <c r="DK71" s="1243"/>
      <c r="DL71" s="1241"/>
      <c r="DM71" s="1242"/>
      <c r="DN71" s="1242"/>
      <c r="DO71" s="1242"/>
      <c r="DP71" s="1243"/>
      <c r="DQ71" s="1241"/>
      <c r="DR71" s="1242"/>
      <c r="DS71" s="1242"/>
      <c r="DT71" s="1242"/>
      <c r="DU71" s="1243"/>
      <c r="DV71" s="1264"/>
      <c r="DW71" s="1265"/>
      <c r="DX71" s="1265"/>
      <c r="DY71" s="1265"/>
      <c r="DZ71" s="1266"/>
      <c r="EA71" s="367"/>
    </row>
    <row r="72" spans="1:131" s="368" customFormat="1" ht="26.25" customHeight="1">
      <c r="A72" s="382">
        <v>5</v>
      </c>
      <c r="B72" s="1293" t="s">
        <v>165</v>
      </c>
      <c r="C72" s="1294"/>
      <c r="D72" s="1294"/>
      <c r="E72" s="1294"/>
      <c r="F72" s="1294"/>
      <c r="G72" s="1294"/>
      <c r="H72" s="1294"/>
      <c r="I72" s="1294"/>
      <c r="J72" s="1294"/>
      <c r="K72" s="1294"/>
      <c r="L72" s="1294"/>
      <c r="M72" s="1294"/>
      <c r="N72" s="1294"/>
      <c r="O72" s="1294"/>
      <c r="P72" s="1295"/>
      <c r="Q72" s="1296">
        <v>68</v>
      </c>
      <c r="R72" s="1280"/>
      <c r="S72" s="1280"/>
      <c r="T72" s="1280"/>
      <c r="U72" s="1280"/>
      <c r="V72" s="1280">
        <v>63</v>
      </c>
      <c r="W72" s="1280"/>
      <c r="X72" s="1280"/>
      <c r="Y72" s="1280"/>
      <c r="Z72" s="1280"/>
      <c r="AA72" s="1280">
        <v>5</v>
      </c>
      <c r="AB72" s="1280"/>
      <c r="AC72" s="1280"/>
      <c r="AD72" s="1280"/>
      <c r="AE72" s="1280"/>
      <c r="AF72" s="1280">
        <v>5</v>
      </c>
      <c r="AG72" s="1280"/>
      <c r="AH72" s="1280"/>
      <c r="AI72" s="1280"/>
      <c r="AJ72" s="1280"/>
      <c r="AK72" s="1280" t="s">
        <v>120</v>
      </c>
      <c r="AL72" s="1280"/>
      <c r="AM72" s="1280"/>
      <c r="AN72" s="1280"/>
      <c r="AO72" s="1280"/>
      <c r="AP72" s="1280" t="s">
        <v>120</v>
      </c>
      <c r="AQ72" s="1280"/>
      <c r="AR72" s="1280"/>
      <c r="AS72" s="1280"/>
      <c r="AT72" s="1280"/>
      <c r="AU72" s="1280" t="s">
        <v>120</v>
      </c>
      <c r="AV72" s="1280"/>
      <c r="AW72" s="1280"/>
      <c r="AX72" s="1280"/>
      <c r="AY72" s="1280"/>
      <c r="AZ72" s="1281"/>
      <c r="BA72" s="1281"/>
      <c r="BB72" s="1281"/>
      <c r="BC72" s="1281"/>
      <c r="BD72" s="1282"/>
      <c r="BE72" s="386"/>
      <c r="BF72" s="386"/>
      <c r="BG72" s="386"/>
      <c r="BH72" s="386"/>
      <c r="BI72" s="386"/>
      <c r="BJ72" s="386"/>
      <c r="BK72" s="386"/>
      <c r="BL72" s="386"/>
      <c r="BM72" s="386"/>
      <c r="BN72" s="386"/>
      <c r="BO72" s="386"/>
      <c r="BP72" s="386"/>
      <c r="BQ72" s="383">
        <v>66</v>
      </c>
      <c r="BR72" s="388"/>
      <c r="BS72" s="1261"/>
      <c r="BT72" s="1262"/>
      <c r="BU72" s="1262"/>
      <c r="BV72" s="1262"/>
      <c r="BW72" s="1262"/>
      <c r="BX72" s="1262"/>
      <c r="BY72" s="1262"/>
      <c r="BZ72" s="1262"/>
      <c r="CA72" s="1262"/>
      <c r="CB72" s="1262"/>
      <c r="CC72" s="1262"/>
      <c r="CD72" s="1262"/>
      <c r="CE72" s="1262"/>
      <c r="CF72" s="1262"/>
      <c r="CG72" s="1263"/>
      <c r="CH72" s="1241"/>
      <c r="CI72" s="1242"/>
      <c r="CJ72" s="1242"/>
      <c r="CK72" s="1242"/>
      <c r="CL72" s="1243"/>
      <c r="CM72" s="1241"/>
      <c r="CN72" s="1242"/>
      <c r="CO72" s="1242"/>
      <c r="CP72" s="1242"/>
      <c r="CQ72" s="1243"/>
      <c r="CR72" s="1241"/>
      <c r="CS72" s="1242"/>
      <c r="CT72" s="1242"/>
      <c r="CU72" s="1242"/>
      <c r="CV72" s="1243"/>
      <c r="CW72" s="1241"/>
      <c r="CX72" s="1242"/>
      <c r="CY72" s="1242"/>
      <c r="CZ72" s="1242"/>
      <c r="DA72" s="1243"/>
      <c r="DB72" s="1241"/>
      <c r="DC72" s="1242"/>
      <c r="DD72" s="1242"/>
      <c r="DE72" s="1242"/>
      <c r="DF72" s="1243"/>
      <c r="DG72" s="1241"/>
      <c r="DH72" s="1242"/>
      <c r="DI72" s="1242"/>
      <c r="DJ72" s="1242"/>
      <c r="DK72" s="1243"/>
      <c r="DL72" s="1241"/>
      <c r="DM72" s="1242"/>
      <c r="DN72" s="1242"/>
      <c r="DO72" s="1242"/>
      <c r="DP72" s="1243"/>
      <c r="DQ72" s="1241"/>
      <c r="DR72" s="1242"/>
      <c r="DS72" s="1242"/>
      <c r="DT72" s="1242"/>
      <c r="DU72" s="1243"/>
      <c r="DV72" s="1264"/>
      <c r="DW72" s="1265"/>
      <c r="DX72" s="1265"/>
      <c r="DY72" s="1265"/>
      <c r="DZ72" s="1266"/>
      <c r="EA72" s="367"/>
    </row>
    <row r="73" spans="1:131" s="368" customFormat="1" ht="26.25" customHeight="1">
      <c r="A73" s="382">
        <v>6</v>
      </c>
      <c r="B73" s="1293" t="s">
        <v>166</v>
      </c>
      <c r="C73" s="1294"/>
      <c r="D73" s="1294"/>
      <c r="E73" s="1294"/>
      <c r="F73" s="1294"/>
      <c r="G73" s="1294"/>
      <c r="H73" s="1294"/>
      <c r="I73" s="1294"/>
      <c r="J73" s="1294"/>
      <c r="K73" s="1294"/>
      <c r="L73" s="1294"/>
      <c r="M73" s="1294"/>
      <c r="N73" s="1294"/>
      <c r="O73" s="1294"/>
      <c r="P73" s="1295"/>
      <c r="Q73" s="1296">
        <v>284</v>
      </c>
      <c r="R73" s="1280"/>
      <c r="S73" s="1280"/>
      <c r="T73" s="1280"/>
      <c r="U73" s="1280"/>
      <c r="V73" s="1280">
        <v>257</v>
      </c>
      <c r="W73" s="1280"/>
      <c r="X73" s="1280"/>
      <c r="Y73" s="1280"/>
      <c r="Z73" s="1280"/>
      <c r="AA73" s="1280">
        <v>27</v>
      </c>
      <c r="AB73" s="1280"/>
      <c r="AC73" s="1280"/>
      <c r="AD73" s="1280"/>
      <c r="AE73" s="1280"/>
      <c r="AF73" s="1280">
        <v>27</v>
      </c>
      <c r="AG73" s="1280"/>
      <c r="AH73" s="1280"/>
      <c r="AI73" s="1280"/>
      <c r="AJ73" s="1280"/>
      <c r="AK73" s="1280" t="s">
        <v>120</v>
      </c>
      <c r="AL73" s="1280"/>
      <c r="AM73" s="1280"/>
      <c r="AN73" s="1280"/>
      <c r="AO73" s="1280"/>
      <c r="AP73" s="1280">
        <v>107</v>
      </c>
      <c r="AQ73" s="1280"/>
      <c r="AR73" s="1280"/>
      <c r="AS73" s="1280"/>
      <c r="AT73" s="1280"/>
      <c r="AU73" s="1280">
        <v>33</v>
      </c>
      <c r="AV73" s="1280"/>
      <c r="AW73" s="1280"/>
      <c r="AX73" s="1280"/>
      <c r="AY73" s="1280"/>
      <c r="AZ73" s="1281"/>
      <c r="BA73" s="1281"/>
      <c r="BB73" s="1281"/>
      <c r="BC73" s="1281"/>
      <c r="BD73" s="1282"/>
      <c r="BE73" s="386"/>
      <c r="BF73" s="386"/>
      <c r="BG73" s="386"/>
      <c r="BH73" s="386"/>
      <c r="BI73" s="386"/>
      <c r="BJ73" s="386"/>
      <c r="BK73" s="386"/>
      <c r="BL73" s="386"/>
      <c r="BM73" s="386"/>
      <c r="BN73" s="386"/>
      <c r="BO73" s="386"/>
      <c r="BP73" s="386"/>
      <c r="BQ73" s="383">
        <v>67</v>
      </c>
      <c r="BR73" s="388"/>
      <c r="BS73" s="1261"/>
      <c r="BT73" s="1262"/>
      <c r="BU73" s="1262"/>
      <c r="BV73" s="1262"/>
      <c r="BW73" s="1262"/>
      <c r="BX73" s="1262"/>
      <c r="BY73" s="1262"/>
      <c r="BZ73" s="1262"/>
      <c r="CA73" s="1262"/>
      <c r="CB73" s="1262"/>
      <c r="CC73" s="1262"/>
      <c r="CD73" s="1262"/>
      <c r="CE73" s="1262"/>
      <c r="CF73" s="1262"/>
      <c r="CG73" s="1263"/>
      <c r="CH73" s="1241"/>
      <c r="CI73" s="1242"/>
      <c r="CJ73" s="1242"/>
      <c r="CK73" s="1242"/>
      <c r="CL73" s="1243"/>
      <c r="CM73" s="1241"/>
      <c r="CN73" s="1242"/>
      <c r="CO73" s="1242"/>
      <c r="CP73" s="1242"/>
      <c r="CQ73" s="1243"/>
      <c r="CR73" s="1241"/>
      <c r="CS73" s="1242"/>
      <c r="CT73" s="1242"/>
      <c r="CU73" s="1242"/>
      <c r="CV73" s="1243"/>
      <c r="CW73" s="1241"/>
      <c r="CX73" s="1242"/>
      <c r="CY73" s="1242"/>
      <c r="CZ73" s="1242"/>
      <c r="DA73" s="1243"/>
      <c r="DB73" s="1241"/>
      <c r="DC73" s="1242"/>
      <c r="DD73" s="1242"/>
      <c r="DE73" s="1242"/>
      <c r="DF73" s="1243"/>
      <c r="DG73" s="1241"/>
      <c r="DH73" s="1242"/>
      <c r="DI73" s="1242"/>
      <c r="DJ73" s="1242"/>
      <c r="DK73" s="1243"/>
      <c r="DL73" s="1241"/>
      <c r="DM73" s="1242"/>
      <c r="DN73" s="1242"/>
      <c r="DO73" s="1242"/>
      <c r="DP73" s="1243"/>
      <c r="DQ73" s="1241"/>
      <c r="DR73" s="1242"/>
      <c r="DS73" s="1242"/>
      <c r="DT73" s="1242"/>
      <c r="DU73" s="1243"/>
      <c r="DV73" s="1264"/>
      <c r="DW73" s="1265"/>
      <c r="DX73" s="1265"/>
      <c r="DY73" s="1265"/>
      <c r="DZ73" s="1266"/>
      <c r="EA73" s="367"/>
    </row>
    <row r="74" spans="1:131" s="368" customFormat="1" ht="26.25" customHeight="1">
      <c r="A74" s="382">
        <v>7</v>
      </c>
      <c r="B74" s="1293" t="s">
        <v>167</v>
      </c>
      <c r="C74" s="1294"/>
      <c r="D74" s="1294"/>
      <c r="E74" s="1294"/>
      <c r="F74" s="1294"/>
      <c r="G74" s="1294"/>
      <c r="H74" s="1294"/>
      <c r="I74" s="1294"/>
      <c r="J74" s="1294"/>
      <c r="K74" s="1294"/>
      <c r="L74" s="1294"/>
      <c r="M74" s="1294"/>
      <c r="N74" s="1294"/>
      <c r="O74" s="1294"/>
      <c r="P74" s="1295"/>
      <c r="Q74" s="1296">
        <v>1996</v>
      </c>
      <c r="R74" s="1280"/>
      <c r="S74" s="1280"/>
      <c r="T74" s="1280"/>
      <c r="U74" s="1280"/>
      <c r="V74" s="1280">
        <v>1960</v>
      </c>
      <c r="W74" s="1280"/>
      <c r="X74" s="1280"/>
      <c r="Y74" s="1280"/>
      <c r="Z74" s="1280"/>
      <c r="AA74" s="1280">
        <v>36</v>
      </c>
      <c r="AB74" s="1280"/>
      <c r="AC74" s="1280"/>
      <c r="AD74" s="1280"/>
      <c r="AE74" s="1280"/>
      <c r="AF74" s="1280">
        <v>26</v>
      </c>
      <c r="AG74" s="1280"/>
      <c r="AH74" s="1280"/>
      <c r="AI74" s="1280"/>
      <c r="AJ74" s="1280"/>
      <c r="AK74" s="1280" t="s">
        <v>120</v>
      </c>
      <c r="AL74" s="1280"/>
      <c r="AM74" s="1280"/>
      <c r="AN74" s="1280"/>
      <c r="AO74" s="1280"/>
      <c r="AP74" s="1280">
        <v>1414</v>
      </c>
      <c r="AQ74" s="1280"/>
      <c r="AR74" s="1280"/>
      <c r="AS74" s="1280"/>
      <c r="AT74" s="1280"/>
      <c r="AU74" s="1280">
        <v>363</v>
      </c>
      <c r="AV74" s="1280"/>
      <c r="AW74" s="1280"/>
      <c r="AX74" s="1280"/>
      <c r="AY74" s="1280"/>
      <c r="AZ74" s="1281"/>
      <c r="BA74" s="1281"/>
      <c r="BB74" s="1281"/>
      <c r="BC74" s="1281"/>
      <c r="BD74" s="1282"/>
      <c r="BE74" s="386"/>
      <c r="BF74" s="386"/>
      <c r="BG74" s="386"/>
      <c r="BH74" s="386"/>
      <c r="BI74" s="386"/>
      <c r="BJ74" s="386"/>
      <c r="BK74" s="386"/>
      <c r="BL74" s="386"/>
      <c r="BM74" s="386"/>
      <c r="BN74" s="386"/>
      <c r="BO74" s="386"/>
      <c r="BP74" s="386"/>
      <c r="BQ74" s="383">
        <v>68</v>
      </c>
      <c r="BR74" s="388"/>
      <c r="BS74" s="1261"/>
      <c r="BT74" s="1262"/>
      <c r="BU74" s="1262"/>
      <c r="BV74" s="1262"/>
      <c r="BW74" s="1262"/>
      <c r="BX74" s="1262"/>
      <c r="BY74" s="1262"/>
      <c r="BZ74" s="1262"/>
      <c r="CA74" s="1262"/>
      <c r="CB74" s="1262"/>
      <c r="CC74" s="1262"/>
      <c r="CD74" s="1262"/>
      <c r="CE74" s="1262"/>
      <c r="CF74" s="1262"/>
      <c r="CG74" s="1263"/>
      <c r="CH74" s="1241"/>
      <c r="CI74" s="1242"/>
      <c r="CJ74" s="1242"/>
      <c r="CK74" s="1242"/>
      <c r="CL74" s="1243"/>
      <c r="CM74" s="1241"/>
      <c r="CN74" s="1242"/>
      <c r="CO74" s="1242"/>
      <c r="CP74" s="1242"/>
      <c r="CQ74" s="1243"/>
      <c r="CR74" s="1241"/>
      <c r="CS74" s="1242"/>
      <c r="CT74" s="1242"/>
      <c r="CU74" s="1242"/>
      <c r="CV74" s="1243"/>
      <c r="CW74" s="1241"/>
      <c r="CX74" s="1242"/>
      <c r="CY74" s="1242"/>
      <c r="CZ74" s="1242"/>
      <c r="DA74" s="1243"/>
      <c r="DB74" s="1241"/>
      <c r="DC74" s="1242"/>
      <c r="DD74" s="1242"/>
      <c r="DE74" s="1242"/>
      <c r="DF74" s="1243"/>
      <c r="DG74" s="1241"/>
      <c r="DH74" s="1242"/>
      <c r="DI74" s="1242"/>
      <c r="DJ74" s="1242"/>
      <c r="DK74" s="1243"/>
      <c r="DL74" s="1241"/>
      <c r="DM74" s="1242"/>
      <c r="DN74" s="1242"/>
      <c r="DO74" s="1242"/>
      <c r="DP74" s="1243"/>
      <c r="DQ74" s="1241"/>
      <c r="DR74" s="1242"/>
      <c r="DS74" s="1242"/>
      <c r="DT74" s="1242"/>
      <c r="DU74" s="1243"/>
      <c r="DV74" s="1264"/>
      <c r="DW74" s="1265"/>
      <c r="DX74" s="1265"/>
      <c r="DY74" s="1265"/>
      <c r="DZ74" s="1266"/>
      <c r="EA74" s="367"/>
    </row>
    <row r="75" spans="1:131" s="368" customFormat="1" ht="26.25" customHeight="1">
      <c r="A75" s="382">
        <v>8</v>
      </c>
      <c r="B75" s="1293" t="s">
        <v>168</v>
      </c>
      <c r="C75" s="1294"/>
      <c r="D75" s="1294"/>
      <c r="E75" s="1294"/>
      <c r="F75" s="1294"/>
      <c r="G75" s="1294"/>
      <c r="H75" s="1294"/>
      <c r="I75" s="1294"/>
      <c r="J75" s="1294"/>
      <c r="K75" s="1294"/>
      <c r="L75" s="1294"/>
      <c r="M75" s="1294"/>
      <c r="N75" s="1294"/>
      <c r="O75" s="1294"/>
      <c r="P75" s="1295"/>
      <c r="Q75" s="1300">
        <v>10</v>
      </c>
      <c r="R75" s="1298"/>
      <c r="S75" s="1298"/>
      <c r="T75" s="1298"/>
      <c r="U75" s="1299"/>
      <c r="V75" s="1297">
        <v>7</v>
      </c>
      <c r="W75" s="1298"/>
      <c r="X75" s="1298"/>
      <c r="Y75" s="1298"/>
      <c r="Z75" s="1299"/>
      <c r="AA75" s="1297">
        <v>3</v>
      </c>
      <c r="AB75" s="1298"/>
      <c r="AC75" s="1298"/>
      <c r="AD75" s="1298"/>
      <c r="AE75" s="1299"/>
      <c r="AF75" s="1297">
        <v>3</v>
      </c>
      <c r="AG75" s="1298"/>
      <c r="AH75" s="1298"/>
      <c r="AI75" s="1298"/>
      <c r="AJ75" s="1299"/>
      <c r="AK75" s="1297" t="s">
        <v>120</v>
      </c>
      <c r="AL75" s="1298"/>
      <c r="AM75" s="1298"/>
      <c r="AN75" s="1298"/>
      <c r="AO75" s="1299"/>
      <c r="AP75" s="1297" t="s">
        <v>120</v>
      </c>
      <c r="AQ75" s="1298"/>
      <c r="AR75" s="1298"/>
      <c r="AS75" s="1298"/>
      <c r="AT75" s="1299"/>
      <c r="AU75" s="1297" t="s">
        <v>120</v>
      </c>
      <c r="AV75" s="1298"/>
      <c r="AW75" s="1298"/>
      <c r="AX75" s="1298"/>
      <c r="AY75" s="1299"/>
      <c r="AZ75" s="1281"/>
      <c r="BA75" s="1281"/>
      <c r="BB75" s="1281"/>
      <c r="BC75" s="1281"/>
      <c r="BD75" s="1282"/>
      <c r="BE75" s="386"/>
      <c r="BF75" s="386"/>
      <c r="BG75" s="386"/>
      <c r="BH75" s="386"/>
      <c r="BI75" s="386"/>
      <c r="BJ75" s="386"/>
      <c r="BK75" s="386"/>
      <c r="BL75" s="386"/>
      <c r="BM75" s="386"/>
      <c r="BN75" s="386"/>
      <c r="BO75" s="386"/>
      <c r="BP75" s="386"/>
      <c r="BQ75" s="383">
        <v>69</v>
      </c>
      <c r="BR75" s="388"/>
      <c r="BS75" s="1261"/>
      <c r="BT75" s="1262"/>
      <c r="BU75" s="1262"/>
      <c r="BV75" s="1262"/>
      <c r="BW75" s="1262"/>
      <c r="BX75" s="1262"/>
      <c r="BY75" s="1262"/>
      <c r="BZ75" s="1262"/>
      <c r="CA75" s="1262"/>
      <c r="CB75" s="1262"/>
      <c r="CC75" s="1262"/>
      <c r="CD75" s="1262"/>
      <c r="CE75" s="1262"/>
      <c r="CF75" s="1262"/>
      <c r="CG75" s="1263"/>
      <c r="CH75" s="1241"/>
      <c r="CI75" s="1242"/>
      <c r="CJ75" s="1242"/>
      <c r="CK75" s="1242"/>
      <c r="CL75" s="1243"/>
      <c r="CM75" s="1241"/>
      <c r="CN75" s="1242"/>
      <c r="CO75" s="1242"/>
      <c r="CP75" s="1242"/>
      <c r="CQ75" s="1243"/>
      <c r="CR75" s="1241"/>
      <c r="CS75" s="1242"/>
      <c r="CT75" s="1242"/>
      <c r="CU75" s="1242"/>
      <c r="CV75" s="1243"/>
      <c r="CW75" s="1241"/>
      <c r="CX75" s="1242"/>
      <c r="CY75" s="1242"/>
      <c r="CZ75" s="1242"/>
      <c r="DA75" s="1243"/>
      <c r="DB75" s="1241"/>
      <c r="DC75" s="1242"/>
      <c r="DD75" s="1242"/>
      <c r="DE75" s="1242"/>
      <c r="DF75" s="1243"/>
      <c r="DG75" s="1241"/>
      <c r="DH75" s="1242"/>
      <c r="DI75" s="1242"/>
      <c r="DJ75" s="1242"/>
      <c r="DK75" s="1243"/>
      <c r="DL75" s="1241"/>
      <c r="DM75" s="1242"/>
      <c r="DN75" s="1242"/>
      <c r="DO75" s="1242"/>
      <c r="DP75" s="1243"/>
      <c r="DQ75" s="1241"/>
      <c r="DR75" s="1242"/>
      <c r="DS75" s="1242"/>
      <c r="DT75" s="1242"/>
      <c r="DU75" s="1243"/>
      <c r="DV75" s="1264"/>
      <c r="DW75" s="1265"/>
      <c r="DX75" s="1265"/>
      <c r="DY75" s="1265"/>
      <c r="DZ75" s="1266"/>
      <c r="EA75" s="367"/>
    </row>
    <row r="76" spans="1:131" s="368" customFormat="1" ht="26.25" customHeight="1">
      <c r="A76" s="382">
        <v>9</v>
      </c>
      <c r="B76" s="1293" t="s">
        <v>169</v>
      </c>
      <c r="C76" s="1294"/>
      <c r="D76" s="1294"/>
      <c r="E76" s="1294"/>
      <c r="F76" s="1294"/>
      <c r="G76" s="1294"/>
      <c r="H76" s="1294"/>
      <c r="I76" s="1294"/>
      <c r="J76" s="1294"/>
      <c r="K76" s="1294"/>
      <c r="L76" s="1294"/>
      <c r="M76" s="1294"/>
      <c r="N76" s="1294"/>
      <c r="O76" s="1294"/>
      <c r="P76" s="1295"/>
      <c r="Q76" s="1300">
        <v>4895</v>
      </c>
      <c r="R76" s="1298"/>
      <c r="S76" s="1298"/>
      <c r="T76" s="1298"/>
      <c r="U76" s="1299"/>
      <c r="V76" s="1297">
        <v>4735</v>
      </c>
      <c r="W76" s="1298"/>
      <c r="X76" s="1298"/>
      <c r="Y76" s="1298"/>
      <c r="Z76" s="1299"/>
      <c r="AA76" s="1297">
        <v>160</v>
      </c>
      <c r="AB76" s="1298"/>
      <c r="AC76" s="1298"/>
      <c r="AD76" s="1298"/>
      <c r="AE76" s="1299"/>
      <c r="AF76" s="1297">
        <v>160</v>
      </c>
      <c r="AG76" s="1298"/>
      <c r="AH76" s="1298"/>
      <c r="AI76" s="1298"/>
      <c r="AJ76" s="1299"/>
      <c r="AK76" s="1297">
        <v>135</v>
      </c>
      <c r="AL76" s="1298"/>
      <c r="AM76" s="1298"/>
      <c r="AN76" s="1298"/>
      <c r="AO76" s="1299"/>
      <c r="AP76" s="1297" t="s">
        <v>120</v>
      </c>
      <c r="AQ76" s="1298"/>
      <c r="AR76" s="1298"/>
      <c r="AS76" s="1298"/>
      <c r="AT76" s="1299"/>
      <c r="AU76" s="1297" t="s">
        <v>120</v>
      </c>
      <c r="AV76" s="1298"/>
      <c r="AW76" s="1298"/>
      <c r="AX76" s="1298"/>
      <c r="AY76" s="1299"/>
      <c r="AZ76" s="1281"/>
      <c r="BA76" s="1281"/>
      <c r="BB76" s="1281"/>
      <c r="BC76" s="1281"/>
      <c r="BD76" s="1282"/>
      <c r="BE76" s="386"/>
      <c r="BF76" s="386"/>
      <c r="BG76" s="386"/>
      <c r="BH76" s="386"/>
      <c r="BI76" s="386"/>
      <c r="BJ76" s="386"/>
      <c r="BK76" s="386"/>
      <c r="BL76" s="386"/>
      <c r="BM76" s="386"/>
      <c r="BN76" s="386"/>
      <c r="BO76" s="386"/>
      <c r="BP76" s="386"/>
      <c r="BQ76" s="383">
        <v>70</v>
      </c>
      <c r="BR76" s="388"/>
      <c r="BS76" s="1261"/>
      <c r="BT76" s="1262"/>
      <c r="BU76" s="1262"/>
      <c r="BV76" s="1262"/>
      <c r="BW76" s="1262"/>
      <c r="BX76" s="1262"/>
      <c r="BY76" s="1262"/>
      <c r="BZ76" s="1262"/>
      <c r="CA76" s="1262"/>
      <c r="CB76" s="1262"/>
      <c r="CC76" s="1262"/>
      <c r="CD76" s="1262"/>
      <c r="CE76" s="1262"/>
      <c r="CF76" s="1262"/>
      <c r="CG76" s="1263"/>
      <c r="CH76" s="1241"/>
      <c r="CI76" s="1242"/>
      <c r="CJ76" s="1242"/>
      <c r="CK76" s="1242"/>
      <c r="CL76" s="1243"/>
      <c r="CM76" s="1241"/>
      <c r="CN76" s="1242"/>
      <c r="CO76" s="1242"/>
      <c r="CP76" s="1242"/>
      <c r="CQ76" s="1243"/>
      <c r="CR76" s="1241"/>
      <c r="CS76" s="1242"/>
      <c r="CT76" s="1242"/>
      <c r="CU76" s="1242"/>
      <c r="CV76" s="1243"/>
      <c r="CW76" s="1241"/>
      <c r="CX76" s="1242"/>
      <c r="CY76" s="1242"/>
      <c r="CZ76" s="1242"/>
      <c r="DA76" s="1243"/>
      <c r="DB76" s="1241"/>
      <c r="DC76" s="1242"/>
      <c r="DD76" s="1242"/>
      <c r="DE76" s="1242"/>
      <c r="DF76" s="1243"/>
      <c r="DG76" s="1241"/>
      <c r="DH76" s="1242"/>
      <c r="DI76" s="1242"/>
      <c r="DJ76" s="1242"/>
      <c r="DK76" s="1243"/>
      <c r="DL76" s="1241"/>
      <c r="DM76" s="1242"/>
      <c r="DN76" s="1242"/>
      <c r="DO76" s="1242"/>
      <c r="DP76" s="1243"/>
      <c r="DQ76" s="1241"/>
      <c r="DR76" s="1242"/>
      <c r="DS76" s="1242"/>
      <c r="DT76" s="1242"/>
      <c r="DU76" s="1243"/>
      <c r="DV76" s="1264"/>
      <c r="DW76" s="1265"/>
      <c r="DX76" s="1265"/>
      <c r="DY76" s="1265"/>
      <c r="DZ76" s="1266"/>
      <c r="EA76" s="367"/>
    </row>
    <row r="77" spans="1:131" s="368" customFormat="1" ht="26.25" customHeight="1">
      <c r="A77" s="382">
        <v>10</v>
      </c>
      <c r="B77" s="1293" t="s">
        <v>170</v>
      </c>
      <c r="C77" s="1294"/>
      <c r="D77" s="1294"/>
      <c r="E77" s="1294"/>
      <c r="F77" s="1294"/>
      <c r="G77" s="1294"/>
      <c r="H77" s="1294"/>
      <c r="I77" s="1294"/>
      <c r="J77" s="1294"/>
      <c r="K77" s="1294"/>
      <c r="L77" s="1294"/>
      <c r="M77" s="1294"/>
      <c r="N77" s="1294"/>
      <c r="O77" s="1294"/>
      <c r="P77" s="1295"/>
      <c r="Q77" s="1300">
        <v>11195</v>
      </c>
      <c r="R77" s="1298"/>
      <c r="S77" s="1298"/>
      <c r="T77" s="1298"/>
      <c r="U77" s="1299"/>
      <c r="V77" s="1297">
        <v>9919</v>
      </c>
      <c r="W77" s="1298"/>
      <c r="X77" s="1298"/>
      <c r="Y77" s="1298"/>
      <c r="Z77" s="1299"/>
      <c r="AA77" s="1297">
        <v>1276</v>
      </c>
      <c r="AB77" s="1298"/>
      <c r="AC77" s="1298"/>
      <c r="AD77" s="1298"/>
      <c r="AE77" s="1299"/>
      <c r="AF77" s="1297">
        <v>5215</v>
      </c>
      <c r="AG77" s="1298"/>
      <c r="AH77" s="1298"/>
      <c r="AI77" s="1298"/>
      <c r="AJ77" s="1299"/>
      <c r="AK77" s="1297">
        <v>195</v>
      </c>
      <c r="AL77" s="1298"/>
      <c r="AM77" s="1298"/>
      <c r="AN77" s="1298"/>
      <c r="AO77" s="1299"/>
      <c r="AP77" s="1297">
        <v>21631</v>
      </c>
      <c r="AQ77" s="1298"/>
      <c r="AR77" s="1298"/>
      <c r="AS77" s="1298"/>
      <c r="AT77" s="1299"/>
      <c r="AU77" s="1297">
        <v>164</v>
      </c>
      <c r="AV77" s="1298"/>
      <c r="AW77" s="1298"/>
      <c r="AX77" s="1298"/>
      <c r="AY77" s="1299"/>
      <c r="AZ77" s="1281"/>
      <c r="BA77" s="1281"/>
      <c r="BB77" s="1281"/>
      <c r="BC77" s="1281"/>
      <c r="BD77" s="1282"/>
      <c r="BE77" s="386"/>
      <c r="BF77" s="386"/>
      <c r="BG77" s="386"/>
      <c r="BH77" s="386"/>
      <c r="BI77" s="386"/>
      <c r="BJ77" s="386"/>
      <c r="BK77" s="386"/>
      <c r="BL77" s="386"/>
      <c r="BM77" s="386"/>
      <c r="BN77" s="386"/>
      <c r="BO77" s="386"/>
      <c r="BP77" s="386"/>
      <c r="BQ77" s="383">
        <v>71</v>
      </c>
      <c r="BR77" s="388"/>
      <c r="BS77" s="1261"/>
      <c r="BT77" s="1262"/>
      <c r="BU77" s="1262"/>
      <c r="BV77" s="1262"/>
      <c r="BW77" s="1262"/>
      <c r="BX77" s="1262"/>
      <c r="BY77" s="1262"/>
      <c r="BZ77" s="1262"/>
      <c r="CA77" s="1262"/>
      <c r="CB77" s="1262"/>
      <c r="CC77" s="1262"/>
      <c r="CD77" s="1262"/>
      <c r="CE77" s="1262"/>
      <c r="CF77" s="1262"/>
      <c r="CG77" s="1263"/>
      <c r="CH77" s="1241"/>
      <c r="CI77" s="1242"/>
      <c r="CJ77" s="1242"/>
      <c r="CK77" s="1242"/>
      <c r="CL77" s="1243"/>
      <c r="CM77" s="1241"/>
      <c r="CN77" s="1242"/>
      <c r="CO77" s="1242"/>
      <c r="CP77" s="1242"/>
      <c r="CQ77" s="1243"/>
      <c r="CR77" s="1241"/>
      <c r="CS77" s="1242"/>
      <c r="CT77" s="1242"/>
      <c r="CU77" s="1242"/>
      <c r="CV77" s="1243"/>
      <c r="CW77" s="1241"/>
      <c r="CX77" s="1242"/>
      <c r="CY77" s="1242"/>
      <c r="CZ77" s="1242"/>
      <c r="DA77" s="1243"/>
      <c r="DB77" s="1241"/>
      <c r="DC77" s="1242"/>
      <c r="DD77" s="1242"/>
      <c r="DE77" s="1242"/>
      <c r="DF77" s="1243"/>
      <c r="DG77" s="1241"/>
      <c r="DH77" s="1242"/>
      <c r="DI77" s="1242"/>
      <c r="DJ77" s="1242"/>
      <c r="DK77" s="1243"/>
      <c r="DL77" s="1241"/>
      <c r="DM77" s="1242"/>
      <c r="DN77" s="1242"/>
      <c r="DO77" s="1242"/>
      <c r="DP77" s="1243"/>
      <c r="DQ77" s="1241"/>
      <c r="DR77" s="1242"/>
      <c r="DS77" s="1242"/>
      <c r="DT77" s="1242"/>
      <c r="DU77" s="1243"/>
      <c r="DV77" s="1264"/>
      <c r="DW77" s="1265"/>
      <c r="DX77" s="1265"/>
      <c r="DY77" s="1265"/>
      <c r="DZ77" s="1266"/>
      <c r="EA77" s="367"/>
    </row>
    <row r="78" spans="1:131" s="368" customFormat="1" ht="26.25" customHeight="1">
      <c r="A78" s="382">
        <v>11</v>
      </c>
      <c r="B78" s="1293"/>
      <c r="C78" s="1294"/>
      <c r="D78" s="1294"/>
      <c r="E78" s="1294"/>
      <c r="F78" s="1294"/>
      <c r="G78" s="1294"/>
      <c r="H78" s="1294"/>
      <c r="I78" s="1294"/>
      <c r="J78" s="1294"/>
      <c r="K78" s="1294"/>
      <c r="L78" s="1294"/>
      <c r="M78" s="1294"/>
      <c r="N78" s="1294"/>
      <c r="O78" s="1294"/>
      <c r="P78" s="1295"/>
      <c r="Q78" s="1296"/>
      <c r="R78" s="1280"/>
      <c r="S78" s="1280"/>
      <c r="T78" s="1280"/>
      <c r="U78" s="1280"/>
      <c r="V78" s="1280"/>
      <c r="W78" s="1280"/>
      <c r="X78" s="1280"/>
      <c r="Y78" s="1280"/>
      <c r="Z78" s="1280"/>
      <c r="AA78" s="1280"/>
      <c r="AB78" s="1280"/>
      <c r="AC78" s="1280"/>
      <c r="AD78" s="1280"/>
      <c r="AE78" s="1280"/>
      <c r="AF78" s="1280"/>
      <c r="AG78" s="1280"/>
      <c r="AH78" s="1280"/>
      <c r="AI78" s="1280"/>
      <c r="AJ78" s="1280"/>
      <c r="AK78" s="1280"/>
      <c r="AL78" s="1280"/>
      <c r="AM78" s="1280"/>
      <c r="AN78" s="1280"/>
      <c r="AO78" s="1280"/>
      <c r="AP78" s="1280"/>
      <c r="AQ78" s="1280"/>
      <c r="AR78" s="1280"/>
      <c r="AS78" s="1280"/>
      <c r="AT78" s="1280"/>
      <c r="AU78" s="1280"/>
      <c r="AV78" s="1280"/>
      <c r="AW78" s="1280"/>
      <c r="AX78" s="1280"/>
      <c r="AY78" s="1280"/>
      <c r="AZ78" s="1281"/>
      <c r="BA78" s="1281"/>
      <c r="BB78" s="1281"/>
      <c r="BC78" s="1281"/>
      <c r="BD78" s="1282"/>
      <c r="BE78" s="386"/>
      <c r="BF78" s="386"/>
      <c r="BG78" s="386"/>
      <c r="BH78" s="386"/>
      <c r="BI78" s="386"/>
      <c r="BJ78" s="389"/>
      <c r="BK78" s="389"/>
      <c r="BL78" s="389"/>
      <c r="BM78" s="389"/>
      <c r="BN78" s="389"/>
      <c r="BO78" s="386"/>
      <c r="BP78" s="386"/>
      <c r="BQ78" s="383">
        <v>72</v>
      </c>
      <c r="BR78" s="388"/>
      <c r="BS78" s="1261"/>
      <c r="BT78" s="1262"/>
      <c r="BU78" s="1262"/>
      <c r="BV78" s="1262"/>
      <c r="BW78" s="1262"/>
      <c r="BX78" s="1262"/>
      <c r="BY78" s="1262"/>
      <c r="BZ78" s="1262"/>
      <c r="CA78" s="1262"/>
      <c r="CB78" s="1262"/>
      <c r="CC78" s="1262"/>
      <c r="CD78" s="1262"/>
      <c r="CE78" s="1262"/>
      <c r="CF78" s="1262"/>
      <c r="CG78" s="1263"/>
      <c r="CH78" s="1241"/>
      <c r="CI78" s="1242"/>
      <c r="CJ78" s="1242"/>
      <c r="CK78" s="1242"/>
      <c r="CL78" s="1243"/>
      <c r="CM78" s="1241"/>
      <c r="CN78" s="1242"/>
      <c r="CO78" s="1242"/>
      <c r="CP78" s="1242"/>
      <c r="CQ78" s="1243"/>
      <c r="CR78" s="1241"/>
      <c r="CS78" s="1242"/>
      <c r="CT78" s="1242"/>
      <c r="CU78" s="1242"/>
      <c r="CV78" s="1243"/>
      <c r="CW78" s="1241"/>
      <c r="CX78" s="1242"/>
      <c r="CY78" s="1242"/>
      <c r="CZ78" s="1242"/>
      <c r="DA78" s="1243"/>
      <c r="DB78" s="1241"/>
      <c r="DC78" s="1242"/>
      <c r="DD78" s="1242"/>
      <c r="DE78" s="1242"/>
      <c r="DF78" s="1243"/>
      <c r="DG78" s="1241"/>
      <c r="DH78" s="1242"/>
      <c r="DI78" s="1242"/>
      <c r="DJ78" s="1242"/>
      <c r="DK78" s="1243"/>
      <c r="DL78" s="1241"/>
      <c r="DM78" s="1242"/>
      <c r="DN78" s="1242"/>
      <c r="DO78" s="1242"/>
      <c r="DP78" s="1243"/>
      <c r="DQ78" s="1241"/>
      <c r="DR78" s="1242"/>
      <c r="DS78" s="1242"/>
      <c r="DT78" s="1242"/>
      <c r="DU78" s="1243"/>
      <c r="DV78" s="1264"/>
      <c r="DW78" s="1265"/>
      <c r="DX78" s="1265"/>
      <c r="DY78" s="1265"/>
      <c r="DZ78" s="1266"/>
      <c r="EA78" s="367"/>
    </row>
    <row r="79" spans="1:131" s="368" customFormat="1" ht="26.25" customHeight="1">
      <c r="A79" s="382">
        <v>12</v>
      </c>
      <c r="B79" s="1293"/>
      <c r="C79" s="1294"/>
      <c r="D79" s="1294"/>
      <c r="E79" s="1294"/>
      <c r="F79" s="1294"/>
      <c r="G79" s="1294"/>
      <c r="H79" s="1294"/>
      <c r="I79" s="1294"/>
      <c r="J79" s="1294"/>
      <c r="K79" s="1294"/>
      <c r="L79" s="1294"/>
      <c r="M79" s="1294"/>
      <c r="N79" s="1294"/>
      <c r="O79" s="1294"/>
      <c r="P79" s="1295"/>
      <c r="Q79" s="1296"/>
      <c r="R79" s="1280"/>
      <c r="S79" s="1280"/>
      <c r="T79" s="1280"/>
      <c r="U79" s="1280"/>
      <c r="V79" s="1280"/>
      <c r="W79" s="1280"/>
      <c r="X79" s="1280"/>
      <c r="Y79" s="1280"/>
      <c r="Z79" s="1280"/>
      <c r="AA79" s="1280"/>
      <c r="AB79" s="1280"/>
      <c r="AC79" s="1280"/>
      <c r="AD79" s="1280"/>
      <c r="AE79" s="1280"/>
      <c r="AF79" s="1280"/>
      <c r="AG79" s="1280"/>
      <c r="AH79" s="1280"/>
      <c r="AI79" s="1280"/>
      <c r="AJ79" s="1280"/>
      <c r="AK79" s="1280"/>
      <c r="AL79" s="1280"/>
      <c r="AM79" s="1280"/>
      <c r="AN79" s="1280"/>
      <c r="AO79" s="1280"/>
      <c r="AP79" s="1280"/>
      <c r="AQ79" s="1280"/>
      <c r="AR79" s="1280"/>
      <c r="AS79" s="1280"/>
      <c r="AT79" s="1280"/>
      <c r="AU79" s="1280"/>
      <c r="AV79" s="1280"/>
      <c r="AW79" s="1280"/>
      <c r="AX79" s="1280"/>
      <c r="AY79" s="1280"/>
      <c r="AZ79" s="1281"/>
      <c r="BA79" s="1281"/>
      <c r="BB79" s="1281"/>
      <c r="BC79" s="1281"/>
      <c r="BD79" s="1282"/>
      <c r="BE79" s="386"/>
      <c r="BF79" s="386"/>
      <c r="BG79" s="386"/>
      <c r="BH79" s="386"/>
      <c r="BI79" s="386"/>
      <c r="BJ79" s="389"/>
      <c r="BK79" s="389"/>
      <c r="BL79" s="389"/>
      <c r="BM79" s="389"/>
      <c r="BN79" s="389"/>
      <c r="BO79" s="386"/>
      <c r="BP79" s="386"/>
      <c r="BQ79" s="383">
        <v>73</v>
      </c>
      <c r="BR79" s="388"/>
      <c r="BS79" s="1261"/>
      <c r="BT79" s="1262"/>
      <c r="BU79" s="1262"/>
      <c r="BV79" s="1262"/>
      <c r="BW79" s="1262"/>
      <c r="BX79" s="1262"/>
      <c r="BY79" s="1262"/>
      <c r="BZ79" s="1262"/>
      <c r="CA79" s="1262"/>
      <c r="CB79" s="1262"/>
      <c r="CC79" s="1262"/>
      <c r="CD79" s="1262"/>
      <c r="CE79" s="1262"/>
      <c r="CF79" s="1262"/>
      <c r="CG79" s="1263"/>
      <c r="CH79" s="1241"/>
      <c r="CI79" s="1242"/>
      <c r="CJ79" s="1242"/>
      <c r="CK79" s="1242"/>
      <c r="CL79" s="1243"/>
      <c r="CM79" s="1241"/>
      <c r="CN79" s="1242"/>
      <c r="CO79" s="1242"/>
      <c r="CP79" s="1242"/>
      <c r="CQ79" s="1243"/>
      <c r="CR79" s="1241"/>
      <c r="CS79" s="1242"/>
      <c r="CT79" s="1242"/>
      <c r="CU79" s="1242"/>
      <c r="CV79" s="1243"/>
      <c r="CW79" s="1241"/>
      <c r="CX79" s="1242"/>
      <c r="CY79" s="1242"/>
      <c r="CZ79" s="1242"/>
      <c r="DA79" s="1243"/>
      <c r="DB79" s="1241"/>
      <c r="DC79" s="1242"/>
      <c r="DD79" s="1242"/>
      <c r="DE79" s="1242"/>
      <c r="DF79" s="1243"/>
      <c r="DG79" s="1241"/>
      <c r="DH79" s="1242"/>
      <c r="DI79" s="1242"/>
      <c r="DJ79" s="1242"/>
      <c r="DK79" s="1243"/>
      <c r="DL79" s="1241"/>
      <c r="DM79" s="1242"/>
      <c r="DN79" s="1242"/>
      <c r="DO79" s="1242"/>
      <c r="DP79" s="1243"/>
      <c r="DQ79" s="1241"/>
      <c r="DR79" s="1242"/>
      <c r="DS79" s="1242"/>
      <c r="DT79" s="1242"/>
      <c r="DU79" s="1243"/>
      <c r="DV79" s="1264"/>
      <c r="DW79" s="1265"/>
      <c r="DX79" s="1265"/>
      <c r="DY79" s="1265"/>
      <c r="DZ79" s="1266"/>
      <c r="EA79" s="367"/>
    </row>
    <row r="80" spans="1:131" s="368" customFormat="1" ht="26.25" customHeight="1">
      <c r="A80" s="382">
        <v>13</v>
      </c>
      <c r="B80" s="1293"/>
      <c r="C80" s="1294"/>
      <c r="D80" s="1294"/>
      <c r="E80" s="1294"/>
      <c r="F80" s="1294"/>
      <c r="G80" s="1294"/>
      <c r="H80" s="1294"/>
      <c r="I80" s="1294"/>
      <c r="J80" s="1294"/>
      <c r="K80" s="1294"/>
      <c r="L80" s="1294"/>
      <c r="M80" s="1294"/>
      <c r="N80" s="1294"/>
      <c r="O80" s="1294"/>
      <c r="P80" s="1295"/>
      <c r="Q80" s="1296"/>
      <c r="R80" s="1280"/>
      <c r="S80" s="1280"/>
      <c r="T80" s="1280"/>
      <c r="U80" s="1280"/>
      <c r="V80" s="1280"/>
      <c r="W80" s="1280"/>
      <c r="X80" s="1280"/>
      <c r="Y80" s="1280"/>
      <c r="Z80" s="1280"/>
      <c r="AA80" s="1280"/>
      <c r="AB80" s="1280"/>
      <c r="AC80" s="1280"/>
      <c r="AD80" s="1280"/>
      <c r="AE80" s="1280"/>
      <c r="AF80" s="1280"/>
      <c r="AG80" s="1280"/>
      <c r="AH80" s="1280"/>
      <c r="AI80" s="1280"/>
      <c r="AJ80" s="1280"/>
      <c r="AK80" s="1280"/>
      <c r="AL80" s="1280"/>
      <c r="AM80" s="1280"/>
      <c r="AN80" s="1280"/>
      <c r="AO80" s="1280"/>
      <c r="AP80" s="1280"/>
      <c r="AQ80" s="1280"/>
      <c r="AR80" s="1280"/>
      <c r="AS80" s="1280"/>
      <c r="AT80" s="1280"/>
      <c r="AU80" s="1280"/>
      <c r="AV80" s="1280"/>
      <c r="AW80" s="1280"/>
      <c r="AX80" s="1280"/>
      <c r="AY80" s="1280"/>
      <c r="AZ80" s="1281"/>
      <c r="BA80" s="1281"/>
      <c r="BB80" s="1281"/>
      <c r="BC80" s="1281"/>
      <c r="BD80" s="1282"/>
      <c r="BE80" s="386"/>
      <c r="BF80" s="386"/>
      <c r="BG80" s="386"/>
      <c r="BH80" s="386"/>
      <c r="BI80" s="386"/>
      <c r="BJ80" s="386"/>
      <c r="BK80" s="386"/>
      <c r="BL80" s="386"/>
      <c r="BM80" s="386"/>
      <c r="BN80" s="386"/>
      <c r="BO80" s="386"/>
      <c r="BP80" s="386"/>
      <c r="BQ80" s="383">
        <v>74</v>
      </c>
      <c r="BR80" s="388"/>
      <c r="BS80" s="1261"/>
      <c r="BT80" s="1262"/>
      <c r="BU80" s="1262"/>
      <c r="BV80" s="1262"/>
      <c r="BW80" s="1262"/>
      <c r="BX80" s="1262"/>
      <c r="BY80" s="1262"/>
      <c r="BZ80" s="1262"/>
      <c r="CA80" s="1262"/>
      <c r="CB80" s="1262"/>
      <c r="CC80" s="1262"/>
      <c r="CD80" s="1262"/>
      <c r="CE80" s="1262"/>
      <c r="CF80" s="1262"/>
      <c r="CG80" s="1263"/>
      <c r="CH80" s="1241"/>
      <c r="CI80" s="1242"/>
      <c r="CJ80" s="1242"/>
      <c r="CK80" s="1242"/>
      <c r="CL80" s="1243"/>
      <c r="CM80" s="1241"/>
      <c r="CN80" s="1242"/>
      <c r="CO80" s="1242"/>
      <c r="CP80" s="1242"/>
      <c r="CQ80" s="1243"/>
      <c r="CR80" s="1241"/>
      <c r="CS80" s="1242"/>
      <c r="CT80" s="1242"/>
      <c r="CU80" s="1242"/>
      <c r="CV80" s="1243"/>
      <c r="CW80" s="1241"/>
      <c r="CX80" s="1242"/>
      <c r="CY80" s="1242"/>
      <c r="CZ80" s="1242"/>
      <c r="DA80" s="1243"/>
      <c r="DB80" s="1241"/>
      <c r="DC80" s="1242"/>
      <c r="DD80" s="1242"/>
      <c r="DE80" s="1242"/>
      <c r="DF80" s="1243"/>
      <c r="DG80" s="1241"/>
      <c r="DH80" s="1242"/>
      <c r="DI80" s="1242"/>
      <c r="DJ80" s="1242"/>
      <c r="DK80" s="1243"/>
      <c r="DL80" s="1241"/>
      <c r="DM80" s="1242"/>
      <c r="DN80" s="1242"/>
      <c r="DO80" s="1242"/>
      <c r="DP80" s="1243"/>
      <c r="DQ80" s="1241"/>
      <c r="DR80" s="1242"/>
      <c r="DS80" s="1242"/>
      <c r="DT80" s="1242"/>
      <c r="DU80" s="1243"/>
      <c r="DV80" s="1264"/>
      <c r="DW80" s="1265"/>
      <c r="DX80" s="1265"/>
      <c r="DY80" s="1265"/>
      <c r="DZ80" s="1266"/>
      <c r="EA80" s="367"/>
    </row>
    <row r="81" spans="1:131" s="368" customFormat="1" ht="26.25" customHeight="1">
      <c r="A81" s="382">
        <v>14</v>
      </c>
      <c r="B81" s="1293"/>
      <c r="C81" s="1294"/>
      <c r="D81" s="1294"/>
      <c r="E81" s="1294"/>
      <c r="F81" s="1294"/>
      <c r="G81" s="1294"/>
      <c r="H81" s="1294"/>
      <c r="I81" s="1294"/>
      <c r="J81" s="1294"/>
      <c r="K81" s="1294"/>
      <c r="L81" s="1294"/>
      <c r="M81" s="1294"/>
      <c r="N81" s="1294"/>
      <c r="O81" s="1294"/>
      <c r="P81" s="1295"/>
      <c r="Q81" s="1296"/>
      <c r="R81" s="1280"/>
      <c r="S81" s="1280"/>
      <c r="T81" s="1280"/>
      <c r="U81" s="1280"/>
      <c r="V81" s="1280"/>
      <c r="W81" s="1280"/>
      <c r="X81" s="1280"/>
      <c r="Y81" s="1280"/>
      <c r="Z81" s="1280"/>
      <c r="AA81" s="1280"/>
      <c r="AB81" s="1280"/>
      <c r="AC81" s="1280"/>
      <c r="AD81" s="1280"/>
      <c r="AE81" s="1280"/>
      <c r="AF81" s="1280"/>
      <c r="AG81" s="1280"/>
      <c r="AH81" s="1280"/>
      <c r="AI81" s="1280"/>
      <c r="AJ81" s="1280"/>
      <c r="AK81" s="1280"/>
      <c r="AL81" s="1280"/>
      <c r="AM81" s="1280"/>
      <c r="AN81" s="1280"/>
      <c r="AO81" s="1280"/>
      <c r="AP81" s="1280"/>
      <c r="AQ81" s="1280"/>
      <c r="AR81" s="1280"/>
      <c r="AS81" s="1280"/>
      <c r="AT81" s="1280"/>
      <c r="AU81" s="1280"/>
      <c r="AV81" s="1280"/>
      <c r="AW81" s="1280"/>
      <c r="AX81" s="1280"/>
      <c r="AY81" s="1280"/>
      <c r="AZ81" s="1281"/>
      <c r="BA81" s="1281"/>
      <c r="BB81" s="1281"/>
      <c r="BC81" s="1281"/>
      <c r="BD81" s="1282"/>
      <c r="BE81" s="386"/>
      <c r="BF81" s="386"/>
      <c r="BG81" s="386"/>
      <c r="BH81" s="386"/>
      <c r="BI81" s="386"/>
      <c r="BJ81" s="386"/>
      <c r="BK81" s="386"/>
      <c r="BL81" s="386"/>
      <c r="BM81" s="386"/>
      <c r="BN81" s="386"/>
      <c r="BO81" s="386"/>
      <c r="BP81" s="386"/>
      <c r="BQ81" s="383">
        <v>75</v>
      </c>
      <c r="BR81" s="388"/>
      <c r="BS81" s="1261"/>
      <c r="BT81" s="1262"/>
      <c r="BU81" s="1262"/>
      <c r="BV81" s="1262"/>
      <c r="BW81" s="1262"/>
      <c r="BX81" s="1262"/>
      <c r="BY81" s="1262"/>
      <c r="BZ81" s="1262"/>
      <c r="CA81" s="1262"/>
      <c r="CB81" s="1262"/>
      <c r="CC81" s="1262"/>
      <c r="CD81" s="1262"/>
      <c r="CE81" s="1262"/>
      <c r="CF81" s="1262"/>
      <c r="CG81" s="1263"/>
      <c r="CH81" s="1241"/>
      <c r="CI81" s="1242"/>
      <c r="CJ81" s="1242"/>
      <c r="CK81" s="1242"/>
      <c r="CL81" s="1243"/>
      <c r="CM81" s="1241"/>
      <c r="CN81" s="1242"/>
      <c r="CO81" s="1242"/>
      <c r="CP81" s="1242"/>
      <c r="CQ81" s="1243"/>
      <c r="CR81" s="1241"/>
      <c r="CS81" s="1242"/>
      <c r="CT81" s="1242"/>
      <c r="CU81" s="1242"/>
      <c r="CV81" s="1243"/>
      <c r="CW81" s="1241"/>
      <c r="CX81" s="1242"/>
      <c r="CY81" s="1242"/>
      <c r="CZ81" s="1242"/>
      <c r="DA81" s="1243"/>
      <c r="DB81" s="1241"/>
      <c r="DC81" s="1242"/>
      <c r="DD81" s="1242"/>
      <c r="DE81" s="1242"/>
      <c r="DF81" s="1243"/>
      <c r="DG81" s="1241"/>
      <c r="DH81" s="1242"/>
      <c r="DI81" s="1242"/>
      <c r="DJ81" s="1242"/>
      <c r="DK81" s="1243"/>
      <c r="DL81" s="1241"/>
      <c r="DM81" s="1242"/>
      <c r="DN81" s="1242"/>
      <c r="DO81" s="1242"/>
      <c r="DP81" s="1243"/>
      <c r="DQ81" s="1241"/>
      <c r="DR81" s="1242"/>
      <c r="DS81" s="1242"/>
      <c r="DT81" s="1242"/>
      <c r="DU81" s="1243"/>
      <c r="DV81" s="1264"/>
      <c r="DW81" s="1265"/>
      <c r="DX81" s="1265"/>
      <c r="DY81" s="1265"/>
      <c r="DZ81" s="1266"/>
      <c r="EA81" s="367"/>
    </row>
    <row r="82" spans="1:131" s="368" customFormat="1" ht="26.25" customHeight="1">
      <c r="A82" s="382">
        <v>15</v>
      </c>
      <c r="B82" s="1293"/>
      <c r="C82" s="1294"/>
      <c r="D82" s="1294"/>
      <c r="E82" s="1294"/>
      <c r="F82" s="1294"/>
      <c r="G82" s="1294"/>
      <c r="H82" s="1294"/>
      <c r="I82" s="1294"/>
      <c r="J82" s="1294"/>
      <c r="K82" s="1294"/>
      <c r="L82" s="1294"/>
      <c r="M82" s="1294"/>
      <c r="N82" s="1294"/>
      <c r="O82" s="1294"/>
      <c r="P82" s="1295"/>
      <c r="Q82" s="1296"/>
      <c r="R82" s="1280"/>
      <c r="S82" s="1280"/>
      <c r="T82" s="1280"/>
      <c r="U82" s="1280"/>
      <c r="V82" s="1280"/>
      <c r="W82" s="1280"/>
      <c r="X82" s="1280"/>
      <c r="Y82" s="1280"/>
      <c r="Z82" s="1280"/>
      <c r="AA82" s="1280"/>
      <c r="AB82" s="1280"/>
      <c r="AC82" s="1280"/>
      <c r="AD82" s="1280"/>
      <c r="AE82" s="1280"/>
      <c r="AF82" s="1280"/>
      <c r="AG82" s="1280"/>
      <c r="AH82" s="1280"/>
      <c r="AI82" s="1280"/>
      <c r="AJ82" s="1280"/>
      <c r="AK82" s="1280"/>
      <c r="AL82" s="1280"/>
      <c r="AM82" s="1280"/>
      <c r="AN82" s="1280"/>
      <c r="AO82" s="1280"/>
      <c r="AP82" s="1280"/>
      <c r="AQ82" s="1280"/>
      <c r="AR82" s="1280"/>
      <c r="AS82" s="1280"/>
      <c r="AT82" s="1280"/>
      <c r="AU82" s="1280"/>
      <c r="AV82" s="1280"/>
      <c r="AW82" s="1280"/>
      <c r="AX82" s="1280"/>
      <c r="AY82" s="1280"/>
      <c r="AZ82" s="1281"/>
      <c r="BA82" s="1281"/>
      <c r="BB82" s="1281"/>
      <c r="BC82" s="1281"/>
      <c r="BD82" s="1282"/>
      <c r="BE82" s="386"/>
      <c r="BF82" s="386"/>
      <c r="BG82" s="386"/>
      <c r="BH82" s="386"/>
      <c r="BI82" s="386"/>
      <c r="BJ82" s="386"/>
      <c r="BK82" s="386"/>
      <c r="BL82" s="386"/>
      <c r="BM82" s="386"/>
      <c r="BN82" s="386"/>
      <c r="BO82" s="386"/>
      <c r="BP82" s="386"/>
      <c r="BQ82" s="383">
        <v>76</v>
      </c>
      <c r="BR82" s="388"/>
      <c r="BS82" s="1261"/>
      <c r="BT82" s="1262"/>
      <c r="BU82" s="1262"/>
      <c r="BV82" s="1262"/>
      <c r="BW82" s="1262"/>
      <c r="BX82" s="1262"/>
      <c r="BY82" s="1262"/>
      <c r="BZ82" s="1262"/>
      <c r="CA82" s="1262"/>
      <c r="CB82" s="1262"/>
      <c r="CC82" s="1262"/>
      <c r="CD82" s="1262"/>
      <c r="CE82" s="1262"/>
      <c r="CF82" s="1262"/>
      <c r="CG82" s="1263"/>
      <c r="CH82" s="1241"/>
      <c r="CI82" s="1242"/>
      <c r="CJ82" s="1242"/>
      <c r="CK82" s="1242"/>
      <c r="CL82" s="1243"/>
      <c r="CM82" s="1241"/>
      <c r="CN82" s="1242"/>
      <c r="CO82" s="1242"/>
      <c r="CP82" s="1242"/>
      <c r="CQ82" s="1243"/>
      <c r="CR82" s="1241"/>
      <c r="CS82" s="1242"/>
      <c r="CT82" s="1242"/>
      <c r="CU82" s="1242"/>
      <c r="CV82" s="1243"/>
      <c r="CW82" s="1241"/>
      <c r="CX82" s="1242"/>
      <c r="CY82" s="1242"/>
      <c r="CZ82" s="1242"/>
      <c r="DA82" s="1243"/>
      <c r="DB82" s="1241"/>
      <c r="DC82" s="1242"/>
      <c r="DD82" s="1242"/>
      <c r="DE82" s="1242"/>
      <c r="DF82" s="1243"/>
      <c r="DG82" s="1241"/>
      <c r="DH82" s="1242"/>
      <c r="DI82" s="1242"/>
      <c r="DJ82" s="1242"/>
      <c r="DK82" s="1243"/>
      <c r="DL82" s="1241"/>
      <c r="DM82" s="1242"/>
      <c r="DN82" s="1242"/>
      <c r="DO82" s="1242"/>
      <c r="DP82" s="1243"/>
      <c r="DQ82" s="1241"/>
      <c r="DR82" s="1242"/>
      <c r="DS82" s="1242"/>
      <c r="DT82" s="1242"/>
      <c r="DU82" s="1243"/>
      <c r="DV82" s="1264"/>
      <c r="DW82" s="1265"/>
      <c r="DX82" s="1265"/>
      <c r="DY82" s="1265"/>
      <c r="DZ82" s="1266"/>
      <c r="EA82" s="367"/>
    </row>
    <row r="83" spans="1:131" s="368" customFormat="1" ht="26.25" customHeight="1">
      <c r="A83" s="382">
        <v>16</v>
      </c>
      <c r="B83" s="1293"/>
      <c r="C83" s="1294"/>
      <c r="D83" s="1294"/>
      <c r="E83" s="1294"/>
      <c r="F83" s="1294"/>
      <c r="G83" s="1294"/>
      <c r="H83" s="1294"/>
      <c r="I83" s="1294"/>
      <c r="J83" s="1294"/>
      <c r="K83" s="1294"/>
      <c r="L83" s="1294"/>
      <c r="M83" s="1294"/>
      <c r="N83" s="1294"/>
      <c r="O83" s="1294"/>
      <c r="P83" s="1295"/>
      <c r="Q83" s="1296"/>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1"/>
      <c r="BA83" s="1281"/>
      <c r="BB83" s="1281"/>
      <c r="BC83" s="1281"/>
      <c r="BD83" s="1282"/>
      <c r="BE83" s="386"/>
      <c r="BF83" s="386"/>
      <c r="BG83" s="386"/>
      <c r="BH83" s="386"/>
      <c r="BI83" s="386"/>
      <c r="BJ83" s="386"/>
      <c r="BK83" s="386"/>
      <c r="BL83" s="386"/>
      <c r="BM83" s="386"/>
      <c r="BN83" s="386"/>
      <c r="BO83" s="386"/>
      <c r="BP83" s="386"/>
      <c r="BQ83" s="383">
        <v>77</v>
      </c>
      <c r="BR83" s="388"/>
      <c r="BS83" s="1261"/>
      <c r="BT83" s="1262"/>
      <c r="BU83" s="1262"/>
      <c r="BV83" s="1262"/>
      <c r="BW83" s="1262"/>
      <c r="BX83" s="1262"/>
      <c r="BY83" s="1262"/>
      <c r="BZ83" s="1262"/>
      <c r="CA83" s="1262"/>
      <c r="CB83" s="1262"/>
      <c r="CC83" s="1262"/>
      <c r="CD83" s="1262"/>
      <c r="CE83" s="1262"/>
      <c r="CF83" s="1262"/>
      <c r="CG83" s="1263"/>
      <c r="CH83" s="1241"/>
      <c r="CI83" s="1242"/>
      <c r="CJ83" s="1242"/>
      <c r="CK83" s="1242"/>
      <c r="CL83" s="1243"/>
      <c r="CM83" s="1241"/>
      <c r="CN83" s="1242"/>
      <c r="CO83" s="1242"/>
      <c r="CP83" s="1242"/>
      <c r="CQ83" s="1243"/>
      <c r="CR83" s="1241"/>
      <c r="CS83" s="1242"/>
      <c r="CT83" s="1242"/>
      <c r="CU83" s="1242"/>
      <c r="CV83" s="1243"/>
      <c r="CW83" s="1241"/>
      <c r="CX83" s="1242"/>
      <c r="CY83" s="1242"/>
      <c r="CZ83" s="1242"/>
      <c r="DA83" s="1243"/>
      <c r="DB83" s="1241"/>
      <c r="DC83" s="1242"/>
      <c r="DD83" s="1242"/>
      <c r="DE83" s="1242"/>
      <c r="DF83" s="1243"/>
      <c r="DG83" s="1241"/>
      <c r="DH83" s="1242"/>
      <c r="DI83" s="1242"/>
      <c r="DJ83" s="1242"/>
      <c r="DK83" s="1243"/>
      <c r="DL83" s="1241"/>
      <c r="DM83" s="1242"/>
      <c r="DN83" s="1242"/>
      <c r="DO83" s="1242"/>
      <c r="DP83" s="1243"/>
      <c r="DQ83" s="1241"/>
      <c r="DR83" s="1242"/>
      <c r="DS83" s="1242"/>
      <c r="DT83" s="1242"/>
      <c r="DU83" s="1243"/>
      <c r="DV83" s="1264"/>
      <c r="DW83" s="1265"/>
      <c r="DX83" s="1265"/>
      <c r="DY83" s="1265"/>
      <c r="DZ83" s="1266"/>
      <c r="EA83" s="367"/>
    </row>
    <row r="84" spans="1:131" s="368" customFormat="1" ht="26.25" customHeight="1">
      <c r="A84" s="382">
        <v>17</v>
      </c>
      <c r="B84" s="1293"/>
      <c r="C84" s="1294"/>
      <c r="D84" s="1294"/>
      <c r="E84" s="1294"/>
      <c r="F84" s="1294"/>
      <c r="G84" s="1294"/>
      <c r="H84" s="1294"/>
      <c r="I84" s="1294"/>
      <c r="J84" s="1294"/>
      <c r="K84" s="1294"/>
      <c r="L84" s="1294"/>
      <c r="M84" s="1294"/>
      <c r="N84" s="1294"/>
      <c r="O84" s="1294"/>
      <c r="P84" s="1295"/>
      <c r="Q84" s="1296"/>
      <c r="R84" s="1280"/>
      <c r="S84" s="1280"/>
      <c r="T84" s="1280"/>
      <c r="U84" s="1280"/>
      <c r="V84" s="1280"/>
      <c r="W84" s="1280"/>
      <c r="X84" s="1280"/>
      <c r="Y84" s="1280"/>
      <c r="Z84" s="1280"/>
      <c r="AA84" s="1280"/>
      <c r="AB84" s="1280"/>
      <c r="AC84" s="1280"/>
      <c r="AD84" s="1280"/>
      <c r="AE84" s="1280"/>
      <c r="AF84" s="1280"/>
      <c r="AG84" s="1280"/>
      <c r="AH84" s="1280"/>
      <c r="AI84" s="1280"/>
      <c r="AJ84" s="1280"/>
      <c r="AK84" s="1280"/>
      <c r="AL84" s="1280"/>
      <c r="AM84" s="1280"/>
      <c r="AN84" s="1280"/>
      <c r="AO84" s="1280"/>
      <c r="AP84" s="1280"/>
      <c r="AQ84" s="1280"/>
      <c r="AR84" s="1280"/>
      <c r="AS84" s="1280"/>
      <c r="AT84" s="1280"/>
      <c r="AU84" s="1280"/>
      <c r="AV84" s="1280"/>
      <c r="AW84" s="1280"/>
      <c r="AX84" s="1280"/>
      <c r="AY84" s="1280"/>
      <c r="AZ84" s="1281"/>
      <c r="BA84" s="1281"/>
      <c r="BB84" s="1281"/>
      <c r="BC84" s="1281"/>
      <c r="BD84" s="1282"/>
      <c r="BE84" s="386"/>
      <c r="BF84" s="386"/>
      <c r="BG84" s="386"/>
      <c r="BH84" s="386"/>
      <c r="BI84" s="386"/>
      <c r="BJ84" s="386"/>
      <c r="BK84" s="386"/>
      <c r="BL84" s="386"/>
      <c r="BM84" s="386"/>
      <c r="BN84" s="386"/>
      <c r="BO84" s="386"/>
      <c r="BP84" s="386"/>
      <c r="BQ84" s="383">
        <v>78</v>
      </c>
      <c r="BR84" s="388"/>
      <c r="BS84" s="1261"/>
      <c r="BT84" s="1262"/>
      <c r="BU84" s="1262"/>
      <c r="BV84" s="1262"/>
      <c r="BW84" s="1262"/>
      <c r="BX84" s="1262"/>
      <c r="BY84" s="1262"/>
      <c r="BZ84" s="1262"/>
      <c r="CA84" s="1262"/>
      <c r="CB84" s="1262"/>
      <c r="CC84" s="1262"/>
      <c r="CD84" s="1262"/>
      <c r="CE84" s="1262"/>
      <c r="CF84" s="1262"/>
      <c r="CG84" s="1263"/>
      <c r="CH84" s="1241"/>
      <c r="CI84" s="1242"/>
      <c r="CJ84" s="1242"/>
      <c r="CK84" s="1242"/>
      <c r="CL84" s="1243"/>
      <c r="CM84" s="1241"/>
      <c r="CN84" s="1242"/>
      <c r="CO84" s="1242"/>
      <c r="CP84" s="1242"/>
      <c r="CQ84" s="1243"/>
      <c r="CR84" s="1241"/>
      <c r="CS84" s="1242"/>
      <c r="CT84" s="1242"/>
      <c r="CU84" s="1242"/>
      <c r="CV84" s="1243"/>
      <c r="CW84" s="1241"/>
      <c r="CX84" s="1242"/>
      <c r="CY84" s="1242"/>
      <c r="CZ84" s="1242"/>
      <c r="DA84" s="1243"/>
      <c r="DB84" s="1241"/>
      <c r="DC84" s="1242"/>
      <c r="DD84" s="1242"/>
      <c r="DE84" s="1242"/>
      <c r="DF84" s="1243"/>
      <c r="DG84" s="1241"/>
      <c r="DH84" s="1242"/>
      <c r="DI84" s="1242"/>
      <c r="DJ84" s="1242"/>
      <c r="DK84" s="1243"/>
      <c r="DL84" s="1241"/>
      <c r="DM84" s="1242"/>
      <c r="DN84" s="1242"/>
      <c r="DO84" s="1242"/>
      <c r="DP84" s="1243"/>
      <c r="DQ84" s="1241"/>
      <c r="DR84" s="1242"/>
      <c r="DS84" s="1242"/>
      <c r="DT84" s="1242"/>
      <c r="DU84" s="1243"/>
      <c r="DV84" s="1264"/>
      <c r="DW84" s="1265"/>
      <c r="DX84" s="1265"/>
      <c r="DY84" s="1265"/>
      <c r="DZ84" s="1266"/>
      <c r="EA84" s="367"/>
    </row>
    <row r="85" spans="1:131" s="368" customFormat="1" ht="26.25" customHeight="1">
      <c r="A85" s="382">
        <v>18</v>
      </c>
      <c r="B85" s="1293"/>
      <c r="C85" s="1294"/>
      <c r="D85" s="1294"/>
      <c r="E85" s="1294"/>
      <c r="F85" s="1294"/>
      <c r="G85" s="1294"/>
      <c r="H85" s="1294"/>
      <c r="I85" s="1294"/>
      <c r="J85" s="1294"/>
      <c r="K85" s="1294"/>
      <c r="L85" s="1294"/>
      <c r="M85" s="1294"/>
      <c r="N85" s="1294"/>
      <c r="O85" s="1294"/>
      <c r="P85" s="1295"/>
      <c r="Q85" s="1296"/>
      <c r="R85" s="1280"/>
      <c r="S85" s="1280"/>
      <c r="T85" s="1280"/>
      <c r="U85" s="1280"/>
      <c r="V85" s="1280"/>
      <c r="W85" s="1280"/>
      <c r="X85" s="1280"/>
      <c r="Y85" s="1280"/>
      <c r="Z85" s="1280"/>
      <c r="AA85" s="1280"/>
      <c r="AB85" s="1280"/>
      <c r="AC85" s="1280"/>
      <c r="AD85" s="1280"/>
      <c r="AE85" s="1280"/>
      <c r="AF85" s="1280"/>
      <c r="AG85" s="1280"/>
      <c r="AH85" s="1280"/>
      <c r="AI85" s="1280"/>
      <c r="AJ85" s="1280"/>
      <c r="AK85" s="1280"/>
      <c r="AL85" s="1280"/>
      <c r="AM85" s="1280"/>
      <c r="AN85" s="1280"/>
      <c r="AO85" s="1280"/>
      <c r="AP85" s="1280"/>
      <c r="AQ85" s="1280"/>
      <c r="AR85" s="1280"/>
      <c r="AS85" s="1280"/>
      <c r="AT85" s="1280"/>
      <c r="AU85" s="1280"/>
      <c r="AV85" s="1280"/>
      <c r="AW85" s="1280"/>
      <c r="AX85" s="1280"/>
      <c r="AY85" s="1280"/>
      <c r="AZ85" s="1281"/>
      <c r="BA85" s="1281"/>
      <c r="BB85" s="1281"/>
      <c r="BC85" s="1281"/>
      <c r="BD85" s="1282"/>
      <c r="BE85" s="386"/>
      <c r="BF85" s="386"/>
      <c r="BG85" s="386"/>
      <c r="BH85" s="386"/>
      <c r="BI85" s="386"/>
      <c r="BJ85" s="386"/>
      <c r="BK85" s="386"/>
      <c r="BL85" s="386"/>
      <c r="BM85" s="386"/>
      <c r="BN85" s="386"/>
      <c r="BO85" s="386"/>
      <c r="BP85" s="386"/>
      <c r="BQ85" s="383">
        <v>79</v>
      </c>
      <c r="BR85" s="388"/>
      <c r="BS85" s="1261"/>
      <c r="BT85" s="1262"/>
      <c r="BU85" s="1262"/>
      <c r="BV85" s="1262"/>
      <c r="BW85" s="1262"/>
      <c r="BX85" s="1262"/>
      <c r="BY85" s="1262"/>
      <c r="BZ85" s="1262"/>
      <c r="CA85" s="1262"/>
      <c r="CB85" s="1262"/>
      <c r="CC85" s="1262"/>
      <c r="CD85" s="1262"/>
      <c r="CE85" s="1262"/>
      <c r="CF85" s="1262"/>
      <c r="CG85" s="1263"/>
      <c r="CH85" s="1241"/>
      <c r="CI85" s="1242"/>
      <c r="CJ85" s="1242"/>
      <c r="CK85" s="1242"/>
      <c r="CL85" s="1243"/>
      <c r="CM85" s="1241"/>
      <c r="CN85" s="1242"/>
      <c r="CO85" s="1242"/>
      <c r="CP85" s="1242"/>
      <c r="CQ85" s="1243"/>
      <c r="CR85" s="1241"/>
      <c r="CS85" s="1242"/>
      <c r="CT85" s="1242"/>
      <c r="CU85" s="1242"/>
      <c r="CV85" s="1243"/>
      <c r="CW85" s="1241"/>
      <c r="CX85" s="1242"/>
      <c r="CY85" s="1242"/>
      <c r="CZ85" s="1242"/>
      <c r="DA85" s="1243"/>
      <c r="DB85" s="1241"/>
      <c r="DC85" s="1242"/>
      <c r="DD85" s="1242"/>
      <c r="DE85" s="1242"/>
      <c r="DF85" s="1243"/>
      <c r="DG85" s="1241"/>
      <c r="DH85" s="1242"/>
      <c r="DI85" s="1242"/>
      <c r="DJ85" s="1242"/>
      <c r="DK85" s="1243"/>
      <c r="DL85" s="1241"/>
      <c r="DM85" s="1242"/>
      <c r="DN85" s="1242"/>
      <c r="DO85" s="1242"/>
      <c r="DP85" s="1243"/>
      <c r="DQ85" s="1241"/>
      <c r="DR85" s="1242"/>
      <c r="DS85" s="1242"/>
      <c r="DT85" s="1242"/>
      <c r="DU85" s="1243"/>
      <c r="DV85" s="1264"/>
      <c r="DW85" s="1265"/>
      <c r="DX85" s="1265"/>
      <c r="DY85" s="1265"/>
      <c r="DZ85" s="1266"/>
      <c r="EA85" s="367"/>
    </row>
    <row r="86" spans="1:131" s="368" customFormat="1" ht="26.25" customHeight="1">
      <c r="A86" s="382">
        <v>19</v>
      </c>
      <c r="B86" s="1293"/>
      <c r="C86" s="1294"/>
      <c r="D86" s="1294"/>
      <c r="E86" s="1294"/>
      <c r="F86" s="1294"/>
      <c r="G86" s="1294"/>
      <c r="H86" s="1294"/>
      <c r="I86" s="1294"/>
      <c r="J86" s="1294"/>
      <c r="K86" s="1294"/>
      <c r="L86" s="1294"/>
      <c r="M86" s="1294"/>
      <c r="N86" s="1294"/>
      <c r="O86" s="1294"/>
      <c r="P86" s="1295"/>
      <c r="Q86" s="1296"/>
      <c r="R86" s="1280"/>
      <c r="S86" s="1280"/>
      <c r="T86" s="1280"/>
      <c r="U86" s="1280"/>
      <c r="V86" s="1280"/>
      <c r="W86" s="1280"/>
      <c r="X86" s="1280"/>
      <c r="Y86" s="1280"/>
      <c r="Z86" s="1280"/>
      <c r="AA86" s="1280"/>
      <c r="AB86" s="1280"/>
      <c r="AC86" s="1280"/>
      <c r="AD86" s="1280"/>
      <c r="AE86" s="1280"/>
      <c r="AF86" s="1280"/>
      <c r="AG86" s="1280"/>
      <c r="AH86" s="1280"/>
      <c r="AI86" s="1280"/>
      <c r="AJ86" s="1280"/>
      <c r="AK86" s="1280"/>
      <c r="AL86" s="1280"/>
      <c r="AM86" s="1280"/>
      <c r="AN86" s="1280"/>
      <c r="AO86" s="1280"/>
      <c r="AP86" s="1280"/>
      <c r="AQ86" s="1280"/>
      <c r="AR86" s="1280"/>
      <c r="AS86" s="1280"/>
      <c r="AT86" s="1280"/>
      <c r="AU86" s="1280"/>
      <c r="AV86" s="1280"/>
      <c r="AW86" s="1280"/>
      <c r="AX86" s="1280"/>
      <c r="AY86" s="1280"/>
      <c r="AZ86" s="1281"/>
      <c r="BA86" s="1281"/>
      <c r="BB86" s="1281"/>
      <c r="BC86" s="1281"/>
      <c r="BD86" s="1282"/>
      <c r="BE86" s="386"/>
      <c r="BF86" s="386"/>
      <c r="BG86" s="386"/>
      <c r="BH86" s="386"/>
      <c r="BI86" s="386"/>
      <c r="BJ86" s="386"/>
      <c r="BK86" s="386"/>
      <c r="BL86" s="386"/>
      <c r="BM86" s="386"/>
      <c r="BN86" s="386"/>
      <c r="BO86" s="386"/>
      <c r="BP86" s="386"/>
      <c r="BQ86" s="383">
        <v>80</v>
      </c>
      <c r="BR86" s="388"/>
      <c r="BS86" s="1261"/>
      <c r="BT86" s="1262"/>
      <c r="BU86" s="1262"/>
      <c r="BV86" s="1262"/>
      <c r="BW86" s="1262"/>
      <c r="BX86" s="1262"/>
      <c r="BY86" s="1262"/>
      <c r="BZ86" s="1262"/>
      <c r="CA86" s="1262"/>
      <c r="CB86" s="1262"/>
      <c r="CC86" s="1262"/>
      <c r="CD86" s="1262"/>
      <c r="CE86" s="1262"/>
      <c r="CF86" s="1262"/>
      <c r="CG86" s="1263"/>
      <c r="CH86" s="1241"/>
      <c r="CI86" s="1242"/>
      <c r="CJ86" s="1242"/>
      <c r="CK86" s="1242"/>
      <c r="CL86" s="1243"/>
      <c r="CM86" s="1241"/>
      <c r="CN86" s="1242"/>
      <c r="CO86" s="1242"/>
      <c r="CP86" s="1242"/>
      <c r="CQ86" s="1243"/>
      <c r="CR86" s="1241"/>
      <c r="CS86" s="1242"/>
      <c r="CT86" s="1242"/>
      <c r="CU86" s="1242"/>
      <c r="CV86" s="1243"/>
      <c r="CW86" s="1241"/>
      <c r="CX86" s="1242"/>
      <c r="CY86" s="1242"/>
      <c r="CZ86" s="1242"/>
      <c r="DA86" s="1243"/>
      <c r="DB86" s="1241"/>
      <c r="DC86" s="1242"/>
      <c r="DD86" s="1242"/>
      <c r="DE86" s="1242"/>
      <c r="DF86" s="1243"/>
      <c r="DG86" s="1241"/>
      <c r="DH86" s="1242"/>
      <c r="DI86" s="1242"/>
      <c r="DJ86" s="1242"/>
      <c r="DK86" s="1243"/>
      <c r="DL86" s="1241"/>
      <c r="DM86" s="1242"/>
      <c r="DN86" s="1242"/>
      <c r="DO86" s="1242"/>
      <c r="DP86" s="1243"/>
      <c r="DQ86" s="1241"/>
      <c r="DR86" s="1242"/>
      <c r="DS86" s="1242"/>
      <c r="DT86" s="1242"/>
      <c r="DU86" s="1243"/>
      <c r="DV86" s="1264"/>
      <c r="DW86" s="1265"/>
      <c r="DX86" s="1265"/>
      <c r="DY86" s="1265"/>
      <c r="DZ86" s="1266"/>
      <c r="EA86" s="367"/>
    </row>
    <row r="87" spans="1:131" s="368" customFormat="1" ht="26.25" customHeight="1">
      <c r="A87" s="390">
        <v>20</v>
      </c>
      <c r="B87" s="1288"/>
      <c r="C87" s="1289"/>
      <c r="D87" s="1289"/>
      <c r="E87" s="1289"/>
      <c r="F87" s="1289"/>
      <c r="G87" s="1289"/>
      <c r="H87" s="1289"/>
      <c r="I87" s="1289"/>
      <c r="J87" s="1289"/>
      <c r="K87" s="1289"/>
      <c r="L87" s="1289"/>
      <c r="M87" s="1289"/>
      <c r="N87" s="1289"/>
      <c r="O87" s="1289"/>
      <c r="P87" s="1290"/>
      <c r="Q87" s="1291"/>
      <c r="R87" s="1283"/>
      <c r="S87" s="1283"/>
      <c r="T87" s="1283"/>
      <c r="U87" s="1283"/>
      <c r="V87" s="1283"/>
      <c r="W87" s="1283"/>
      <c r="X87" s="1283"/>
      <c r="Y87" s="1283"/>
      <c r="Z87" s="1283"/>
      <c r="AA87" s="1283"/>
      <c r="AB87" s="1283"/>
      <c r="AC87" s="1283"/>
      <c r="AD87" s="1283"/>
      <c r="AE87" s="1283"/>
      <c r="AF87" s="1283"/>
      <c r="AG87" s="1283"/>
      <c r="AH87" s="1283"/>
      <c r="AI87" s="1283"/>
      <c r="AJ87" s="1283"/>
      <c r="AK87" s="1283"/>
      <c r="AL87" s="1283"/>
      <c r="AM87" s="1283"/>
      <c r="AN87" s="1283"/>
      <c r="AO87" s="1283"/>
      <c r="AP87" s="1283"/>
      <c r="AQ87" s="1283"/>
      <c r="AR87" s="1283"/>
      <c r="AS87" s="1283"/>
      <c r="AT87" s="1283"/>
      <c r="AU87" s="1283"/>
      <c r="AV87" s="1283"/>
      <c r="AW87" s="1283"/>
      <c r="AX87" s="1283"/>
      <c r="AY87" s="1283"/>
      <c r="AZ87" s="1286"/>
      <c r="BA87" s="1286"/>
      <c r="BB87" s="1286"/>
      <c r="BC87" s="1286"/>
      <c r="BD87" s="1287"/>
      <c r="BE87" s="386"/>
      <c r="BF87" s="386"/>
      <c r="BG87" s="386"/>
      <c r="BH87" s="386"/>
      <c r="BI87" s="386"/>
      <c r="BJ87" s="386"/>
      <c r="BK87" s="386"/>
      <c r="BL87" s="386"/>
      <c r="BM87" s="386"/>
      <c r="BN87" s="386"/>
      <c r="BO87" s="386"/>
      <c r="BP87" s="386"/>
      <c r="BQ87" s="383">
        <v>81</v>
      </c>
      <c r="BR87" s="388"/>
      <c r="BS87" s="1261"/>
      <c r="BT87" s="1262"/>
      <c r="BU87" s="1262"/>
      <c r="BV87" s="1262"/>
      <c r="BW87" s="1262"/>
      <c r="BX87" s="1262"/>
      <c r="BY87" s="1262"/>
      <c r="BZ87" s="1262"/>
      <c r="CA87" s="1262"/>
      <c r="CB87" s="1262"/>
      <c r="CC87" s="1262"/>
      <c r="CD87" s="1262"/>
      <c r="CE87" s="1262"/>
      <c r="CF87" s="1262"/>
      <c r="CG87" s="1263"/>
      <c r="CH87" s="1241"/>
      <c r="CI87" s="1242"/>
      <c r="CJ87" s="1242"/>
      <c r="CK87" s="1242"/>
      <c r="CL87" s="1243"/>
      <c r="CM87" s="1241"/>
      <c r="CN87" s="1242"/>
      <c r="CO87" s="1242"/>
      <c r="CP87" s="1242"/>
      <c r="CQ87" s="1243"/>
      <c r="CR87" s="1241"/>
      <c r="CS87" s="1242"/>
      <c r="CT87" s="1242"/>
      <c r="CU87" s="1242"/>
      <c r="CV87" s="1243"/>
      <c r="CW87" s="1241"/>
      <c r="CX87" s="1242"/>
      <c r="CY87" s="1242"/>
      <c r="CZ87" s="1242"/>
      <c r="DA87" s="1243"/>
      <c r="DB87" s="1241"/>
      <c r="DC87" s="1242"/>
      <c r="DD87" s="1242"/>
      <c r="DE87" s="1242"/>
      <c r="DF87" s="1243"/>
      <c r="DG87" s="1241"/>
      <c r="DH87" s="1242"/>
      <c r="DI87" s="1242"/>
      <c r="DJ87" s="1242"/>
      <c r="DK87" s="1243"/>
      <c r="DL87" s="1241"/>
      <c r="DM87" s="1242"/>
      <c r="DN87" s="1242"/>
      <c r="DO87" s="1242"/>
      <c r="DP87" s="1243"/>
      <c r="DQ87" s="1241"/>
      <c r="DR87" s="1242"/>
      <c r="DS87" s="1242"/>
      <c r="DT87" s="1242"/>
      <c r="DU87" s="1243"/>
      <c r="DV87" s="1264"/>
      <c r="DW87" s="1265"/>
      <c r="DX87" s="1265"/>
      <c r="DY87" s="1265"/>
      <c r="DZ87" s="1266"/>
      <c r="EA87" s="367"/>
    </row>
    <row r="88" spans="1:131" s="368" customFormat="1" ht="26.25" customHeight="1" thickBot="1">
      <c r="A88" s="385" t="s">
        <v>103</v>
      </c>
      <c r="B88" s="1275" t="s">
        <v>171</v>
      </c>
      <c r="C88" s="1276"/>
      <c r="D88" s="1276"/>
      <c r="E88" s="1276"/>
      <c r="F88" s="1276"/>
      <c r="G88" s="1276"/>
      <c r="H88" s="1276"/>
      <c r="I88" s="1276"/>
      <c r="J88" s="1276"/>
      <c r="K88" s="1276"/>
      <c r="L88" s="1276"/>
      <c r="M88" s="1276"/>
      <c r="N88" s="1276"/>
      <c r="O88" s="1276"/>
      <c r="P88" s="1277"/>
      <c r="Q88" s="1292"/>
      <c r="R88" s="1285"/>
      <c r="S88" s="1285"/>
      <c r="T88" s="1285"/>
      <c r="U88" s="1285"/>
      <c r="V88" s="1285"/>
      <c r="W88" s="1285"/>
      <c r="X88" s="1285"/>
      <c r="Y88" s="1285"/>
      <c r="Z88" s="1285"/>
      <c r="AA88" s="1285"/>
      <c r="AB88" s="1285"/>
      <c r="AC88" s="1285"/>
      <c r="AD88" s="1285"/>
      <c r="AE88" s="1285"/>
      <c r="AF88" s="1284">
        <v>5455</v>
      </c>
      <c r="AG88" s="1284"/>
      <c r="AH88" s="1284"/>
      <c r="AI88" s="1284"/>
      <c r="AJ88" s="1284"/>
      <c r="AK88" s="1285"/>
      <c r="AL88" s="1285"/>
      <c r="AM88" s="1285"/>
      <c r="AN88" s="1285"/>
      <c r="AO88" s="1285"/>
      <c r="AP88" s="1284">
        <v>23152</v>
      </c>
      <c r="AQ88" s="1284"/>
      <c r="AR88" s="1284"/>
      <c r="AS88" s="1284"/>
      <c r="AT88" s="1284"/>
      <c r="AU88" s="1284">
        <v>560</v>
      </c>
      <c r="AV88" s="1284"/>
      <c r="AW88" s="1284"/>
      <c r="AX88" s="1284"/>
      <c r="AY88" s="1284"/>
      <c r="AZ88" s="1278"/>
      <c r="BA88" s="1278"/>
      <c r="BB88" s="1278"/>
      <c r="BC88" s="1278"/>
      <c r="BD88" s="1279"/>
      <c r="BE88" s="386"/>
      <c r="BF88" s="386"/>
      <c r="BG88" s="386"/>
      <c r="BH88" s="386"/>
      <c r="BI88" s="386"/>
      <c r="BJ88" s="386"/>
      <c r="BK88" s="386"/>
      <c r="BL88" s="386"/>
      <c r="BM88" s="386"/>
      <c r="BN88" s="386"/>
      <c r="BO88" s="386"/>
      <c r="BP88" s="386"/>
      <c r="BQ88" s="383">
        <v>82</v>
      </c>
      <c r="BR88" s="388"/>
      <c r="BS88" s="1261"/>
      <c r="BT88" s="1262"/>
      <c r="BU88" s="1262"/>
      <c r="BV88" s="1262"/>
      <c r="BW88" s="1262"/>
      <c r="BX88" s="1262"/>
      <c r="BY88" s="1262"/>
      <c r="BZ88" s="1262"/>
      <c r="CA88" s="1262"/>
      <c r="CB88" s="1262"/>
      <c r="CC88" s="1262"/>
      <c r="CD88" s="1262"/>
      <c r="CE88" s="1262"/>
      <c r="CF88" s="1262"/>
      <c r="CG88" s="1263"/>
      <c r="CH88" s="1241"/>
      <c r="CI88" s="1242"/>
      <c r="CJ88" s="1242"/>
      <c r="CK88" s="1242"/>
      <c r="CL88" s="1243"/>
      <c r="CM88" s="1241"/>
      <c r="CN88" s="1242"/>
      <c r="CO88" s="1242"/>
      <c r="CP88" s="1242"/>
      <c r="CQ88" s="1243"/>
      <c r="CR88" s="1241"/>
      <c r="CS88" s="1242"/>
      <c r="CT88" s="1242"/>
      <c r="CU88" s="1242"/>
      <c r="CV88" s="1243"/>
      <c r="CW88" s="1241"/>
      <c r="CX88" s="1242"/>
      <c r="CY88" s="1242"/>
      <c r="CZ88" s="1242"/>
      <c r="DA88" s="1243"/>
      <c r="DB88" s="1241"/>
      <c r="DC88" s="1242"/>
      <c r="DD88" s="1242"/>
      <c r="DE88" s="1242"/>
      <c r="DF88" s="1243"/>
      <c r="DG88" s="1241"/>
      <c r="DH88" s="1242"/>
      <c r="DI88" s="1242"/>
      <c r="DJ88" s="1242"/>
      <c r="DK88" s="1243"/>
      <c r="DL88" s="1241"/>
      <c r="DM88" s="1242"/>
      <c r="DN88" s="1242"/>
      <c r="DO88" s="1242"/>
      <c r="DP88" s="1243"/>
      <c r="DQ88" s="1241"/>
      <c r="DR88" s="1242"/>
      <c r="DS88" s="1242"/>
      <c r="DT88" s="1242"/>
      <c r="DU88" s="1243"/>
      <c r="DV88" s="1264"/>
      <c r="DW88" s="1265"/>
      <c r="DX88" s="1265"/>
      <c r="DY88" s="1265"/>
      <c r="DZ88" s="1266"/>
      <c r="EA88" s="367"/>
    </row>
    <row r="89" spans="1:131" s="368" customFormat="1" ht="26.25" hidden="1" customHeight="1">
      <c r="A89" s="391"/>
      <c r="B89" s="392"/>
      <c r="C89" s="392"/>
      <c r="D89" s="392"/>
      <c r="E89" s="392"/>
      <c r="F89" s="392"/>
      <c r="G89" s="392"/>
      <c r="H89" s="392"/>
      <c r="I89" s="392"/>
      <c r="J89" s="392"/>
      <c r="K89" s="392"/>
      <c r="L89" s="392"/>
      <c r="M89" s="392"/>
      <c r="N89" s="392"/>
      <c r="O89" s="392"/>
      <c r="P89" s="392"/>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3"/>
      <c r="AY89" s="393"/>
      <c r="AZ89" s="394"/>
      <c r="BA89" s="394"/>
      <c r="BB89" s="394"/>
      <c r="BC89" s="394"/>
      <c r="BD89" s="394"/>
      <c r="BE89" s="386"/>
      <c r="BF89" s="386"/>
      <c r="BG89" s="386"/>
      <c r="BH89" s="386"/>
      <c r="BI89" s="386"/>
      <c r="BJ89" s="386"/>
      <c r="BK89" s="386"/>
      <c r="BL89" s="386"/>
      <c r="BM89" s="386"/>
      <c r="BN89" s="386"/>
      <c r="BO89" s="386"/>
      <c r="BP89" s="386"/>
      <c r="BQ89" s="383">
        <v>83</v>
      </c>
      <c r="BR89" s="388"/>
      <c r="BS89" s="1261"/>
      <c r="BT89" s="1262"/>
      <c r="BU89" s="1262"/>
      <c r="BV89" s="1262"/>
      <c r="BW89" s="1262"/>
      <c r="BX89" s="1262"/>
      <c r="BY89" s="1262"/>
      <c r="BZ89" s="1262"/>
      <c r="CA89" s="1262"/>
      <c r="CB89" s="1262"/>
      <c r="CC89" s="1262"/>
      <c r="CD89" s="1262"/>
      <c r="CE89" s="1262"/>
      <c r="CF89" s="1262"/>
      <c r="CG89" s="1263"/>
      <c r="CH89" s="1241"/>
      <c r="CI89" s="1242"/>
      <c r="CJ89" s="1242"/>
      <c r="CK89" s="1242"/>
      <c r="CL89" s="1243"/>
      <c r="CM89" s="1241"/>
      <c r="CN89" s="1242"/>
      <c r="CO89" s="1242"/>
      <c r="CP89" s="1242"/>
      <c r="CQ89" s="1243"/>
      <c r="CR89" s="1241"/>
      <c r="CS89" s="1242"/>
      <c r="CT89" s="1242"/>
      <c r="CU89" s="1242"/>
      <c r="CV89" s="1243"/>
      <c r="CW89" s="1241"/>
      <c r="CX89" s="1242"/>
      <c r="CY89" s="1242"/>
      <c r="CZ89" s="1242"/>
      <c r="DA89" s="1243"/>
      <c r="DB89" s="1241"/>
      <c r="DC89" s="1242"/>
      <c r="DD89" s="1242"/>
      <c r="DE89" s="1242"/>
      <c r="DF89" s="1243"/>
      <c r="DG89" s="1241"/>
      <c r="DH89" s="1242"/>
      <c r="DI89" s="1242"/>
      <c r="DJ89" s="1242"/>
      <c r="DK89" s="1243"/>
      <c r="DL89" s="1241"/>
      <c r="DM89" s="1242"/>
      <c r="DN89" s="1242"/>
      <c r="DO89" s="1242"/>
      <c r="DP89" s="1243"/>
      <c r="DQ89" s="1241"/>
      <c r="DR89" s="1242"/>
      <c r="DS89" s="1242"/>
      <c r="DT89" s="1242"/>
      <c r="DU89" s="1243"/>
      <c r="DV89" s="1264"/>
      <c r="DW89" s="1265"/>
      <c r="DX89" s="1265"/>
      <c r="DY89" s="1265"/>
      <c r="DZ89" s="1266"/>
      <c r="EA89" s="367"/>
    </row>
    <row r="90" spans="1:131" s="368" customFormat="1" ht="26.25" hidden="1" customHeight="1">
      <c r="A90" s="391"/>
      <c r="B90" s="392"/>
      <c r="C90" s="392"/>
      <c r="D90" s="392"/>
      <c r="E90" s="392"/>
      <c r="F90" s="392"/>
      <c r="G90" s="392"/>
      <c r="H90" s="392"/>
      <c r="I90" s="392"/>
      <c r="J90" s="392"/>
      <c r="K90" s="392"/>
      <c r="L90" s="392"/>
      <c r="M90" s="392"/>
      <c r="N90" s="392"/>
      <c r="O90" s="392"/>
      <c r="P90" s="392"/>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3"/>
      <c r="AZ90" s="394"/>
      <c r="BA90" s="394"/>
      <c r="BB90" s="394"/>
      <c r="BC90" s="394"/>
      <c r="BD90" s="394"/>
      <c r="BE90" s="386"/>
      <c r="BF90" s="386"/>
      <c r="BG90" s="386"/>
      <c r="BH90" s="386"/>
      <c r="BI90" s="386"/>
      <c r="BJ90" s="386"/>
      <c r="BK90" s="386"/>
      <c r="BL90" s="386"/>
      <c r="BM90" s="386"/>
      <c r="BN90" s="386"/>
      <c r="BO90" s="386"/>
      <c r="BP90" s="386"/>
      <c r="BQ90" s="383">
        <v>84</v>
      </c>
      <c r="BR90" s="388"/>
      <c r="BS90" s="1261"/>
      <c r="BT90" s="1262"/>
      <c r="BU90" s="1262"/>
      <c r="BV90" s="1262"/>
      <c r="BW90" s="1262"/>
      <c r="BX90" s="1262"/>
      <c r="BY90" s="1262"/>
      <c r="BZ90" s="1262"/>
      <c r="CA90" s="1262"/>
      <c r="CB90" s="1262"/>
      <c r="CC90" s="1262"/>
      <c r="CD90" s="1262"/>
      <c r="CE90" s="1262"/>
      <c r="CF90" s="1262"/>
      <c r="CG90" s="1263"/>
      <c r="CH90" s="1241"/>
      <c r="CI90" s="1242"/>
      <c r="CJ90" s="1242"/>
      <c r="CK90" s="1242"/>
      <c r="CL90" s="1243"/>
      <c r="CM90" s="1241"/>
      <c r="CN90" s="1242"/>
      <c r="CO90" s="1242"/>
      <c r="CP90" s="1242"/>
      <c r="CQ90" s="1243"/>
      <c r="CR90" s="1241"/>
      <c r="CS90" s="1242"/>
      <c r="CT90" s="1242"/>
      <c r="CU90" s="1242"/>
      <c r="CV90" s="1243"/>
      <c r="CW90" s="1241"/>
      <c r="CX90" s="1242"/>
      <c r="CY90" s="1242"/>
      <c r="CZ90" s="1242"/>
      <c r="DA90" s="1243"/>
      <c r="DB90" s="1241"/>
      <c r="DC90" s="1242"/>
      <c r="DD90" s="1242"/>
      <c r="DE90" s="1242"/>
      <c r="DF90" s="1243"/>
      <c r="DG90" s="1241"/>
      <c r="DH90" s="1242"/>
      <c r="DI90" s="1242"/>
      <c r="DJ90" s="1242"/>
      <c r="DK90" s="1243"/>
      <c r="DL90" s="1241"/>
      <c r="DM90" s="1242"/>
      <c r="DN90" s="1242"/>
      <c r="DO90" s="1242"/>
      <c r="DP90" s="1243"/>
      <c r="DQ90" s="1241"/>
      <c r="DR90" s="1242"/>
      <c r="DS90" s="1242"/>
      <c r="DT90" s="1242"/>
      <c r="DU90" s="1243"/>
      <c r="DV90" s="1264"/>
      <c r="DW90" s="1265"/>
      <c r="DX90" s="1265"/>
      <c r="DY90" s="1265"/>
      <c r="DZ90" s="1266"/>
      <c r="EA90" s="367"/>
    </row>
    <row r="91" spans="1:131" s="368" customFormat="1" ht="26.25" hidden="1" customHeight="1">
      <c r="A91" s="391"/>
      <c r="B91" s="392"/>
      <c r="C91" s="392"/>
      <c r="D91" s="392"/>
      <c r="E91" s="392"/>
      <c r="F91" s="392"/>
      <c r="G91" s="392"/>
      <c r="H91" s="392"/>
      <c r="I91" s="392"/>
      <c r="J91" s="392"/>
      <c r="K91" s="392"/>
      <c r="L91" s="392"/>
      <c r="M91" s="392"/>
      <c r="N91" s="392"/>
      <c r="O91" s="392"/>
      <c r="P91" s="392"/>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3"/>
      <c r="AY91" s="393"/>
      <c r="AZ91" s="394"/>
      <c r="BA91" s="394"/>
      <c r="BB91" s="394"/>
      <c r="BC91" s="394"/>
      <c r="BD91" s="394"/>
      <c r="BE91" s="386"/>
      <c r="BF91" s="386"/>
      <c r="BG91" s="386"/>
      <c r="BH91" s="386"/>
      <c r="BI91" s="386"/>
      <c r="BJ91" s="386"/>
      <c r="BK91" s="386"/>
      <c r="BL91" s="386"/>
      <c r="BM91" s="386"/>
      <c r="BN91" s="386"/>
      <c r="BO91" s="386"/>
      <c r="BP91" s="386"/>
      <c r="BQ91" s="383">
        <v>85</v>
      </c>
      <c r="BR91" s="388"/>
      <c r="BS91" s="1261"/>
      <c r="BT91" s="1262"/>
      <c r="BU91" s="1262"/>
      <c r="BV91" s="1262"/>
      <c r="BW91" s="1262"/>
      <c r="BX91" s="1262"/>
      <c r="BY91" s="1262"/>
      <c r="BZ91" s="1262"/>
      <c r="CA91" s="1262"/>
      <c r="CB91" s="1262"/>
      <c r="CC91" s="1262"/>
      <c r="CD91" s="1262"/>
      <c r="CE91" s="1262"/>
      <c r="CF91" s="1262"/>
      <c r="CG91" s="1263"/>
      <c r="CH91" s="1241"/>
      <c r="CI91" s="1242"/>
      <c r="CJ91" s="1242"/>
      <c r="CK91" s="1242"/>
      <c r="CL91" s="1243"/>
      <c r="CM91" s="1241"/>
      <c r="CN91" s="1242"/>
      <c r="CO91" s="1242"/>
      <c r="CP91" s="1242"/>
      <c r="CQ91" s="1243"/>
      <c r="CR91" s="1241"/>
      <c r="CS91" s="1242"/>
      <c r="CT91" s="1242"/>
      <c r="CU91" s="1242"/>
      <c r="CV91" s="1243"/>
      <c r="CW91" s="1241"/>
      <c r="CX91" s="1242"/>
      <c r="CY91" s="1242"/>
      <c r="CZ91" s="1242"/>
      <c r="DA91" s="1243"/>
      <c r="DB91" s="1241"/>
      <c r="DC91" s="1242"/>
      <c r="DD91" s="1242"/>
      <c r="DE91" s="1242"/>
      <c r="DF91" s="1243"/>
      <c r="DG91" s="1241"/>
      <c r="DH91" s="1242"/>
      <c r="DI91" s="1242"/>
      <c r="DJ91" s="1242"/>
      <c r="DK91" s="1243"/>
      <c r="DL91" s="1241"/>
      <c r="DM91" s="1242"/>
      <c r="DN91" s="1242"/>
      <c r="DO91" s="1242"/>
      <c r="DP91" s="1243"/>
      <c r="DQ91" s="1241"/>
      <c r="DR91" s="1242"/>
      <c r="DS91" s="1242"/>
      <c r="DT91" s="1242"/>
      <c r="DU91" s="1243"/>
      <c r="DV91" s="1264"/>
      <c r="DW91" s="1265"/>
      <c r="DX91" s="1265"/>
      <c r="DY91" s="1265"/>
      <c r="DZ91" s="1266"/>
      <c r="EA91" s="367"/>
    </row>
    <row r="92" spans="1:131" s="368" customFormat="1" ht="26.25" hidden="1" customHeight="1">
      <c r="A92" s="391"/>
      <c r="B92" s="392"/>
      <c r="C92" s="392"/>
      <c r="D92" s="392"/>
      <c r="E92" s="392"/>
      <c r="F92" s="392"/>
      <c r="G92" s="392"/>
      <c r="H92" s="392"/>
      <c r="I92" s="392"/>
      <c r="J92" s="392"/>
      <c r="K92" s="392"/>
      <c r="L92" s="392"/>
      <c r="M92" s="392"/>
      <c r="N92" s="392"/>
      <c r="O92" s="392"/>
      <c r="P92" s="392"/>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3"/>
      <c r="AZ92" s="394"/>
      <c r="BA92" s="394"/>
      <c r="BB92" s="394"/>
      <c r="BC92" s="394"/>
      <c r="BD92" s="394"/>
      <c r="BE92" s="386"/>
      <c r="BF92" s="386"/>
      <c r="BG92" s="386"/>
      <c r="BH92" s="386"/>
      <c r="BI92" s="386"/>
      <c r="BJ92" s="386"/>
      <c r="BK92" s="386"/>
      <c r="BL92" s="386"/>
      <c r="BM92" s="386"/>
      <c r="BN92" s="386"/>
      <c r="BO92" s="386"/>
      <c r="BP92" s="386"/>
      <c r="BQ92" s="383">
        <v>86</v>
      </c>
      <c r="BR92" s="388"/>
      <c r="BS92" s="1261"/>
      <c r="BT92" s="1262"/>
      <c r="BU92" s="1262"/>
      <c r="BV92" s="1262"/>
      <c r="BW92" s="1262"/>
      <c r="BX92" s="1262"/>
      <c r="BY92" s="1262"/>
      <c r="BZ92" s="1262"/>
      <c r="CA92" s="1262"/>
      <c r="CB92" s="1262"/>
      <c r="CC92" s="1262"/>
      <c r="CD92" s="1262"/>
      <c r="CE92" s="1262"/>
      <c r="CF92" s="1262"/>
      <c r="CG92" s="1263"/>
      <c r="CH92" s="1241"/>
      <c r="CI92" s="1242"/>
      <c r="CJ92" s="1242"/>
      <c r="CK92" s="1242"/>
      <c r="CL92" s="1243"/>
      <c r="CM92" s="1241"/>
      <c r="CN92" s="1242"/>
      <c r="CO92" s="1242"/>
      <c r="CP92" s="1242"/>
      <c r="CQ92" s="1243"/>
      <c r="CR92" s="1241"/>
      <c r="CS92" s="1242"/>
      <c r="CT92" s="1242"/>
      <c r="CU92" s="1242"/>
      <c r="CV92" s="1243"/>
      <c r="CW92" s="1241"/>
      <c r="CX92" s="1242"/>
      <c r="CY92" s="1242"/>
      <c r="CZ92" s="1242"/>
      <c r="DA92" s="1243"/>
      <c r="DB92" s="1241"/>
      <c r="DC92" s="1242"/>
      <c r="DD92" s="1242"/>
      <c r="DE92" s="1242"/>
      <c r="DF92" s="1243"/>
      <c r="DG92" s="1241"/>
      <c r="DH92" s="1242"/>
      <c r="DI92" s="1242"/>
      <c r="DJ92" s="1242"/>
      <c r="DK92" s="1243"/>
      <c r="DL92" s="1241"/>
      <c r="DM92" s="1242"/>
      <c r="DN92" s="1242"/>
      <c r="DO92" s="1242"/>
      <c r="DP92" s="1243"/>
      <c r="DQ92" s="1241"/>
      <c r="DR92" s="1242"/>
      <c r="DS92" s="1242"/>
      <c r="DT92" s="1242"/>
      <c r="DU92" s="1243"/>
      <c r="DV92" s="1264"/>
      <c r="DW92" s="1265"/>
      <c r="DX92" s="1265"/>
      <c r="DY92" s="1265"/>
      <c r="DZ92" s="1266"/>
      <c r="EA92" s="367"/>
    </row>
    <row r="93" spans="1:131" s="368" customFormat="1" ht="26.25" hidden="1" customHeight="1">
      <c r="A93" s="391"/>
      <c r="B93" s="392"/>
      <c r="C93" s="392"/>
      <c r="D93" s="392"/>
      <c r="E93" s="392"/>
      <c r="F93" s="392"/>
      <c r="G93" s="392"/>
      <c r="H93" s="392"/>
      <c r="I93" s="392"/>
      <c r="J93" s="392"/>
      <c r="K93" s="392"/>
      <c r="L93" s="392"/>
      <c r="M93" s="392"/>
      <c r="N93" s="392"/>
      <c r="O93" s="392"/>
      <c r="P93" s="392"/>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3"/>
      <c r="AZ93" s="394"/>
      <c r="BA93" s="394"/>
      <c r="BB93" s="394"/>
      <c r="BC93" s="394"/>
      <c r="BD93" s="394"/>
      <c r="BE93" s="386"/>
      <c r="BF93" s="386"/>
      <c r="BG93" s="386"/>
      <c r="BH93" s="386"/>
      <c r="BI93" s="386"/>
      <c r="BJ93" s="386"/>
      <c r="BK93" s="386"/>
      <c r="BL93" s="386"/>
      <c r="BM93" s="386"/>
      <c r="BN93" s="386"/>
      <c r="BO93" s="386"/>
      <c r="BP93" s="386"/>
      <c r="BQ93" s="383">
        <v>87</v>
      </c>
      <c r="BR93" s="388"/>
      <c r="BS93" s="1261"/>
      <c r="BT93" s="1262"/>
      <c r="BU93" s="1262"/>
      <c r="BV93" s="1262"/>
      <c r="BW93" s="1262"/>
      <c r="BX93" s="1262"/>
      <c r="BY93" s="1262"/>
      <c r="BZ93" s="1262"/>
      <c r="CA93" s="1262"/>
      <c r="CB93" s="1262"/>
      <c r="CC93" s="1262"/>
      <c r="CD93" s="1262"/>
      <c r="CE93" s="1262"/>
      <c r="CF93" s="1262"/>
      <c r="CG93" s="1263"/>
      <c r="CH93" s="1241"/>
      <c r="CI93" s="1242"/>
      <c r="CJ93" s="1242"/>
      <c r="CK93" s="1242"/>
      <c r="CL93" s="1243"/>
      <c r="CM93" s="1241"/>
      <c r="CN93" s="1242"/>
      <c r="CO93" s="1242"/>
      <c r="CP93" s="1242"/>
      <c r="CQ93" s="1243"/>
      <c r="CR93" s="1241"/>
      <c r="CS93" s="1242"/>
      <c r="CT93" s="1242"/>
      <c r="CU93" s="1242"/>
      <c r="CV93" s="1243"/>
      <c r="CW93" s="1241"/>
      <c r="CX93" s="1242"/>
      <c r="CY93" s="1242"/>
      <c r="CZ93" s="1242"/>
      <c r="DA93" s="1243"/>
      <c r="DB93" s="1241"/>
      <c r="DC93" s="1242"/>
      <c r="DD93" s="1242"/>
      <c r="DE93" s="1242"/>
      <c r="DF93" s="1243"/>
      <c r="DG93" s="1241"/>
      <c r="DH93" s="1242"/>
      <c r="DI93" s="1242"/>
      <c r="DJ93" s="1242"/>
      <c r="DK93" s="1243"/>
      <c r="DL93" s="1241"/>
      <c r="DM93" s="1242"/>
      <c r="DN93" s="1242"/>
      <c r="DO93" s="1242"/>
      <c r="DP93" s="1243"/>
      <c r="DQ93" s="1241"/>
      <c r="DR93" s="1242"/>
      <c r="DS93" s="1242"/>
      <c r="DT93" s="1242"/>
      <c r="DU93" s="1243"/>
      <c r="DV93" s="1264"/>
      <c r="DW93" s="1265"/>
      <c r="DX93" s="1265"/>
      <c r="DY93" s="1265"/>
      <c r="DZ93" s="1266"/>
      <c r="EA93" s="367"/>
    </row>
    <row r="94" spans="1:131" s="368" customFormat="1" ht="26.25" hidden="1" customHeight="1">
      <c r="A94" s="391"/>
      <c r="B94" s="392"/>
      <c r="C94" s="392"/>
      <c r="D94" s="392"/>
      <c r="E94" s="392"/>
      <c r="F94" s="392"/>
      <c r="G94" s="392"/>
      <c r="H94" s="392"/>
      <c r="I94" s="392"/>
      <c r="J94" s="392"/>
      <c r="K94" s="392"/>
      <c r="L94" s="392"/>
      <c r="M94" s="392"/>
      <c r="N94" s="392"/>
      <c r="O94" s="392"/>
      <c r="P94" s="392"/>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3"/>
      <c r="AY94" s="393"/>
      <c r="AZ94" s="394"/>
      <c r="BA94" s="394"/>
      <c r="BB94" s="394"/>
      <c r="BC94" s="394"/>
      <c r="BD94" s="394"/>
      <c r="BE94" s="386"/>
      <c r="BF94" s="386"/>
      <c r="BG94" s="386"/>
      <c r="BH94" s="386"/>
      <c r="BI94" s="386"/>
      <c r="BJ94" s="386"/>
      <c r="BK94" s="386"/>
      <c r="BL94" s="386"/>
      <c r="BM94" s="386"/>
      <c r="BN94" s="386"/>
      <c r="BO94" s="386"/>
      <c r="BP94" s="386"/>
      <c r="BQ94" s="383">
        <v>88</v>
      </c>
      <c r="BR94" s="388"/>
      <c r="BS94" s="1261"/>
      <c r="BT94" s="1262"/>
      <c r="BU94" s="1262"/>
      <c r="BV94" s="1262"/>
      <c r="BW94" s="1262"/>
      <c r="BX94" s="1262"/>
      <c r="BY94" s="1262"/>
      <c r="BZ94" s="1262"/>
      <c r="CA94" s="1262"/>
      <c r="CB94" s="1262"/>
      <c r="CC94" s="1262"/>
      <c r="CD94" s="1262"/>
      <c r="CE94" s="1262"/>
      <c r="CF94" s="1262"/>
      <c r="CG94" s="1263"/>
      <c r="CH94" s="1241"/>
      <c r="CI94" s="1242"/>
      <c r="CJ94" s="1242"/>
      <c r="CK94" s="1242"/>
      <c r="CL94" s="1243"/>
      <c r="CM94" s="1241"/>
      <c r="CN94" s="1242"/>
      <c r="CO94" s="1242"/>
      <c r="CP94" s="1242"/>
      <c r="CQ94" s="1243"/>
      <c r="CR94" s="1241"/>
      <c r="CS94" s="1242"/>
      <c r="CT94" s="1242"/>
      <c r="CU94" s="1242"/>
      <c r="CV94" s="1243"/>
      <c r="CW94" s="1241"/>
      <c r="CX94" s="1242"/>
      <c r="CY94" s="1242"/>
      <c r="CZ94" s="1242"/>
      <c r="DA94" s="1243"/>
      <c r="DB94" s="1241"/>
      <c r="DC94" s="1242"/>
      <c r="DD94" s="1242"/>
      <c r="DE94" s="1242"/>
      <c r="DF94" s="1243"/>
      <c r="DG94" s="1241"/>
      <c r="DH94" s="1242"/>
      <c r="DI94" s="1242"/>
      <c r="DJ94" s="1242"/>
      <c r="DK94" s="1243"/>
      <c r="DL94" s="1241"/>
      <c r="DM94" s="1242"/>
      <c r="DN94" s="1242"/>
      <c r="DO94" s="1242"/>
      <c r="DP94" s="1243"/>
      <c r="DQ94" s="1241"/>
      <c r="DR94" s="1242"/>
      <c r="DS94" s="1242"/>
      <c r="DT94" s="1242"/>
      <c r="DU94" s="1243"/>
      <c r="DV94" s="1264"/>
      <c r="DW94" s="1265"/>
      <c r="DX94" s="1265"/>
      <c r="DY94" s="1265"/>
      <c r="DZ94" s="1266"/>
      <c r="EA94" s="367"/>
    </row>
    <row r="95" spans="1:131" s="368" customFormat="1" ht="26.25" hidden="1" customHeight="1">
      <c r="A95" s="391"/>
      <c r="B95" s="392"/>
      <c r="C95" s="392"/>
      <c r="D95" s="392"/>
      <c r="E95" s="392"/>
      <c r="F95" s="392"/>
      <c r="G95" s="392"/>
      <c r="H95" s="392"/>
      <c r="I95" s="392"/>
      <c r="J95" s="392"/>
      <c r="K95" s="392"/>
      <c r="L95" s="392"/>
      <c r="M95" s="392"/>
      <c r="N95" s="392"/>
      <c r="O95" s="392"/>
      <c r="P95" s="392"/>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3"/>
      <c r="AZ95" s="394"/>
      <c r="BA95" s="394"/>
      <c r="BB95" s="394"/>
      <c r="BC95" s="394"/>
      <c r="BD95" s="394"/>
      <c r="BE95" s="386"/>
      <c r="BF95" s="386"/>
      <c r="BG95" s="386"/>
      <c r="BH95" s="386"/>
      <c r="BI95" s="386"/>
      <c r="BJ95" s="386"/>
      <c r="BK95" s="386"/>
      <c r="BL95" s="386"/>
      <c r="BM95" s="386"/>
      <c r="BN95" s="386"/>
      <c r="BO95" s="386"/>
      <c r="BP95" s="386"/>
      <c r="BQ95" s="383">
        <v>89</v>
      </c>
      <c r="BR95" s="388"/>
      <c r="BS95" s="1261"/>
      <c r="BT95" s="1262"/>
      <c r="BU95" s="1262"/>
      <c r="BV95" s="1262"/>
      <c r="BW95" s="1262"/>
      <c r="BX95" s="1262"/>
      <c r="BY95" s="1262"/>
      <c r="BZ95" s="1262"/>
      <c r="CA95" s="1262"/>
      <c r="CB95" s="1262"/>
      <c r="CC95" s="1262"/>
      <c r="CD95" s="1262"/>
      <c r="CE95" s="1262"/>
      <c r="CF95" s="1262"/>
      <c r="CG95" s="1263"/>
      <c r="CH95" s="1241"/>
      <c r="CI95" s="1242"/>
      <c r="CJ95" s="1242"/>
      <c r="CK95" s="1242"/>
      <c r="CL95" s="1243"/>
      <c r="CM95" s="1241"/>
      <c r="CN95" s="1242"/>
      <c r="CO95" s="1242"/>
      <c r="CP95" s="1242"/>
      <c r="CQ95" s="1243"/>
      <c r="CR95" s="1241"/>
      <c r="CS95" s="1242"/>
      <c r="CT95" s="1242"/>
      <c r="CU95" s="1242"/>
      <c r="CV95" s="1243"/>
      <c r="CW95" s="1241"/>
      <c r="CX95" s="1242"/>
      <c r="CY95" s="1242"/>
      <c r="CZ95" s="1242"/>
      <c r="DA95" s="1243"/>
      <c r="DB95" s="1241"/>
      <c r="DC95" s="1242"/>
      <c r="DD95" s="1242"/>
      <c r="DE95" s="1242"/>
      <c r="DF95" s="1243"/>
      <c r="DG95" s="1241"/>
      <c r="DH95" s="1242"/>
      <c r="DI95" s="1242"/>
      <c r="DJ95" s="1242"/>
      <c r="DK95" s="1243"/>
      <c r="DL95" s="1241"/>
      <c r="DM95" s="1242"/>
      <c r="DN95" s="1242"/>
      <c r="DO95" s="1242"/>
      <c r="DP95" s="1243"/>
      <c r="DQ95" s="1241"/>
      <c r="DR95" s="1242"/>
      <c r="DS95" s="1242"/>
      <c r="DT95" s="1242"/>
      <c r="DU95" s="1243"/>
      <c r="DV95" s="1264"/>
      <c r="DW95" s="1265"/>
      <c r="DX95" s="1265"/>
      <c r="DY95" s="1265"/>
      <c r="DZ95" s="1266"/>
      <c r="EA95" s="367"/>
    </row>
    <row r="96" spans="1:131" s="368" customFormat="1" ht="26.25" hidden="1" customHeight="1">
      <c r="A96" s="391"/>
      <c r="B96" s="392"/>
      <c r="C96" s="392"/>
      <c r="D96" s="392"/>
      <c r="E96" s="392"/>
      <c r="F96" s="392"/>
      <c r="G96" s="392"/>
      <c r="H96" s="392"/>
      <c r="I96" s="392"/>
      <c r="J96" s="392"/>
      <c r="K96" s="392"/>
      <c r="L96" s="392"/>
      <c r="M96" s="392"/>
      <c r="N96" s="392"/>
      <c r="O96" s="392"/>
      <c r="P96" s="392"/>
      <c r="Q96" s="393"/>
      <c r="R96" s="393"/>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3"/>
      <c r="AY96" s="393"/>
      <c r="AZ96" s="394"/>
      <c r="BA96" s="394"/>
      <c r="BB96" s="394"/>
      <c r="BC96" s="394"/>
      <c r="BD96" s="394"/>
      <c r="BE96" s="386"/>
      <c r="BF96" s="386"/>
      <c r="BG96" s="386"/>
      <c r="BH96" s="386"/>
      <c r="BI96" s="386"/>
      <c r="BJ96" s="386"/>
      <c r="BK96" s="386"/>
      <c r="BL96" s="386"/>
      <c r="BM96" s="386"/>
      <c r="BN96" s="386"/>
      <c r="BO96" s="386"/>
      <c r="BP96" s="386"/>
      <c r="BQ96" s="383">
        <v>90</v>
      </c>
      <c r="BR96" s="388"/>
      <c r="BS96" s="1261"/>
      <c r="BT96" s="1262"/>
      <c r="BU96" s="1262"/>
      <c r="BV96" s="1262"/>
      <c r="BW96" s="1262"/>
      <c r="BX96" s="1262"/>
      <c r="BY96" s="1262"/>
      <c r="BZ96" s="1262"/>
      <c r="CA96" s="1262"/>
      <c r="CB96" s="1262"/>
      <c r="CC96" s="1262"/>
      <c r="CD96" s="1262"/>
      <c r="CE96" s="1262"/>
      <c r="CF96" s="1262"/>
      <c r="CG96" s="1263"/>
      <c r="CH96" s="1241"/>
      <c r="CI96" s="1242"/>
      <c r="CJ96" s="1242"/>
      <c r="CK96" s="1242"/>
      <c r="CL96" s="1243"/>
      <c r="CM96" s="1241"/>
      <c r="CN96" s="1242"/>
      <c r="CO96" s="1242"/>
      <c r="CP96" s="1242"/>
      <c r="CQ96" s="1243"/>
      <c r="CR96" s="1241"/>
      <c r="CS96" s="1242"/>
      <c r="CT96" s="1242"/>
      <c r="CU96" s="1242"/>
      <c r="CV96" s="1243"/>
      <c r="CW96" s="1241"/>
      <c r="CX96" s="1242"/>
      <c r="CY96" s="1242"/>
      <c r="CZ96" s="1242"/>
      <c r="DA96" s="1243"/>
      <c r="DB96" s="1241"/>
      <c r="DC96" s="1242"/>
      <c r="DD96" s="1242"/>
      <c r="DE96" s="1242"/>
      <c r="DF96" s="1243"/>
      <c r="DG96" s="1241"/>
      <c r="DH96" s="1242"/>
      <c r="DI96" s="1242"/>
      <c r="DJ96" s="1242"/>
      <c r="DK96" s="1243"/>
      <c r="DL96" s="1241"/>
      <c r="DM96" s="1242"/>
      <c r="DN96" s="1242"/>
      <c r="DO96" s="1242"/>
      <c r="DP96" s="1243"/>
      <c r="DQ96" s="1241"/>
      <c r="DR96" s="1242"/>
      <c r="DS96" s="1242"/>
      <c r="DT96" s="1242"/>
      <c r="DU96" s="1243"/>
      <c r="DV96" s="1264"/>
      <c r="DW96" s="1265"/>
      <c r="DX96" s="1265"/>
      <c r="DY96" s="1265"/>
      <c r="DZ96" s="1266"/>
      <c r="EA96" s="367"/>
    </row>
    <row r="97" spans="1:131" s="368" customFormat="1" ht="26.25" hidden="1" customHeight="1">
      <c r="A97" s="391"/>
      <c r="B97" s="392"/>
      <c r="C97" s="392"/>
      <c r="D97" s="392"/>
      <c r="E97" s="392"/>
      <c r="F97" s="392"/>
      <c r="G97" s="392"/>
      <c r="H97" s="392"/>
      <c r="I97" s="392"/>
      <c r="J97" s="392"/>
      <c r="K97" s="392"/>
      <c r="L97" s="392"/>
      <c r="M97" s="392"/>
      <c r="N97" s="392"/>
      <c r="O97" s="392"/>
      <c r="P97" s="392"/>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c r="AY97" s="393"/>
      <c r="AZ97" s="394"/>
      <c r="BA97" s="394"/>
      <c r="BB97" s="394"/>
      <c r="BC97" s="394"/>
      <c r="BD97" s="394"/>
      <c r="BE97" s="386"/>
      <c r="BF97" s="386"/>
      <c r="BG97" s="386"/>
      <c r="BH97" s="386"/>
      <c r="BI97" s="386"/>
      <c r="BJ97" s="386"/>
      <c r="BK97" s="386"/>
      <c r="BL97" s="386"/>
      <c r="BM97" s="386"/>
      <c r="BN97" s="386"/>
      <c r="BO97" s="386"/>
      <c r="BP97" s="386"/>
      <c r="BQ97" s="383">
        <v>91</v>
      </c>
      <c r="BR97" s="388"/>
      <c r="BS97" s="1261"/>
      <c r="BT97" s="1262"/>
      <c r="BU97" s="1262"/>
      <c r="BV97" s="1262"/>
      <c r="BW97" s="1262"/>
      <c r="BX97" s="1262"/>
      <c r="BY97" s="1262"/>
      <c r="BZ97" s="1262"/>
      <c r="CA97" s="1262"/>
      <c r="CB97" s="1262"/>
      <c r="CC97" s="1262"/>
      <c r="CD97" s="1262"/>
      <c r="CE97" s="1262"/>
      <c r="CF97" s="1262"/>
      <c r="CG97" s="1263"/>
      <c r="CH97" s="1241"/>
      <c r="CI97" s="1242"/>
      <c r="CJ97" s="1242"/>
      <c r="CK97" s="1242"/>
      <c r="CL97" s="1243"/>
      <c r="CM97" s="1241"/>
      <c r="CN97" s="1242"/>
      <c r="CO97" s="1242"/>
      <c r="CP97" s="1242"/>
      <c r="CQ97" s="1243"/>
      <c r="CR97" s="1241"/>
      <c r="CS97" s="1242"/>
      <c r="CT97" s="1242"/>
      <c r="CU97" s="1242"/>
      <c r="CV97" s="1243"/>
      <c r="CW97" s="1241"/>
      <c r="CX97" s="1242"/>
      <c r="CY97" s="1242"/>
      <c r="CZ97" s="1242"/>
      <c r="DA97" s="1243"/>
      <c r="DB97" s="1241"/>
      <c r="DC97" s="1242"/>
      <c r="DD97" s="1242"/>
      <c r="DE97" s="1242"/>
      <c r="DF97" s="1243"/>
      <c r="DG97" s="1241"/>
      <c r="DH97" s="1242"/>
      <c r="DI97" s="1242"/>
      <c r="DJ97" s="1242"/>
      <c r="DK97" s="1243"/>
      <c r="DL97" s="1241"/>
      <c r="DM97" s="1242"/>
      <c r="DN97" s="1242"/>
      <c r="DO97" s="1242"/>
      <c r="DP97" s="1243"/>
      <c r="DQ97" s="1241"/>
      <c r="DR97" s="1242"/>
      <c r="DS97" s="1242"/>
      <c r="DT97" s="1242"/>
      <c r="DU97" s="1243"/>
      <c r="DV97" s="1264"/>
      <c r="DW97" s="1265"/>
      <c r="DX97" s="1265"/>
      <c r="DY97" s="1265"/>
      <c r="DZ97" s="1266"/>
      <c r="EA97" s="367"/>
    </row>
    <row r="98" spans="1:131" s="368" customFormat="1" ht="26.25" hidden="1" customHeight="1">
      <c r="A98" s="391"/>
      <c r="B98" s="392"/>
      <c r="C98" s="392"/>
      <c r="D98" s="392"/>
      <c r="E98" s="392"/>
      <c r="F98" s="392"/>
      <c r="G98" s="392"/>
      <c r="H98" s="392"/>
      <c r="I98" s="392"/>
      <c r="J98" s="392"/>
      <c r="K98" s="392"/>
      <c r="L98" s="392"/>
      <c r="M98" s="392"/>
      <c r="N98" s="392"/>
      <c r="O98" s="392"/>
      <c r="P98" s="392"/>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3"/>
      <c r="AY98" s="393"/>
      <c r="AZ98" s="394"/>
      <c r="BA98" s="394"/>
      <c r="BB98" s="394"/>
      <c r="BC98" s="394"/>
      <c r="BD98" s="394"/>
      <c r="BE98" s="386"/>
      <c r="BF98" s="386"/>
      <c r="BG98" s="386"/>
      <c r="BH98" s="386"/>
      <c r="BI98" s="386"/>
      <c r="BJ98" s="386"/>
      <c r="BK98" s="386"/>
      <c r="BL98" s="386"/>
      <c r="BM98" s="386"/>
      <c r="BN98" s="386"/>
      <c r="BO98" s="386"/>
      <c r="BP98" s="386"/>
      <c r="BQ98" s="383">
        <v>92</v>
      </c>
      <c r="BR98" s="388"/>
      <c r="BS98" s="1261"/>
      <c r="BT98" s="1262"/>
      <c r="BU98" s="1262"/>
      <c r="BV98" s="1262"/>
      <c r="BW98" s="1262"/>
      <c r="BX98" s="1262"/>
      <c r="BY98" s="1262"/>
      <c r="BZ98" s="1262"/>
      <c r="CA98" s="1262"/>
      <c r="CB98" s="1262"/>
      <c r="CC98" s="1262"/>
      <c r="CD98" s="1262"/>
      <c r="CE98" s="1262"/>
      <c r="CF98" s="1262"/>
      <c r="CG98" s="1263"/>
      <c r="CH98" s="1241"/>
      <c r="CI98" s="1242"/>
      <c r="CJ98" s="1242"/>
      <c r="CK98" s="1242"/>
      <c r="CL98" s="1243"/>
      <c r="CM98" s="1241"/>
      <c r="CN98" s="1242"/>
      <c r="CO98" s="1242"/>
      <c r="CP98" s="1242"/>
      <c r="CQ98" s="1243"/>
      <c r="CR98" s="1241"/>
      <c r="CS98" s="1242"/>
      <c r="CT98" s="1242"/>
      <c r="CU98" s="1242"/>
      <c r="CV98" s="1243"/>
      <c r="CW98" s="1241"/>
      <c r="CX98" s="1242"/>
      <c r="CY98" s="1242"/>
      <c r="CZ98" s="1242"/>
      <c r="DA98" s="1243"/>
      <c r="DB98" s="1241"/>
      <c r="DC98" s="1242"/>
      <c r="DD98" s="1242"/>
      <c r="DE98" s="1242"/>
      <c r="DF98" s="1243"/>
      <c r="DG98" s="1241"/>
      <c r="DH98" s="1242"/>
      <c r="DI98" s="1242"/>
      <c r="DJ98" s="1242"/>
      <c r="DK98" s="1243"/>
      <c r="DL98" s="1241"/>
      <c r="DM98" s="1242"/>
      <c r="DN98" s="1242"/>
      <c r="DO98" s="1242"/>
      <c r="DP98" s="1243"/>
      <c r="DQ98" s="1241"/>
      <c r="DR98" s="1242"/>
      <c r="DS98" s="1242"/>
      <c r="DT98" s="1242"/>
      <c r="DU98" s="1243"/>
      <c r="DV98" s="1264"/>
      <c r="DW98" s="1265"/>
      <c r="DX98" s="1265"/>
      <c r="DY98" s="1265"/>
      <c r="DZ98" s="1266"/>
      <c r="EA98" s="367"/>
    </row>
    <row r="99" spans="1:131" s="368" customFormat="1" ht="26.25" hidden="1" customHeight="1">
      <c r="A99" s="391"/>
      <c r="B99" s="392"/>
      <c r="C99" s="392"/>
      <c r="D99" s="392"/>
      <c r="E99" s="392"/>
      <c r="F99" s="392"/>
      <c r="G99" s="392"/>
      <c r="H99" s="392"/>
      <c r="I99" s="392"/>
      <c r="J99" s="392"/>
      <c r="K99" s="392"/>
      <c r="L99" s="392"/>
      <c r="M99" s="392"/>
      <c r="N99" s="392"/>
      <c r="O99" s="392"/>
      <c r="P99" s="392"/>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c r="AY99" s="393"/>
      <c r="AZ99" s="394"/>
      <c r="BA99" s="394"/>
      <c r="BB99" s="394"/>
      <c r="BC99" s="394"/>
      <c r="BD99" s="394"/>
      <c r="BE99" s="386"/>
      <c r="BF99" s="386"/>
      <c r="BG99" s="386"/>
      <c r="BH99" s="386"/>
      <c r="BI99" s="386"/>
      <c r="BJ99" s="386"/>
      <c r="BK99" s="386"/>
      <c r="BL99" s="386"/>
      <c r="BM99" s="386"/>
      <c r="BN99" s="386"/>
      <c r="BO99" s="386"/>
      <c r="BP99" s="386"/>
      <c r="BQ99" s="383">
        <v>93</v>
      </c>
      <c r="BR99" s="388"/>
      <c r="BS99" s="1261"/>
      <c r="BT99" s="1262"/>
      <c r="BU99" s="1262"/>
      <c r="BV99" s="1262"/>
      <c r="BW99" s="1262"/>
      <c r="BX99" s="1262"/>
      <c r="BY99" s="1262"/>
      <c r="BZ99" s="1262"/>
      <c r="CA99" s="1262"/>
      <c r="CB99" s="1262"/>
      <c r="CC99" s="1262"/>
      <c r="CD99" s="1262"/>
      <c r="CE99" s="1262"/>
      <c r="CF99" s="1262"/>
      <c r="CG99" s="1263"/>
      <c r="CH99" s="1241"/>
      <c r="CI99" s="1242"/>
      <c r="CJ99" s="1242"/>
      <c r="CK99" s="1242"/>
      <c r="CL99" s="1243"/>
      <c r="CM99" s="1241"/>
      <c r="CN99" s="1242"/>
      <c r="CO99" s="1242"/>
      <c r="CP99" s="1242"/>
      <c r="CQ99" s="1243"/>
      <c r="CR99" s="1241"/>
      <c r="CS99" s="1242"/>
      <c r="CT99" s="1242"/>
      <c r="CU99" s="1242"/>
      <c r="CV99" s="1243"/>
      <c r="CW99" s="1241"/>
      <c r="CX99" s="1242"/>
      <c r="CY99" s="1242"/>
      <c r="CZ99" s="1242"/>
      <c r="DA99" s="1243"/>
      <c r="DB99" s="1241"/>
      <c r="DC99" s="1242"/>
      <c r="DD99" s="1242"/>
      <c r="DE99" s="1242"/>
      <c r="DF99" s="1243"/>
      <c r="DG99" s="1241"/>
      <c r="DH99" s="1242"/>
      <c r="DI99" s="1242"/>
      <c r="DJ99" s="1242"/>
      <c r="DK99" s="1243"/>
      <c r="DL99" s="1241"/>
      <c r="DM99" s="1242"/>
      <c r="DN99" s="1242"/>
      <c r="DO99" s="1242"/>
      <c r="DP99" s="1243"/>
      <c r="DQ99" s="1241"/>
      <c r="DR99" s="1242"/>
      <c r="DS99" s="1242"/>
      <c r="DT99" s="1242"/>
      <c r="DU99" s="1243"/>
      <c r="DV99" s="1264"/>
      <c r="DW99" s="1265"/>
      <c r="DX99" s="1265"/>
      <c r="DY99" s="1265"/>
      <c r="DZ99" s="1266"/>
      <c r="EA99" s="367"/>
    </row>
    <row r="100" spans="1:131" s="368" customFormat="1" ht="26.25" hidden="1" customHeight="1">
      <c r="A100" s="391"/>
      <c r="B100" s="392"/>
      <c r="C100" s="392"/>
      <c r="D100" s="392"/>
      <c r="E100" s="392"/>
      <c r="F100" s="392"/>
      <c r="G100" s="392"/>
      <c r="H100" s="392"/>
      <c r="I100" s="392"/>
      <c r="J100" s="392"/>
      <c r="K100" s="392"/>
      <c r="L100" s="392"/>
      <c r="M100" s="392"/>
      <c r="N100" s="392"/>
      <c r="O100" s="392"/>
      <c r="P100" s="392"/>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4"/>
      <c r="BA100" s="394"/>
      <c r="BB100" s="394"/>
      <c r="BC100" s="394"/>
      <c r="BD100" s="394"/>
      <c r="BE100" s="386"/>
      <c r="BF100" s="386"/>
      <c r="BG100" s="386"/>
      <c r="BH100" s="386"/>
      <c r="BI100" s="386"/>
      <c r="BJ100" s="386"/>
      <c r="BK100" s="386"/>
      <c r="BL100" s="386"/>
      <c r="BM100" s="386"/>
      <c r="BN100" s="386"/>
      <c r="BO100" s="386"/>
      <c r="BP100" s="386"/>
      <c r="BQ100" s="383">
        <v>94</v>
      </c>
      <c r="BR100" s="388"/>
      <c r="BS100" s="1261"/>
      <c r="BT100" s="1262"/>
      <c r="BU100" s="1262"/>
      <c r="BV100" s="1262"/>
      <c r="BW100" s="1262"/>
      <c r="BX100" s="1262"/>
      <c r="BY100" s="1262"/>
      <c r="BZ100" s="1262"/>
      <c r="CA100" s="1262"/>
      <c r="CB100" s="1262"/>
      <c r="CC100" s="1262"/>
      <c r="CD100" s="1262"/>
      <c r="CE100" s="1262"/>
      <c r="CF100" s="1262"/>
      <c r="CG100" s="1263"/>
      <c r="CH100" s="1241"/>
      <c r="CI100" s="1242"/>
      <c r="CJ100" s="1242"/>
      <c r="CK100" s="1242"/>
      <c r="CL100" s="1243"/>
      <c r="CM100" s="1241"/>
      <c r="CN100" s="1242"/>
      <c r="CO100" s="1242"/>
      <c r="CP100" s="1242"/>
      <c r="CQ100" s="1243"/>
      <c r="CR100" s="1241"/>
      <c r="CS100" s="1242"/>
      <c r="CT100" s="1242"/>
      <c r="CU100" s="1242"/>
      <c r="CV100" s="1243"/>
      <c r="CW100" s="1241"/>
      <c r="CX100" s="1242"/>
      <c r="CY100" s="1242"/>
      <c r="CZ100" s="1242"/>
      <c r="DA100" s="1243"/>
      <c r="DB100" s="1241"/>
      <c r="DC100" s="1242"/>
      <c r="DD100" s="1242"/>
      <c r="DE100" s="1242"/>
      <c r="DF100" s="1243"/>
      <c r="DG100" s="1241"/>
      <c r="DH100" s="1242"/>
      <c r="DI100" s="1242"/>
      <c r="DJ100" s="1242"/>
      <c r="DK100" s="1243"/>
      <c r="DL100" s="1241"/>
      <c r="DM100" s="1242"/>
      <c r="DN100" s="1242"/>
      <c r="DO100" s="1242"/>
      <c r="DP100" s="1243"/>
      <c r="DQ100" s="1241"/>
      <c r="DR100" s="1242"/>
      <c r="DS100" s="1242"/>
      <c r="DT100" s="1242"/>
      <c r="DU100" s="1243"/>
      <c r="DV100" s="1264"/>
      <c r="DW100" s="1265"/>
      <c r="DX100" s="1265"/>
      <c r="DY100" s="1265"/>
      <c r="DZ100" s="1266"/>
      <c r="EA100" s="367"/>
    </row>
    <row r="101" spans="1:131" s="368" customFormat="1" ht="26.25" hidden="1" customHeight="1">
      <c r="A101" s="391"/>
      <c r="B101" s="392"/>
      <c r="C101" s="392"/>
      <c r="D101" s="392"/>
      <c r="E101" s="392"/>
      <c r="F101" s="392"/>
      <c r="G101" s="392"/>
      <c r="H101" s="392"/>
      <c r="I101" s="392"/>
      <c r="J101" s="392"/>
      <c r="K101" s="392"/>
      <c r="L101" s="392"/>
      <c r="M101" s="392"/>
      <c r="N101" s="392"/>
      <c r="O101" s="392"/>
      <c r="P101" s="392"/>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3"/>
      <c r="AZ101" s="394"/>
      <c r="BA101" s="394"/>
      <c r="BB101" s="394"/>
      <c r="BC101" s="394"/>
      <c r="BD101" s="394"/>
      <c r="BE101" s="386"/>
      <c r="BF101" s="386"/>
      <c r="BG101" s="386"/>
      <c r="BH101" s="386"/>
      <c r="BI101" s="386"/>
      <c r="BJ101" s="386"/>
      <c r="BK101" s="386"/>
      <c r="BL101" s="386"/>
      <c r="BM101" s="386"/>
      <c r="BN101" s="386"/>
      <c r="BO101" s="386"/>
      <c r="BP101" s="386"/>
      <c r="BQ101" s="383">
        <v>95</v>
      </c>
      <c r="BR101" s="388"/>
      <c r="BS101" s="1261"/>
      <c r="BT101" s="1262"/>
      <c r="BU101" s="1262"/>
      <c r="BV101" s="1262"/>
      <c r="BW101" s="1262"/>
      <c r="BX101" s="1262"/>
      <c r="BY101" s="1262"/>
      <c r="BZ101" s="1262"/>
      <c r="CA101" s="1262"/>
      <c r="CB101" s="1262"/>
      <c r="CC101" s="1262"/>
      <c r="CD101" s="1262"/>
      <c r="CE101" s="1262"/>
      <c r="CF101" s="1262"/>
      <c r="CG101" s="1263"/>
      <c r="CH101" s="1241"/>
      <c r="CI101" s="1242"/>
      <c r="CJ101" s="1242"/>
      <c r="CK101" s="1242"/>
      <c r="CL101" s="1243"/>
      <c r="CM101" s="1241"/>
      <c r="CN101" s="1242"/>
      <c r="CO101" s="1242"/>
      <c r="CP101" s="1242"/>
      <c r="CQ101" s="1243"/>
      <c r="CR101" s="1241"/>
      <c r="CS101" s="1242"/>
      <c r="CT101" s="1242"/>
      <c r="CU101" s="1242"/>
      <c r="CV101" s="1243"/>
      <c r="CW101" s="1241"/>
      <c r="CX101" s="1242"/>
      <c r="CY101" s="1242"/>
      <c r="CZ101" s="1242"/>
      <c r="DA101" s="1243"/>
      <c r="DB101" s="1241"/>
      <c r="DC101" s="1242"/>
      <c r="DD101" s="1242"/>
      <c r="DE101" s="1242"/>
      <c r="DF101" s="1243"/>
      <c r="DG101" s="1241"/>
      <c r="DH101" s="1242"/>
      <c r="DI101" s="1242"/>
      <c r="DJ101" s="1242"/>
      <c r="DK101" s="1243"/>
      <c r="DL101" s="1241"/>
      <c r="DM101" s="1242"/>
      <c r="DN101" s="1242"/>
      <c r="DO101" s="1242"/>
      <c r="DP101" s="1243"/>
      <c r="DQ101" s="1241"/>
      <c r="DR101" s="1242"/>
      <c r="DS101" s="1242"/>
      <c r="DT101" s="1242"/>
      <c r="DU101" s="1243"/>
      <c r="DV101" s="1264"/>
      <c r="DW101" s="1265"/>
      <c r="DX101" s="1265"/>
      <c r="DY101" s="1265"/>
      <c r="DZ101" s="1266"/>
      <c r="EA101" s="367"/>
    </row>
    <row r="102" spans="1:131" s="368" customFormat="1" ht="26.25" customHeight="1" thickBot="1">
      <c r="A102" s="391"/>
      <c r="B102" s="392"/>
      <c r="C102" s="392"/>
      <c r="D102" s="392"/>
      <c r="E102" s="392"/>
      <c r="F102" s="392"/>
      <c r="G102" s="392"/>
      <c r="H102" s="392"/>
      <c r="I102" s="392"/>
      <c r="J102" s="392"/>
      <c r="K102" s="392"/>
      <c r="L102" s="392"/>
      <c r="M102" s="392"/>
      <c r="N102" s="392"/>
      <c r="O102" s="392"/>
      <c r="P102" s="392"/>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4"/>
      <c r="BA102" s="394"/>
      <c r="BB102" s="394"/>
      <c r="BC102" s="394"/>
      <c r="BD102" s="394"/>
      <c r="BE102" s="386"/>
      <c r="BF102" s="386"/>
      <c r="BG102" s="386"/>
      <c r="BH102" s="386"/>
      <c r="BI102" s="386"/>
      <c r="BJ102" s="386"/>
      <c r="BK102" s="386"/>
      <c r="BL102" s="386"/>
      <c r="BM102" s="386"/>
      <c r="BN102" s="386"/>
      <c r="BO102" s="386"/>
      <c r="BP102" s="386"/>
      <c r="BQ102" s="385" t="s">
        <v>103</v>
      </c>
      <c r="BR102" s="1275" t="s">
        <v>172</v>
      </c>
      <c r="BS102" s="1276"/>
      <c r="BT102" s="1276"/>
      <c r="BU102" s="1276"/>
      <c r="BV102" s="1276"/>
      <c r="BW102" s="1276"/>
      <c r="BX102" s="1276"/>
      <c r="BY102" s="1276"/>
      <c r="BZ102" s="1276"/>
      <c r="CA102" s="1276"/>
      <c r="CB102" s="1276"/>
      <c r="CC102" s="1276"/>
      <c r="CD102" s="1276"/>
      <c r="CE102" s="1276"/>
      <c r="CF102" s="1276"/>
      <c r="CG102" s="1277"/>
      <c r="CH102" s="1270"/>
      <c r="CI102" s="1271"/>
      <c r="CJ102" s="1271"/>
      <c r="CK102" s="1271"/>
      <c r="CL102" s="1272"/>
      <c r="CM102" s="1270"/>
      <c r="CN102" s="1271"/>
      <c r="CO102" s="1271"/>
      <c r="CP102" s="1271"/>
      <c r="CQ102" s="1272"/>
      <c r="CR102" s="1258">
        <v>17910</v>
      </c>
      <c r="CS102" s="1259"/>
      <c r="CT102" s="1259"/>
      <c r="CU102" s="1259"/>
      <c r="CV102" s="1260"/>
      <c r="CW102" s="1258">
        <v>3709</v>
      </c>
      <c r="CX102" s="1259"/>
      <c r="CY102" s="1259"/>
      <c r="CZ102" s="1259"/>
      <c r="DA102" s="1260"/>
      <c r="DB102" s="1258">
        <v>8480</v>
      </c>
      <c r="DC102" s="1259"/>
      <c r="DD102" s="1259"/>
      <c r="DE102" s="1259"/>
      <c r="DF102" s="1260"/>
      <c r="DG102" s="1258">
        <v>13343</v>
      </c>
      <c r="DH102" s="1259"/>
      <c r="DI102" s="1259"/>
      <c r="DJ102" s="1259"/>
      <c r="DK102" s="1260"/>
      <c r="DL102" s="1258">
        <v>15547</v>
      </c>
      <c r="DM102" s="1259"/>
      <c r="DN102" s="1259"/>
      <c r="DO102" s="1259"/>
      <c r="DP102" s="1260"/>
      <c r="DQ102" s="1258">
        <v>11722</v>
      </c>
      <c r="DR102" s="1259"/>
      <c r="DS102" s="1259"/>
      <c r="DT102" s="1259"/>
      <c r="DU102" s="1260"/>
      <c r="DV102" s="1267"/>
      <c r="DW102" s="1268"/>
      <c r="DX102" s="1268"/>
      <c r="DY102" s="1268"/>
      <c r="DZ102" s="1269"/>
      <c r="EA102" s="367"/>
    </row>
    <row r="103" spans="1:131" s="368" customFormat="1" ht="26.25" customHeight="1">
      <c r="A103" s="391"/>
      <c r="B103" s="392"/>
      <c r="C103" s="392"/>
      <c r="D103" s="392"/>
      <c r="E103" s="392"/>
      <c r="F103" s="392"/>
      <c r="G103" s="392"/>
      <c r="H103" s="392"/>
      <c r="I103" s="392"/>
      <c r="J103" s="392"/>
      <c r="K103" s="392"/>
      <c r="L103" s="392"/>
      <c r="M103" s="392"/>
      <c r="N103" s="392"/>
      <c r="O103" s="392"/>
      <c r="P103" s="392"/>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3"/>
      <c r="AY103" s="393"/>
      <c r="AZ103" s="394"/>
      <c r="BA103" s="394"/>
      <c r="BB103" s="394"/>
      <c r="BC103" s="394"/>
      <c r="BD103" s="394"/>
      <c r="BE103" s="386"/>
      <c r="BF103" s="386"/>
      <c r="BG103" s="386"/>
      <c r="BH103" s="386"/>
      <c r="BI103" s="386"/>
      <c r="BJ103" s="386"/>
      <c r="BK103" s="386"/>
      <c r="BL103" s="386"/>
      <c r="BM103" s="386"/>
      <c r="BN103" s="386"/>
      <c r="BO103" s="386"/>
      <c r="BP103" s="386"/>
      <c r="BQ103" s="1273" t="s">
        <v>173</v>
      </c>
      <c r="BR103" s="1273"/>
      <c r="BS103" s="1273"/>
      <c r="BT103" s="1273"/>
      <c r="BU103" s="1273"/>
      <c r="BV103" s="1273"/>
      <c r="BW103" s="1273"/>
      <c r="BX103" s="1273"/>
      <c r="BY103" s="1273"/>
      <c r="BZ103" s="1273"/>
      <c r="CA103" s="1273"/>
      <c r="CB103" s="1273"/>
      <c r="CC103" s="1273"/>
      <c r="CD103" s="1273"/>
      <c r="CE103" s="1273"/>
      <c r="CF103" s="1273"/>
      <c r="CG103" s="1273"/>
      <c r="CH103" s="1273"/>
      <c r="CI103" s="1273"/>
      <c r="CJ103" s="1273"/>
      <c r="CK103" s="1273"/>
      <c r="CL103" s="1273"/>
      <c r="CM103" s="1273"/>
      <c r="CN103" s="1273"/>
      <c r="CO103" s="1273"/>
      <c r="CP103" s="1273"/>
      <c r="CQ103" s="1273"/>
      <c r="CR103" s="1273"/>
      <c r="CS103" s="1273"/>
      <c r="CT103" s="1273"/>
      <c r="CU103" s="1273"/>
      <c r="CV103" s="1273"/>
      <c r="CW103" s="1273"/>
      <c r="CX103" s="1273"/>
      <c r="CY103" s="1273"/>
      <c r="CZ103" s="1273"/>
      <c r="DA103" s="1273"/>
      <c r="DB103" s="1273"/>
      <c r="DC103" s="1273"/>
      <c r="DD103" s="1273"/>
      <c r="DE103" s="1273"/>
      <c r="DF103" s="1273"/>
      <c r="DG103" s="1273"/>
      <c r="DH103" s="1273"/>
      <c r="DI103" s="1273"/>
      <c r="DJ103" s="1273"/>
      <c r="DK103" s="1273"/>
      <c r="DL103" s="1273"/>
      <c r="DM103" s="1273"/>
      <c r="DN103" s="1273"/>
      <c r="DO103" s="1273"/>
      <c r="DP103" s="1273"/>
      <c r="DQ103" s="1273"/>
      <c r="DR103" s="1273"/>
      <c r="DS103" s="1273"/>
      <c r="DT103" s="1273"/>
      <c r="DU103" s="1273"/>
      <c r="DV103" s="1273"/>
      <c r="DW103" s="1273"/>
      <c r="DX103" s="1273"/>
      <c r="DY103" s="1273"/>
      <c r="DZ103" s="1273"/>
      <c r="EA103" s="367"/>
    </row>
    <row r="104" spans="1:131" s="368" customFormat="1" ht="26.25" customHeight="1">
      <c r="A104" s="391"/>
      <c r="B104" s="392"/>
      <c r="C104" s="392"/>
      <c r="D104" s="392"/>
      <c r="E104" s="392"/>
      <c r="F104" s="392"/>
      <c r="G104" s="392"/>
      <c r="H104" s="392"/>
      <c r="I104" s="392"/>
      <c r="J104" s="392"/>
      <c r="K104" s="392"/>
      <c r="L104" s="392"/>
      <c r="M104" s="392"/>
      <c r="N104" s="392"/>
      <c r="O104" s="392"/>
      <c r="P104" s="392"/>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c r="AY104" s="393"/>
      <c r="AZ104" s="394"/>
      <c r="BA104" s="394"/>
      <c r="BB104" s="394"/>
      <c r="BC104" s="394"/>
      <c r="BD104" s="394"/>
      <c r="BE104" s="386"/>
      <c r="BF104" s="386"/>
      <c r="BG104" s="386"/>
      <c r="BH104" s="386"/>
      <c r="BI104" s="386"/>
      <c r="BJ104" s="386"/>
      <c r="BK104" s="386"/>
      <c r="BL104" s="386"/>
      <c r="BM104" s="386"/>
      <c r="BN104" s="386"/>
      <c r="BO104" s="386"/>
      <c r="BP104" s="386"/>
      <c r="BQ104" s="1274" t="s">
        <v>174</v>
      </c>
      <c r="BR104" s="1274"/>
      <c r="BS104" s="1274"/>
      <c r="BT104" s="1274"/>
      <c r="BU104" s="1274"/>
      <c r="BV104" s="1274"/>
      <c r="BW104" s="1274"/>
      <c r="BX104" s="1274"/>
      <c r="BY104" s="1274"/>
      <c r="BZ104" s="1274"/>
      <c r="CA104" s="1274"/>
      <c r="CB104" s="1274"/>
      <c r="CC104" s="1274"/>
      <c r="CD104" s="1274"/>
      <c r="CE104" s="1274"/>
      <c r="CF104" s="1274"/>
      <c r="CG104" s="1274"/>
      <c r="CH104" s="1274"/>
      <c r="CI104" s="1274"/>
      <c r="CJ104" s="1274"/>
      <c r="CK104" s="1274"/>
      <c r="CL104" s="1274"/>
      <c r="CM104" s="1274"/>
      <c r="CN104" s="1274"/>
      <c r="CO104" s="1274"/>
      <c r="CP104" s="1274"/>
      <c r="CQ104" s="1274"/>
      <c r="CR104" s="1274"/>
      <c r="CS104" s="1274"/>
      <c r="CT104" s="1274"/>
      <c r="CU104" s="1274"/>
      <c r="CV104" s="1274"/>
      <c r="CW104" s="1274"/>
      <c r="CX104" s="1274"/>
      <c r="CY104" s="1274"/>
      <c r="CZ104" s="1274"/>
      <c r="DA104" s="1274"/>
      <c r="DB104" s="1274"/>
      <c r="DC104" s="1274"/>
      <c r="DD104" s="1274"/>
      <c r="DE104" s="1274"/>
      <c r="DF104" s="1274"/>
      <c r="DG104" s="1274"/>
      <c r="DH104" s="1274"/>
      <c r="DI104" s="1274"/>
      <c r="DJ104" s="1274"/>
      <c r="DK104" s="1274"/>
      <c r="DL104" s="1274"/>
      <c r="DM104" s="1274"/>
      <c r="DN104" s="1274"/>
      <c r="DO104" s="1274"/>
      <c r="DP104" s="1274"/>
      <c r="DQ104" s="1274"/>
      <c r="DR104" s="1274"/>
      <c r="DS104" s="1274"/>
      <c r="DT104" s="1274"/>
      <c r="DU104" s="1274"/>
      <c r="DV104" s="1274"/>
      <c r="DW104" s="1274"/>
      <c r="DX104" s="1274"/>
      <c r="DY104" s="1274"/>
      <c r="DZ104" s="1274"/>
      <c r="EA104" s="367"/>
    </row>
    <row r="105" spans="1:131" s="368" customFormat="1" ht="11.25" customHeight="1">
      <c r="A105" s="386"/>
      <c r="B105" s="386"/>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9"/>
      <c r="BR105" s="389"/>
      <c r="BS105" s="389"/>
      <c r="BT105" s="389"/>
      <c r="BU105" s="389"/>
      <c r="BV105" s="389"/>
      <c r="BW105" s="389"/>
      <c r="BX105" s="389"/>
      <c r="BY105" s="389"/>
      <c r="BZ105" s="389"/>
      <c r="CA105" s="389"/>
      <c r="CB105" s="389"/>
      <c r="CC105" s="389"/>
      <c r="CD105" s="389"/>
      <c r="CE105" s="389"/>
      <c r="CF105" s="389"/>
      <c r="CG105" s="389"/>
      <c r="CH105" s="389"/>
      <c r="CI105" s="389"/>
      <c r="CJ105" s="389"/>
      <c r="CK105" s="389"/>
      <c r="CL105" s="389"/>
      <c r="CM105" s="389"/>
      <c r="CN105" s="389"/>
      <c r="CO105" s="389"/>
      <c r="CP105" s="389"/>
      <c r="CQ105" s="389"/>
      <c r="CR105" s="389"/>
      <c r="CS105" s="389"/>
      <c r="CT105" s="389"/>
      <c r="CU105" s="389"/>
      <c r="CV105" s="389"/>
      <c r="CW105" s="389"/>
      <c r="CX105" s="389"/>
      <c r="CY105" s="389"/>
      <c r="CZ105" s="389"/>
      <c r="DA105" s="389"/>
      <c r="DB105" s="389"/>
      <c r="DC105" s="389"/>
      <c r="DD105" s="389"/>
      <c r="DE105" s="389"/>
      <c r="DF105" s="389"/>
      <c r="DG105" s="389"/>
      <c r="DH105" s="389"/>
      <c r="DI105" s="389"/>
      <c r="DJ105" s="389"/>
      <c r="DK105" s="389"/>
      <c r="DL105" s="389"/>
      <c r="DM105" s="389"/>
      <c r="DN105" s="389"/>
      <c r="DO105" s="389"/>
      <c r="DP105" s="389"/>
      <c r="DQ105" s="389"/>
      <c r="DR105" s="389"/>
      <c r="DS105" s="389"/>
      <c r="DT105" s="389"/>
      <c r="DU105" s="389"/>
      <c r="DV105" s="389"/>
      <c r="DW105" s="389"/>
      <c r="DX105" s="389"/>
      <c r="DY105" s="389"/>
      <c r="DZ105" s="389"/>
      <c r="EA105" s="367"/>
    </row>
    <row r="106" spans="1:131" s="368" customFormat="1" ht="11.25" customHeight="1">
      <c r="A106" s="395"/>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c r="BN106" s="395"/>
      <c r="BO106" s="395"/>
      <c r="BP106" s="395"/>
      <c r="BQ106" s="389"/>
      <c r="BR106" s="389"/>
      <c r="BS106" s="389"/>
      <c r="BT106" s="389"/>
      <c r="BU106" s="389"/>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89"/>
      <c r="DB106" s="389"/>
      <c r="DC106" s="389"/>
      <c r="DD106" s="389"/>
      <c r="DE106" s="389"/>
      <c r="DF106" s="389"/>
      <c r="DG106" s="389"/>
      <c r="DH106" s="389"/>
      <c r="DI106" s="389"/>
      <c r="DJ106" s="389"/>
      <c r="DK106" s="389"/>
      <c r="DL106" s="389"/>
      <c r="DM106" s="389"/>
      <c r="DN106" s="389"/>
      <c r="DO106" s="389"/>
      <c r="DP106" s="389"/>
      <c r="DQ106" s="389"/>
      <c r="DR106" s="389"/>
      <c r="DS106" s="389"/>
      <c r="DT106" s="389"/>
      <c r="DU106" s="389"/>
      <c r="DV106" s="389"/>
      <c r="DW106" s="389"/>
      <c r="DX106" s="389"/>
      <c r="DY106" s="389"/>
      <c r="DZ106" s="389"/>
      <c r="EA106" s="367"/>
    </row>
    <row r="107" spans="1:131" s="367" customFormat="1" ht="26.25" customHeight="1" thickBot="1">
      <c r="A107" s="396" t="s">
        <v>175</v>
      </c>
      <c r="B107" s="397"/>
      <c r="C107" s="397"/>
      <c r="D107" s="397"/>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6" t="s">
        <v>176</v>
      </c>
      <c r="AV107" s="397"/>
      <c r="AW107" s="397"/>
      <c r="AX107" s="397"/>
      <c r="AY107" s="397"/>
      <c r="AZ107" s="397"/>
      <c r="BA107" s="397"/>
      <c r="BB107" s="397"/>
      <c r="BC107" s="397"/>
      <c r="BD107" s="397"/>
      <c r="BE107" s="397"/>
      <c r="BF107" s="397"/>
      <c r="BG107" s="397"/>
      <c r="BH107" s="397"/>
      <c r="BI107" s="397"/>
      <c r="BJ107" s="397"/>
      <c r="BK107" s="397"/>
      <c r="BL107" s="397"/>
      <c r="BM107" s="397"/>
      <c r="BN107" s="397"/>
      <c r="BO107" s="397"/>
      <c r="BP107" s="397"/>
      <c r="BQ107" s="397"/>
      <c r="BR107" s="397"/>
      <c r="BS107" s="397"/>
      <c r="BT107" s="397"/>
      <c r="BU107" s="397"/>
      <c r="BV107" s="397"/>
      <c r="BW107" s="397"/>
      <c r="BX107" s="397"/>
      <c r="BY107" s="397"/>
      <c r="BZ107" s="397"/>
      <c r="CA107" s="397"/>
      <c r="CB107" s="397"/>
      <c r="CC107" s="397"/>
      <c r="CD107" s="397"/>
      <c r="CE107" s="397"/>
      <c r="CF107" s="397"/>
      <c r="CG107" s="397"/>
      <c r="CH107" s="397"/>
      <c r="CI107" s="397"/>
      <c r="CJ107" s="397"/>
      <c r="CK107" s="397"/>
      <c r="CL107" s="397"/>
      <c r="CM107" s="397"/>
      <c r="CN107" s="397"/>
      <c r="CO107" s="397"/>
      <c r="CP107" s="397"/>
      <c r="CQ107" s="397"/>
      <c r="CR107" s="397"/>
      <c r="CS107" s="397"/>
      <c r="CT107" s="397"/>
      <c r="CU107" s="397"/>
      <c r="CV107" s="397"/>
      <c r="CW107" s="397"/>
      <c r="CX107" s="397"/>
      <c r="CY107" s="397"/>
      <c r="CZ107" s="397"/>
      <c r="DA107" s="397"/>
      <c r="DB107" s="397"/>
      <c r="DC107" s="397"/>
      <c r="DD107" s="397"/>
      <c r="DE107" s="397"/>
      <c r="DF107" s="397"/>
      <c r="DG107" s="397"/>
      <c r="DH107" s="397"/>
      <c r="DI107" s="397"/>
      <c r="DJ107" s="397"/>
      <c r="DK107" s="397"/>
      <c r="DL107" s="397"/>
      <c r="DM107" s="397"/>
      <c r="DN107" s="397"/>
      <c r="DO107" s="397"/>
      <c r="DP107" s="397"/>
      <c r="DQ107" s="397"/>
      <c r="DR107" s="397"/>
      <c r="DS107" s="397"/>
      <c r="DT107" s="397"/>
      <c r="DU107" s="397"/>
      <c r="DV107" s="397"/>
      <c r="DW107" s="397"/>
      <c r="DX107" s="397"/>
      <c r="DY107" s="397"/>
      <c r="DZ107" s="397"/>
    </row>
    <row r="108" spans="1:131" s="367" customFormat="1" ht="26.25" customHeight="1">
      <c r="A108" s="1255" t="s">
        <v>177</v>
      </c>
      <c r="B108" s="1256"/>
      <c r="C108" s="1256"/>
      <c r="D108" s="1256"/>
      <c r="E108" s="1256"/>
      <c r="F108" s="1256"/>
      <c r="G108" s="1256"/>
      <c r="H108" s="1256"/>
      <c r="I108" s="1256"/>
      <c r="J108" s="1256"/>
      <c r="K108" s="1256"/>
      <c r="L108" s="1256"/>
      <c r="M108" s="1256"/>
      <c r="N108" s="1256"/>
      <c r="O108" s="1256"/>
      <c r="P108" s="1256"/>
      <c r="Q108" s="1256"/>
      <c r="R108" s="1256"/>
      <c r="S108" s="1256"/>
      <c r="T108" s="1256"/>
      <c r="U108" s="1256"/>
      <c r="V108" s="1256"/>
      <c r="W108" s="1256"/>
      <c r="X108" s="1256"/>
      <c r="Y108" s="1256"/>
      <c r="Z108" s="1256"/>
      <c r="AA108" s="1256"/>
      <c r="AB108" s="1256"/>
      <c r="AC108" s="1256"/>
      <c r="AD108" s="1256"/>
      <c r="AE108" s="1256"/>
      <c r="AF108" s="1256"/>
      <c r="AG108" s="1256"/>
      <c r="AH108" s="1256"/>
      <c r="AI108" s="1256"/>
      <c r="AJ108" s="1256"/>
      <c r="AK108" s="1256"/>
      <c r="AL108" s="1256"/>
      <c r="AM108" s="1256"/>
      <c r="AN108" s="1256"/>
      <c r="AO108" s="1256"/>
      <c r="AP108" s="1256"/>
      <c r="AQ108" s="1256"/>
      <c r="AR108" s="1256"/>
      <c r="AS108" s="1256"/>
      <c r="AT108" s="1257"/>
      <c r="AU108" s="1255" t="s">
        <v>178</v>
      </c>
      <c r="AV108" s="1256"/>
      <c r="AW108" s="1256"/>
      <c r="AX108" s="1256"/>
      <c r="AY108" s="1256"/>
      <c r="AZ108" s="1256"/>
      <c r="BA108" s="1256"/>
      <c r="BB108" s="1256"/>
      <c r="BC108" s="1256"/>
      <c r="BD108" s="1256"/>
      <c r="BE108" s="1256"/>
      <c r="BF108" s="1256"/>
      <c r="BG108" s="1256"/>
      <c r="BH108" s="1256"/>
      <c r="BI108" s="1256"/>
      <c r="BJ108" s="1256"/>
      <c r="BK108" s="1256"/>
      <c r="BL108" s="1256"/>
      <c r="BM108" s="1256"/>
      <c r="BN108" s="1256"/>
      <c r="BO108" s="1256"/>
      <c r="BP108" s="1256"/>
      <c r="BQ108" s="1256"/>
      <c r="BR108" s="1256"/>
      <c r="BS108" s="1256"/>
      <c r="BT108" s="1256"/>
      <c r="BU108" s="1256"/>
      <c r="BV108" s="1256"/>
      <c r="BW108" s="1256"/>
      <c r="BX108" s="1256"/>
      <c r="BY108" s="1256"/>
      <c r="BZ108" s="1256"/>
      <c r="CA108" s="1256"/>
      <c r="CB108" s="1256"/>
      <c r="CC108" s="1256"/>
      <c r="CD108" s="1256"/>
      <c r="CE108" s="1256"/>
      <c r="CF108" s="1256"/>
      <c r="CG108" s="1256"/>
      <c r="CH108" s="1256"/>
      <c r="CI108" s="1256"/>
      <c r="CJ108" s="1256"/>
      <c r="CK108" s="1256"/>
      <c r="CL108" s="1256"/>
      <c r="CM108" s="1256"/>
      <c r="CN108" s="1256"/>
      <c r="CO108" s="1256"/>
      <c r="CP108" s="1256"/>
      <c r="CQ108" s="1256"/>
      <c r="CR108" s="1256"/>
      <c r="CS108" s="1256"/>
      <c r="CT108" s="1256"/>
      <c r="CU108" s="1256"/>
      <c r="CV108" s="1256"/>
      <c r="CW108" s="1256"/>
      <c r="CX108" s="1256"/>
      <c r="CY108" s="1256"/>
      <c r="CZ108" s="1256"/>
      <c r="DA108" s="1256"/>
      <c r="DB108" s="1256"/>
      <c r="DC108" s="1256"/>
      <c r="DD108" s="1256"/>
      <c r="DE108" s="1256"/>
      <c r="DF108" s="1256"/>
      <c r="DG108" s="1256"/>
      <c r="DH108" s="1256"/>
      <c r="DI108" s="1256"/>
      <c r="DJ108" s="1256"/>
      <c r="DK108" s="1256"/>
      <c r="DL108" s="1256"/>
      <c r="DM108" s="1256"/>
      <c r="DN108" s="1256"/>
      <c r="DO108" s="1256"/>
      <c r="DP108" s="1256"/>
      <c r="DQ108" s="1256"/>
      <c r="DR108" s="1256"/>
      <c r="DS108" s="1256"/>
      <c r="DT108" s="1256"/>
      <c r="DU108" s="1256"/>
      <c r="DV108" s="1256"/>
      <c r="DW108" s="1256"/>
      <c r="DX108" s="1256"/>
      <c r="DY108" s="1256"/>
      <c r="DZ108" s="1257"/>
    </row>
    <row r="109" spans="1:131" s="367" customFormat="1" ht="26.25" customHeight="1">
      <c r="A109" s="1210" t="s">
        <v>179</v>
      </c>
      <c r="B109" s="1205"/>
      <c r="C109" s="1205"/>
      <c r="D109" s="1205"/>
      <c r="E109" s="1205"/>
      <c r="F109" s="1205"/>
      <c r="G109" s="1205"/>
      <c r="H109" s="1205"/>
      <c r="I109" s="1205"/>
      <c r="J109" s="1205"/>
      <c r="K109" s="1205"/>
      <c r="L109" s="1205"/>
      <c r="M109" s="1205"/>
      <c r="N109" s="1205"/>
      <c r="O109" s="1205"/>
      <c r="P109" s="1205"/>
      <c r="Q109" s="1205"/>
      <c r="R109" s="1205"/>
      <c r="S109" s="1205"/>
      <c r="T109" s="1205"/>
      <c r="U109" s="1205"/>
      <c r="V109" s="1205"/>
      <c r="W109" s="1205"/>
      <c r="X109" s="1205"/>
      <c r="Y109" s="1205"/>
      <c r="Z109" s="1206"/>
      <c r="AA109" s="1204" t="s">
        <v>180</v>
      </c>
      <c r="AB109" s="1205"/>
      <c r="AC109" s="1205"/>
      <c r="AD109" s="1205"/>
      <c r="AE109" s="1206"/>
      <c r="AF109" s="1204" t="s">
        <v>181</v>
      </c>
      <c r="AG109" s="1205"/>
      <c r="AH109" s="1205"/>
      <c r="AI109" s="1205"/>
      <c r="AJ109" s="1206"/>
      <c r="AK109" s="1204" t="s">
        <v>182</v>
      </c>
      <c r="AL109" s="1205"/>
      <c r="AM109" s="1205"/>
      <c r="AN109" s="1205"/>
      <c r="AO109" s="1206"/>
      <c r="AP109" s="1204" t="s">
        <v>183</v>
      </c>
      <c r="AQ109" s="1205"/>
      <c r="AR109" s="1205"/>
      <c r="AS109" s="1205"/>
      <c r="AT109" s="1240"/>
      <c r="AU109" s="1210" t="s">
        <v>179</v>
      </c>
      <c r="AV109" s="1205"/>
      <c r="AW109" s="1205"/>
      <c r="AX109" s="1205"/>
      <c r="AY109" s="1205"/>
      <c r="AZ109" s="1205"/>
      <c r="BA109" s="1205"/>
      <c r="BB109" s="1205"/>
      <c r="BC109" s="1205"/>
      <c r="BD109" s="1205"/>
      <c r="BE109" s="1205"/>
      <c r="BF109" s="1205"/>
      <c r="BG109" s="1205"/>
      <c r="BH109" s="1205"/>
      <c r="BI109" s="1205"/>
      <c r="BJ109" s="1205"/>
      <c r="BK109" s="1205"/>
      <c r="BL109" s="1205"/>
      <c r="BM109" s="1205"/>
      <c r="BN109" s="1205"/>
      <c r="BO109" s="1205"/>
      <c r="BP109" s="1206"/>
      <c r="BQ109" s="1204" t="s">
        <v>180</v>
      </c>
      <c r="BR109" s="1205"/>
      <c r="BS109" s="1205"/>
      <c r="BT109" s="1205"/>
      <c r="BU109" s="1206"/>
      <c r="BV109" s="1204" t="s">
        <v>181</v>
      </c>
      <c r="BW109" s="1205"/>
      <c r="BX109" s="1205"/>
      <c r="BY109" s="1205"/>
      <c r="BZ109" s="1206"/>
      <c r="CA109" s="1204" t="s">
        <v>182</v>
      </c>
      <c r="CB109" s="1205"/>
      <c r="CC109" s="1205"/>
      <c r="CD109" s="1205"/>
      <c r="CE109" s="1206"/>
      <c r="CF109" s="1254" t="s">
        <v>183</v>
      </c>
      <c r="CG109" s="1254"/>
      <c r="CH109" s="1254"/>
      <c r="CI109" s="1254"/>
      <c r="CJ109" s="1254"/>
      <c r="CK109" s="1204" t="s">
        <v>184</v>
      </c>
      <c r="CL109" s="1205"/>
      <c r="CM109" s="1205"/>
      <c r="CN109" s="1205"/>
      <c r="CO109" s="1205"/>
      <c r="CP109" s="1205"/>
      <c r="CQ109" s="1205"/>
      <c r="CR109" s="1205"/>
      <c r="CS109" s="1205"/>
      <c r="CT109" s="1205"/>
      <c r="CU109" s="1205"/>
      <c r="CV109" s="1205"/>
      <c r="CW109" s="1205"/>
      <c r="CX109" s="1205"/>
      <c r="CY109" s="1205"/>
      <c r="CZ109" s="1205"/>
      <c r="DA109" s="1205"/>
      <c r="DB109" s="1205"/>
      <c r="DC109" s="1205"/>
      <c r="DD109" s="1205"/>
      <c r="DE109" s="1205"/>
      <c r="DF109" s="1206"/>
      <c r="DG109" s="1204" t="s">
        <v>180</v>
      </c>
      <c r="DH109" s="1205"/>
      <c r="DI109" s="1205"/>
      <c r="DJ109" s="1205"/>
      <c r="DK109" s="1206"/>
      <c r="DL109" s="1204" t="s">
        <v>181</v>
      </c>
      <c r="DM109" s="1205"/>
      <c r="DN109" s="1205"/>
      <c r="DO109" s="1205"/>
      <c r="DP109" s="1206"/>
      <c r="DQ109" s="1204" t="s">
        <v>182</v>
      </c>
      <c r="DR109" s="1205"/>
      <c r="DS109" s="1205"/>
      <c r="DT109" s="1205"/>
      <c r="DU109" s="1206"/>
      <c r="DV109" s="1204" t="s">
        <v>183</v>
      </c>
      <c r="DW109" s="1205"/>
      <c r="DX109" s="1205"/>
      <c r="DY109" s="1205"/>
      <c r="DZ109" s="1240"/>
    </row>
    <row r="110" spans="1:131" s="367" customFormat="1" ht="26.25" customHeight="1">
      <c r="A110" s="1131" t="s">
        <v>185</v>
      </c>
      <c r="B110" s="1123"/>
      <c r="C110" s="1123"/>
      <c r="D110" s="1123"/>
      <c r="E110" s="1123"/>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4"/>
      <c r="AA110" s="1199">
        <v>63682314</v>
      </c>
      <c r="AB110" s="1200"/>
      <c r="AC110" s="1200"/>
      <c r="AD110" s="1200"/>
      <c r="AE110" s="1201"/>
      <c r="AF110" s="1202">
        <v>60397307</v>
      </c>
      <c r="AG110" s="1200"/>
      <c r="AH110" s="1200"/>
      <c r="AI110" s="1200"/>
      <c r="AJ110" s="1201"/>
      <c r="AK110" s="1202">
        <v>59254976</v>
      </c>
      <c r="AL110" s="1200"/>
      <c r="AM110" s="1200"/>
      <c r="AN110" s="1200"/>
      <c r="AO110" s="1201"/>
      <c r="AP110" s="1144">
        <v>20.8</v>
      </c>
      <c r="AQ110" s="1145"/>
      <c r="AR110" s="1145"/>
      <c r="AS110" s="1145"/>
      <c r="AT110" s="1146"/>
      <c r="AU110" s="1224" t="s">
        <v>186</v>
      </c>
      <c r="AV110" s="1225"/>
      <c r="AW110" s="1225"/>
      <c r="AX110" s="1225"/>
      <c r="AY110" s="1226"/>
      <c r="AZ110" s="1122" t="s">
        <v>187</v>
      </c>
      <c r="BA110" s="1123"/>
      <c r="BB110" s="1123"/>
      <c r="BC110" s="1123"/>
      <c r="BD110" s="1123"/>
      <c r="BE110" s="1123"/>
      <c r="BF110" s="1123"/>
      <c r="BG110" s="1123"/>
      <c r="BH110" s="1123"/>
      <c r="BI110" s="1123"/>
      <c r="BJ110" s="1123"/>
      <c r="BK110" s="1123"/>
      <c r="BL110" s="1123"/>
      <c r="BM110" s="1123"/>
      <c r="BN110" s="1123"/>
      <c r="BO110" s="1123"/>
      <c r="BP110" s="1124"/>
      <c r="BQ110" s="1150">
        <v>1415592196</v>
      </c>
      <c r="BR110" s="1134"/>
      <c r="BS110" s="1134"/>
      <c r="BT110" s="1134"/>
      <c r="BU110" s="1134"/>
      <c r="BV110" s="1134">
        <v>1417221032</v>
      </c>
      <c r="BW110" s="1134"/>
      <c r="BX110" s="1134"/>
      <c r="BY110" s="1134"/>
      <c r="BZ110" s="1134"/>
      <c r="CA110" s="1134">
        <v>1422297933</v>
      </c>
      <c r="CB110" s="1134"/>
      <c r="CC110" s="1134"/>
      <c r="CD110" s="1134"/>
      <c r="CE110" s="1134"/>
      <c r="CF110" s="1151">
        <v>500</v>
      </c>
      <c r="CG110" s="1152"/>
      <c r="CH110" s="1152"/>
      <c r="CI110" s="1152"/>
      <c r="CJ110" s="1152"/>
      <c r="CK110" s="1251" t="s">
        <v>188</v>
      </c>
      <c r="CL110" s="1216"/>
      <c r="CM110" s="1196" t="s">
        <v>189</v>
      </c>
      <c r="CN110" s="1197"/>
      <c r="CO110" s="1197"/>
      <c r="CP110" s="1197"/>
      <c r="CQ110" s="1197"/>
      <c r="CR110" s="1197"/>
      <c r="CS110" s="1197"/>
      <c r="CT110" s="1197"/>
      <c r="CU110" s="1197"/>
      <c r="CV110" s="1197"/>
      <c r="CW110" s="1197"/>
      <c r="CX110" s="1197"/>
      <c r="CY110" s="1197"/>
      <c r="CZ110" s="1197"/>
      <c r="DA110" s="1197"/>
      <c r="DB110" s="1197"/>
      <c r="DC110" s="1197"/>
      <c r="DD110" s="1197"/>
      <c r="DE110" s="1197"/>
      <c r="DF110" s="1198"/>
      <c r="DG110" s="1150" t="s">
        <v>190</v>
      </c>
      <c r="DH110" s="1134"/>
      <c r="DI110" s="1134"/>
      <c r="DJ110" s="1134"/>
      <c r="DK110" s="1134"/>
      <c r="DL110" s="1134" t="s">
        <v>190</v>
      </c>
      <c r="DM110" s="1134"/>
      <c r="DN110" s="1134"/>
      <c r="DO110" s="1134"/>
      <c r="DP110" s="1134"/>
      <c r="DQ110" s="1134" t="s">
        <v>190</v>
      </c>
      <c r="DR110" s="1134"/>
      <c r="DS110" s="1134"/>
      <c r="DT110" s="1134"/>
      <c r="DU110" s="1134"/>
      <c r="DV110" s="1164" t="s">
        <v>190</v>
      </c>
      <c r="DW110" s="1164"/>
      <c r="DX110" s="1164"/>
      <c r="DY110" s="1164"/>
      <c r="DZ110" s="1165"/>
    </row>
    <row r="111" spans="1:131" s="367" customFormat="1" ht="26.25" customHeight="1">
      <c r="A111" s="1028" t="s">
        <v>191</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244"/>
      <c r="AA111" s="1232">
        <v>7185011</v>
      </c>
      <c r="AB111" s="1233"/>
      <c r="AC111" s="1233"/>
      <c r="AD111" s="1233"/>
      <c r="AE111" s="1234"/>
      <c r="AF111" s="1235">
        <v>4316689</v>
      </c>
      <c r="AG111" s="1233"/>
      <c r="AH111" s="1233"/>
      <c r="AI111" s="1233"/>
      <c r="AJ111" s="1234"/>
      <c r="AK111" s="1235">
        <v>2198054</v>
      </c>
      <c r="AL111" s="1233"/>
      <c r="AM111" s="1233"/>
      <c r="AN111" s="1233"/>
      <c r="AO111" s="1234"/>
      <c r="AP111" s="1236">
        <v>0.8</v>
      </c>
      <c r="AQ111" s="1237"/>
      <c r="AR111" s="1237"/>
      <c r="AS111" s="1237"/>
      <c r="AT111" s="1238"/>
      <c r="AU111" s="1227"/>
      <c r="AV111" s="1228"/>
      <c r="AW111" s="1228"/>
      <c r="AX111" s="1228"/>
      <c r="AY111" s="1229"/>
      <c r="AZ111" s="1180" t="s">
        <v>192</v>
      </c>
      <c r="BA111" s="1106"/>
      <c r="BB111" s="1106"/>
      <c r="BC111" s="1106"/>
      <c r="BD111" s="1106"/>
      <c r="BE111" s="1106"/>
      <c r="BF111" s="1106"/>
      <c r="BG111" s="1106"/>
      <c r="BH111" s="1106"/>
      <c r="BI111" s="1106"/>
      <c r="BJ111" s="1106"/>
      <c r="BK111" s="1106"/>
      <c r="BL111" s="1106"/>
      <c r="BM111" s="1106"/>
      <c r="BN111" s="1106"/>
      <c r="BO111" s="1106"/>
      <c r="BP111" s="1107"/>
      <c r="BQ111" s="1132">
        <v>33111377</v>
      </c>
      <c r="BR111" s="1133"/>
      <c r="BS111" s="1133"/>
      <c r="BT111" s="1133"/>
      <c r="BU111" s="1133"/>
      <c r="BV111" s="1133">
        <v>29148415</v>
      </c>
      <c r="BW111" s="1133"/>
      <c r="BX111" s="1133"/>
      <c r="BY111" s="1133"/>
      <c r="BZ111" s="1133"/>
      <c r="CA111" s="1133">
        <v>27280658</v>
      </c>
      <c r="CB111" s="1133"/>
      <c r="CC111" s="1133"/>
      <c r="CD111" s="1133"/>
      <c r="CE111" s="1133"/>
      <c r="CF111" s="1184">
        <v>9.6</v>
      </c>
      <c r="CG111" s="1185"/>
      <c r="CH111" s="1185"/>
      <c r="CI111" s="1185"/>
      <c r="CJ111" s="1185"/>
      <c r="CK111" s="1252"/>
      <c r="CL111" s="1218"/>
      <c r="CM111" s="1116" t="s">
        <v>193</v>
      </c>
      <c r="CN111" s="1117"/>
      <c r="CO111" s="1117"/>
      <c r="CP111" s="1117"/>
      <c r="CQ111" s="1117"/>
      <c r="CR111" s="1117"/>
      <c r="CS111" s="1117"/>
      <c r="CT111" s="1117"/>
      <c r="CU111" s="1117"/>
      <c r="CV111" s="1117"/>
      <c r="CW111" s="1117"/>
      <c r="CX111" s="1117"/>
      <c r="CY111" s="1117"/>
      <c r="CZ111" s="1117"/>
      <c r="DA111" s="1117"/>
      <c r="DB111" s="1117"/>
      <c r="DC111" s="1117"/>
      <c r="DD111" s="1117"/>
      <c r="DE111" s="1117"/>
      <c r="DF111" s="1118"/>
      <c r="DG111" s="1132" t="s">
        <v>190</v>
      </c>
      <c r="DH111" s="1133"/>
      <c r="DI111" s="1133"/>
      <c r="DJ111" s="1133"/>
      <c r="DK111" s="1133"/>
      <c r="DL111" s="1133" t="s">
        <v>190</v>
      </c>
      <c r="DM111" s="1133"/>
      <c r="DN111" s="1133"/>
      <c r="DO111" s="1133"/>
      <c r="DP111" s="1133"/>
      <c r="DQ111" s="1133" t="s">
        <v>190</v>
      </c>
      <c r="DR111" s="1133"/>
      <c r="DS111" s="1133"/>
      <c r="DT111" s="1133"/>
      <c r="DU111" s="1133"/>
      <c r="DV111" s="1161" t="s">
        <v>190</v>
      </c>
      <c r="DW111" s="1161"/>
      <c r="DX111" s="1161"/>
      <c r="DY111" s="1161"/>
      <c r="DZ111" s="1162"/>
    </row>
    <row r="112" spans="1:131" s="367" customFormat="1" ht="26.25" customHeight="1">
      <c r="A112" s="1245" t="s">
        <v>194</v>
      </c>
      <c r="B112" s="1246"/>
      <c r="C112" s="1106" t="s">
        <v>195</v>
      </c>
      <c r="D112" s="1106"/>
      <c r="E112" s="1106"/>
      <c r="F112" s="1106"/>
      <c r="G112" s="1106"/>
      <c r="H112" s="1106"/>
      <c r="I112" s="1106"/>
      <c r="J112" s="1106"/>
      <c r="K112" s="1106"/>
      <c r="L112" s="1106"/>
      <c r="M112" s="1106"/>
      <c r="N112" s="1106"/>
      <c r="O112" s="1106"/>
      <c r="P112" s="1106"/>
      <c r="Q112" s="1106"/>
      <c r="R112" s="1106"/>
      <c r="S112" s="1106"/>
      <c r="T112" s="1106"/>
      <c r="U112" s="1106"/>
      <c r="V112" s="1106"/>
      <c r="W112" s="1106"/>
      <c r="X112" s="1106"/>
      <c r="Y112" s="1106"/>
      <c r="Z112" s="1107"/>
      <c r="AA112" s="1042">
        <v>38929094</v>
      </c>
      <c r="AB112" s="1043"/>
      <c r="AC112" s="1043"/>
      <c r="AD112" s="1043"/>
      <c r="AE112" s="1044"/>
      <c r="AF112" s="1078">
        <v>40699596</v>
      </c>
      <c r="AG112" s="1043"/>
      <c r="AH112" s="1043"/>
      <c r="AI112" s="1043"/>
      <c r="AJ112" s="1044"/>
      <c r="AK112" s="1078">
        <v>41334586</v>
      </c>
      <c r="AL112" s="1043"/>
      <c r="AM112" s="1043"/>
      <c r="AN112" s="1043"/>
      <c r="AO112" s="1044"/>
      <c r="AP112" s="1125">
        <v>14.5</v>
      </c>
      <c r="AQ112" s="1126"/>
      <c r="AR112" s="1126"/>
      <c r="AS112" s="1126"/>
      <c r="AT112" s="1127"/>
      <c r="AU112" s="1227"/>
      <c r="AV112" s="1228"/>
      <c r="AW112" s="1228"/>
      <c r="AX112" s="1228"/>
      <c r="AY112" s="1229"/>
      <c r="AZ112" s="1180" t="s">
        <v>196</v>
      </c>
      <c r="BA112" s="1106"/>
      <c r="BB112" s="1106"/>
      <c r="BC112" s="1106"/>
      <c r="BD112" s="1106"/>
      <c r="BE112" s="1106"/>
      <c r="BF112" s="1106"/>
      <c r="BG112" s="1106"/>
      <c r="BH112" s="1106"/>
      <c r="BI112" s="1106"/>
      <c r="BJ112" s="1106"/>
      <c r="BK112" s="1106"/>
      <c r="BL112" s="1106"/>
      <c r="BM112" s="1106"/>
      <c r="BN112" s="1106"/>
      <c r="BO112" s="1106"/>
      <c r="BP112" s="1107"/>
      <c r="BQ112" s="1132">
        <v>354425268</v>
      </c>
      <c r="BR112" s="1133"/>
      <c r="BS112" s="1133"/>
      <c r="BT112" s="1133"/>
      <c r="BU112" s="1133"/>
      <c r="BV112" s="1133">
        <v>341603503</v>
      </c>
      <c r="BW112" s="1133"/>
      <c r="BX112" s="1133"/>
      <c r="BY112" s="1133"/>
      <c r="BZ112" s="1133"/>
      <c r="CA112" s="1133">
        <v>330000235</v>
      </c>
      <c r="CB112" s="1133"/>
      <c r="CC112" s="1133"/>
      <c r="CD112" s="1133"/>
      <c r="CE112" s="1133"/>
      <c r="CF112" s="1184">
        <v>116</v>
      </c>
      <c r="CG112" s="1185"/>
      <c r="CH112" s="1185"/>
      <c r="CI112" s="1185"/>
      <c r="CJ112" s="1185"/>
      <c r="CK112" s="1252"/>
      <c r="CL112" s="1218"/>
      <c r="CM112" s="1116" t="s">
        <v>197</v>
      </c>
      <c r="CN112" s="1117"/>
      <c r="CO112" s="1117"/>
      <c r="CP112" s="1117"/>
      <c r="CQ112" s="1117"/>
      <c r="CR112" s="1117"/>
      <c r="CS112" s="1117"/>
      <c r="CT112" s="1117"/>
      <c r="CU112" s="1117"/>
      <c r="CV112" s="1117"/>
      <c r="CW112" s="1117"/>
      <c r="CX112" s="1117"/>
      <c r="CY112" s="1117"/>
      <c r="CZ112" s="1117"/>
      <c r="DA112" s="1117"/>
      <c r="DB112" s="1117"/>
      <c r="DC112" s="1117"/>
      <c r="DD112" s="1117"/>
      <c r="DE112" s="1117"/>
      <c r="DF112" s="1118"/>
      <c r="DG112" s="1132" t="s">
        <v>198</v>
      </c>
      <c r="DH112" s="1133"/>
      <c r="DI112" s="1133"/>
      <c r="DJ112" s="1133"/>
      <c r="DK112" s="1133"/>
      <c r="DL112" s="1133" t="s">
        <v>198</v>
      </c>
      <c r="DM112" s="1133"/>
      <c r="DN112" s="1133"/>
      <c r="DO112" s="1133"/>
      <c r="DP112" s="1133"/>
      <c r="DQ112" s="1133" t="s">
        <v>198</v>
      </c>
      <c r="DR112" s="1133"/>
      <c r="DS112" s="1133"/>
      <c r="DT112" s="1133"/>
      <c r="DU112" s="1133"/>
      <c r="DV112" s="1161" t="s">
        <v>198</v>
      </c>
      <c r="DW112" s="1161"/>
      <c r="DX112" s="1161"/>
      <c r="DY112" s="1161"/>
      <c r="DZ112" s="1162"/>
    </row>
    <row r="113" spans="1:130" s="367" customFormat="1" ht="17.25">
      <c r="A113" s="1247"/>
      <c r="B113" s="1248"/>
      <c r="C113" s="1106" t="s">
        <v>199</v>
      </c>
      <c r="D113" s="1106"/>
      <c r="E113" s="1106"/>
      <c r="F113" s="1106"/>
      <c r="G113" s="1106"/>
      <c r="H113" s="1106"/>
      <c r="I113" s="1106"/>
      <c r="J113" s="1106"/>
      <c r="K113" s="1106"/>
      <c r="L113" s="1106"/>
      <c r="M113" s="1106"/>
      <c r="N113" s="1106"/>
      <c r="O113" s="1106"/>
      <c r="P113" s="1106"/>
      <c r="Q113" s="1106"/>
      <c r="R113" s="1106"/>
      <c r="S113" s="1106"/>
      <c r="T113" s="1106"/>
      <c r="U113" s="1106"/>
      <c r="V113" s="1106"/>
      <c r="W113" s="1106"/>
      <c r="X113" s="1106"/>
      <c r="Y113" s="1106"/>
      <c r="Z113" s="1107"/>
      <c r="AA113" s="1232">
        <v>25119567</v>
      </c>
      <c r="AB113" s="1233"/>
      <c r="AC113" s="1233"/>
      <c r="AD113" s="1233"/>
      <c r="AE113" s="1234"/>
      <c r="AF113" s="1235">
        <v>24989322</v>
      </c>
      <c r="AG113" s="1233"/>
      <c r="AH113" s="1233"/>
      <c r="AI113" s="1233"/>
      <c r="AJ113" s="1234"/>
      <c r="AK113" s="1235">
        <v>23989213</v>
      </c>
      <c r="AL113" s="1233"/>
      <c r="AM113" s="1233"/>
      <c r="AN113" s="1233"/>
      <c r="AO113" s="1234"/>
      <c r="AP113" s="1236">
        <v>8.4</v>
      </c>
      <c r="AQ113" s="1237"/>
      <c r="AR113" s="1237"/>
      <c r="AS113" s="1237"/>
      <c r="AT113" s="1238"/>
      <c r="AU113" s="1227"/>
      <c r="AV113" s="1228"/>
      <c r="AW113" s="1228"/>
      <c r="AX113" s="1228"/>
      <c r="AY113" s="1229"/>
      <c r="AZ113" s="1180" t="s">
        <v>200</v>
      </c>
      <c r="BA113" s="1106"/>
      <c r="BB113" s="1106"/>
      <c r="BC113" s="1106"/>
      <c r="BD113" s="1106"/>
      <c r="BE113" s="1106"/>
      <c r="BF113" s="1106"/>
      <c r="BG113" s="1106"/>
      <c r="BH113" s="1106"/>
      <c r="BI113" s="1106"/>
      <c r="BJ113" s="1106"/>
      <c r="BK113" s="1106"/>
      <c r="BL113" s="1106"/>
      <c r="BM113" s="1106"/>
      <c r="BN113" s="1106"/>
      <c r="BO113" s="1106"/>
      <c r="BP113" s="1107"/>
      <c r="BQ113" s="1132">
        <v>401562</v>
      </c>
      <c r="BR113" s="1133"/>
      <c r="BS113" s="1133"/>
      <c r="BT113" s="1133"/>
      <c r="BU113" s="1133"/>
      <c r="BV113" s="1133">
        <v>376837</v>
      </c>
      <c r="BW113" s="1133"/>
      <c r="BX113" s="1133"/>
      <c r="BY113" s="1133"/>
      <c r="BZ113" s="1133"/>
      <c r="CA113" s="1133">
        <v>560078</v>
      </c>
      <c r="CB113" s="1133"/>
      <c r="CC113" s="1133"/>
      <c r="CD113" s="1133"/>
      <c r="CE113" s="1133"/>
      <c r="CF113" s="1184">
        <v>0.2</v>
      </c>
      <c r="CG113" s="1185"/>
      <c r="CH113" s="1185"/>
      <c r="CI113" s="1185"/>
      <c r="CJ113" s="1185"/>
      <c r="CK113" s="1252"/>
      <c r="CL113" s="1218"/>
      <c r="CM113" s="1116" t="s">
        <v>201</v>
      </c>
      <c r="CN113" s="1117"/>
      <c r="CO113" s="1117"/>
      <c r="CP113" s="1117"/>
      <c r="CQ113" s="1117"/>
      <c r="CR113" s="1117"/>
      <c r="CS113" s="1117"/>
      <c r="CT113" s="1117"/>
      <c r="CU113" s="1117"/>
      <c r="CV113" s="1117"/>
      <c r="CW113" s="1117"/>
      <c r="CX113" s="1117"/>
      <c r="CY113" s="1117"/>
      <c r="CZ113" s="1117"/>
      <c r="DA113" s="1117"/>
      <c r="DB113" s="1117"/>
      <c r="DC113" s="1117"/>
      <c r="DD113" s="1117"/>
      <c r="DE113" s="1117"/>
      <c r="DF113" s="1118"/>
      <c r="DG113" s="1042" t="s">
        <v>198</v>
      </c>
      <c r="DH113" s="1043"/>
      <c r="DI113" s="1043"/>
      <c r="DJ113" s="1043"/>
      <c r="DK113" s="1044"/>
      <c r="DL113" s="1078" t="s">
        <v>198</v>
      </c>
      <c r="DM113" s="1043"/>
      <c r="DN113" s="1043"/>
      <c r="DO113" s="1043"/>
      <c r="DP113" s="1044"/>
      <c r="DQ113" s="1078" t="s">
        <v>198</v>
      </c>
      <c r="DR113" s="1043"/>
      <c r="DS113" s="1043"/>
      <c r="DT113" s="1043"/>
      <c r="DU113" s="1044"/>
      <c r="DV113" s="1125" t="s">
        <v>198</v>
      </c>
      <c r="DW113" s="1126"/>
      <c r="DX113" s="1126"/>
      <c r="DY113" s="1126"/>
      <c r="DZ113" s="1127"/>
    </row>
    <row r="114" spans="1:130" s="367" customFormat="1" ht="17.25">
      <c r="A114" s="1247"/>
      <c r="B114" s="1248"/>
      <c r="C114" s="1106" t="s">
        <v>202</v>
      </c>
      <c r="D114" s="1106"/>
      <c r="E114" s="1106"/>
      <c r="F114" s="1106"/>
      <c r="G114" s="1106"/>
      <c r="H114" s="1106"/>
      <c r="I114" s="1106"/>
      <c r="J114" s="1106"/>
      <c r="K114" s="1106"/>
      <c r="L114" s="1106"/>
      <c r="M114" s="1106"/>
      <c r="N114" s="1106"/>
      <c r="O114" s="1106"/>
      <c r="P114" s="1106"/>
      <c r="Q114" s="1106"/>
      <c r="R114" s="1106"/>
      <c r="S114" s="1106"/>
      <c r="T114" s="1106"/>
      <c r="U114" s="1106"/>
      <c r="V114" s="1106"/>
      <c r="W114" s="1106"/>
      <c r="X114" s="1106"/>
      <c r="Y114" s="1106"/>
      <c r="Z114" s="1107"/>
      <c r="AA114" s="1042">
        <v>12956</v>
      </c>
      <c r="AB114" s="1043"/>
      <c r="AC114" s="1043"/>
      <c r="AD114" s="1043"/>
      <c r="AE114" s="1044"/>
      <c r="AF114" s="1078">
        <v>12485</v>
      </c>
      <c r="AG114" s="1043"/>
      <c r="AH114" s="1043"/>
      <c r="AI114" s="1043"/>
      <c r="AJ114" s="1044"/>
      <c r="AK114" s="1078">
        <v>9755</v>
      </c>
      <c r="AL114" s="1043"/>
      <c r="AM114" s="1043"/>
      <c r="AN114" s="1043"/>
      <c r="AO114" s="1044"/>
      <c r="AP114" s="1125">
        <v>0</v>
      </c>
      <c r="AQ114" s="1126"/>
      <c r="AR114" s="1126"/>
      <c r="AS114" s="1126"/>
      <c r="AT114" s="1127"/>
      <c r="AU114" s="1227"/>
      <c r="AV114" s="1228"/>
      <c r="AW114" s="1228"/>
      <c r="AX114" s="1228"/>
      <c r="AY114" s="1229"/>
      <c r="AZ114" s="1180" t="s">
        <v>203</v>
      </c>
      <c r="BA114" s="1106"/>
      <c r="BB114" s="1106"/>
      <c r="BC114" s="1106"/>
      <c r="BD114" s="1106"/>
      <c r="BE114" s="1106"/>
      <c r="BF114" s="1106"/>
      <c r="BG114" s="1106"/>
      <c r="BH114" s="1106"/>
      <c r="BI114" s="1106"/>
      <c r="BJ114" s="1106"/>
      <c r="BK114" s="1106"/>
      <c r="BL114" s="1106"/>
      <c r="BM114" s="1106"/>
      <c r="BN114" s="1106"/>
      <c r="BO114" s="1106"/>
      <c r="BP114" s="1107"/>
      <c r="BQ114" s="1132">
        <v>83112862</v>
      </c>
      <c r="BR114" s="1133"/>
      <c r="BS114" s="1133"/>
      <c r="BT114" s="1133"/>
      <c r="BU114" s="1133"/>
      <c r="BV114" s="1133">
        <v>80570261</v>
      </c>
      <c r="BW114" s="1133"/>
      <c r="BX114" s="1133"/>
      <c r="BY114" s="1133"/>
      <c r="BZ114" s="1133"/>
      <c r="CA114" s="1133">
        <v>77428757</v>
      </c>
      <c r="CB114" s="1133"/>
      <c r="CC114" s="1133"/>
      <c r="CD114" s="1133"/>
      <c r="CE114" s="1133"/>
      <c r="CF114" s="1184">
        <v>27.2</v>
      </c>
      <c r="CG114" s="1185"/>
      <c r="CH114" s="1185"/>
      <c r="CI114" s="1185"/>
      <c r="CJ114" s="1185"/>
      <c r="CK114" s="1252"/>
      <c r="CL114" s="1218"/>
      <c r="CM114" s="1116" t="s">
        <v>204</v>
      </c>
      <c r="CN114" s="1117"/>
      <c r="CO114" s="1117"/>
      <c r="CP114" s="1117"/>
      <c r="CQ114" s="1117"/>
      <c r="CR114" s="1117"/>
      <c r="CS114" s="1117"/>
      <c r="CT114" s="1117"/>
      <c r="CU114" s="1117"/>
      <c r="CV114" s="1117"/>
      <c r="CW114" s="1117"/>
      <c r="CX114" s="1117"/>
      <c r="CY114" s="1117"/>
      <c r="CZ114" s="1117"/>
      <c r="DA114" s="1117"/>
      <c r="DB114" s="1117"/>
      <c r="DC114" s="1117"/>
      <c r="DD114" s="1117"/>
      <c r="DE114" s="1117"/>
      <c r="DF114" s="1118"/>
      <c r="DG114" s="1042" t="s">
        <v>198</v>
      </c>
      <c r="DH114" s="1043"/>
      <c r="DI114" s="1043"/>
      <c r="DJ114" s="1043"/>
      <c r="DK114" s="1044"/>
      <c r="DL114" s="1078" t="s">
        <v>198</v>
      </c>
      <c r="DM114" s="1043"/>
      <c r="DN114" s="1043"/>
      <c r="DO114" s="1043"/>
      <c r="DP114" s="1044"/>
      <c r="DQ114" s="1078" t="s">
        <v>198</v>
      </c>
      <c r="DR114" s="1043"/>
      <c r="DS114" s="1043"/>
      <c r="DT114" s="1043"/>
      <c r="DU114" s="1044"/>
      <c r="DV114" s="1125" t="s">
        <v>198</v>
      </c>
      <c r="DW114" s="1126"/>
      <c r="DX114" s="1126"/>
      <c r="DY114" s="1126"/>
      <c r="DZ114" s="1127"/>
    </row>
    <row r="115" spans="1:130" s="367" customFormat="1" ht="17.25">
      <c r="A115" s="1247"/>
      <c r="B115" s="1248"/>
      <c r="C115" s="1106" t="s">
        <v>205</v>
      </c>
      <c r="D115" s="1106"/>
      <c r="E115" s="1106"/>
      <c r="F115" s="1106"/>
      <c r="G115" s="1106"/>
      <c r="H115" s="1106"/>
      <c r="I115" s="1106"/>
      <c r="J115" s="1106"/>
      <c r="K115" s="1106"/>
      <c r="L115" s="1106"/>
      <c r="M115" s="1106"/>
      <c r="N115" s="1106"/>
      <c r="O115" s="1106"/>
      <c r="P115" s="1106"/>
      <c r="Q115" s="1106"/>
      <c r="R115" s="1106"/>
      <c r="S115" s="1106"/>
      <c r="T115" s="1106"/>
      <c r="U115" s="1106"/>
      <c r="V115" s="1106"/>
      <c r="W115" s="1106"/>
      <c r="X115" s="1106"/>
      <c r="Y115" s="1106"/>
      <c r="Z115" s="1107"/>
      <c r="AA115" s="1232">
        <v>2849671</v>
      </c>
      <c r="AB115" s="1233"/>
      <c r="AC115" s="1233"/>
      <c r="AD115" s="1233"/>
      <c r="AE115" s="1234"/>
      <c r="AF115" s="1235">
        <v>2778159</v>
      </c>
      <c r="AG115" s="1233"/>
      <c r="AH115" s="1233"/>
      <c r="AI115" s="1233"/>
      <c r="AJ115" s="1234"/>
      <c r="AK115" s="1235">
        <v>2669184</v>
      </c>
      <c r="AL115" s="1233"/>
      <c r="AM115" s="1233"/>
      <c r="AN115" s="1233"/>
      <c r="AO115" s="1234"/>
      <c r="AP115" s="1236">
        <v>0.9</v>
      </c>
      <c r="AQ115" s="1237"/>
      <c r="AR115" s="1237"/>
      <c r="AS115" s="1237"/>
      <c r="AT115" s="1238"/>
      <c r="AU115" s="1227"/>
      <c r="AV115" s="1228"/>
      <c r="AW115" s="1228"/>
      <c r="AX115" s="1228"/>
      <c r="AY115" s="1229"/>
      <c r="AZ115" s="1180" t="s">
        <v>206</v>
      </c>
      <c r="BA115" s="1106"/>
      <c r="BB115" s="1106"/>
      <c r="BC115" s="1106"/>
      <c r="BD115" s="1106"/>
      <c r="BE115" s="1106"/>
      <c r="BF115" s="1106"/>
      <c r="BG115" s="1106"/>
      <c r="BH115" s="1106"/>
      <c r="BI115" s="1106"/>
      <c r="BJ115" s="1106"/>
      <c r="BK115" s="1106"/>
      <c r="BL115" s="1106"/>
      <c r="BM115" s="1106"/>
      <c r="BN115" s="1106"/>
      <c r="BO115" s="1106"/>
      <c r="BP115" s="1107"/>
      <c r="BQ115" s="1132">
        <v>21329376</v>
      </c>
      <c r="BR115" s="1133"/>
      <c r="BS115" s="1133"/>
      <c r="BT115" s="1133"/>
      <c r="BU115" s="1133"/>
      <c r="BV115" s="1133">
        <v>19641497</v>
      </c>
      <c r="BW115" s="1133"/>
      <c r="BX115" s="1133"/>
      <c r="BY115" s="1133"/>
      <c r="BZ115" s="1133"/>
      <c r="CA115" s="1133">
        <v>19687161</v>
      </c>
      <c r="CB115" s="1133"/>
      <c r="CC115" s="1133"/>
      <c r="CD115" s="1133"/>
      <c r="CE115" s="1133"/>
      <c r="CF115" s="1184">
        <v>6.9</v>
      </c>
      <c r="CG115" s="1185"/>
      <c r="CH115" s="1185"/>
      <c r="CI115" s="1185"/>
      <c r="CJ115" s="1185"/>
      <c r="CK115" s="1252"/>
      <c r="CL115" s="1218"/>
      <c r="CM115" s="1180" t="s">
        <v>207</v>
      </c>
      <c r="CN115" s="1239"/>
      <c r="CO115" s="1239"/>
      <c r="CP115" s="1239"/>
      <c r="CQ115" s="1239"/>
      <c r="CR115" s="1239"/>
      <c r="CS115" s="1239"/>
      <c r="CT115" s="1239"/>
      <c r="CU115" s="1239"/>
      <c r="CV115" s="1239"/>
      <c r="CW115" s="1239"/>
      <c r="CX115" s="1239"/>
      <c r="CY115" s="1239"/>
      <c r="CZ115" s="1239"/>
      <c r="DA115" s="1239"/>
      <c r="DB115" s="1239"/>
      <c r="DC115" s="1239"/>
      <c r="DD115" s="1239"/>
      <c r="DE115" s="1239"/>
      <c r="DF115" s="1107"/>
      <c r="DG115" s="1042">
        <v>8704199</v>
      </c>
      <c r="DH115" s="1043"/>
      <c r="DI115" s="1043"/>
      <c r="DJ115" s="1043"/>
      <c r="DK115" s="1044"/>
      <c r="DL115" s="1078">
        <v>7261559</v>
      </c>
      <c r="DM115" s="1043"/>
      <c r="DN115" s="1043"/>
      <c r="DO115" s="1043"/>
      <c r="DP115" s="1044"/>
      <c r="DQ115" s="1078">
        <v>7881843</v>
      </c>
      <c r="DR115" s="1043"/>
      <c r="DS115" s="1043"/>
      <c r="DT115" s="1043"/>
      <c r="DU115" s="1044"/>
      <c r="DV115" s="1125">
        <v>2.8</v>
      </c>
      <c r="DW115" s="1126"/>
      <c r="DX115" s="1126"/>
      <c r="DY115" s="1126"/>
      <c r="DZ115" s="1127"/>
    </row>
    <row r="116" spans="1:130" s="367" customFormat="1" ht="17.25">
      <c r="A116" s="1249"/>
      <c r="B116" s="1250"/>
      <c r="C116" s="1178" t="s">
        <v>208</v>
      </c>
      <c r="D116" s="1178"/>
      <c r="E116" s="1178"/>
      <c r="F116" s="1178"/>
      <c r="G116" s="1178"/>
      <c r="H116" s="1178"/>
      <c r="I116" s="1178"/>
      <c r="J116" s="1178"/>
      <c r="K116" s="1178"/>
      <c r="L116" s="1178"/>
      <c r="M116" s="1178"/>
      <c r="N116" s="1178"/>
      <c r="O116" s="1178"/>
      <c r="P116" s="1178"/>
      <c r="Q116" s="1178"/>
      <c r="R116" s="1178"/>
      <c r="S116" s="1178"/>
      <c r="T116" s="1178"/>
      <c r="U116" s="1178"/>
      <c r="V116" s="1178"/>
      <c r="W116" s="1178"/>
      <c r="X116" s="1178"/>
      <c r="Y116" s="1178"/>
      <c r="Z116" s="1179"/>
      <c r="AA116" s="1042">
        <v>353663</v>
      </c>
      <c r="AB116" s="1043"/>
      <c r="AC116" s="1043"/>
      <c r="AD116" s="1043"/>
      <c r="AE116" s="1044"/>
      <c r="AF116" s="1078">
        <v>370070</v>
      </c>
      <c r="AG116" s="1043"/>
      <c r="AH116" s="1043"/>
      <c r="AI116" s="1043"/>
      <c r="AJ116" s="1044"/>
      <c r="AK116" s="1078">
        <v>204023</v>
      </c>
      <c r="AL116" s="1043"/>
      <c r="AM116" s="1043"/>
      <c r="AN116" s="1043"/>
      <c r="AO116" s="1044"/>
      <c r="AP116" s="1125">
        <v>0.1</v>
      </c>
      <c r="AQ116" s="1126"/>
      <c r="AR116" s="1126"/>
      <c r="AS116" s="1126"/>
      <c r="AT116" s="1127"/>
      <c r="AU116" s="1227"/>
      <c r="AV116" s="1228"/>
      <c r="AW116" s="1228"/>
      <c r="AX116" s="1228"/>
      <c r="AY116" s="1229"/>
      <c r="AZ116" s="1180" t="s">
        <v>209</v>
      </c>
      <c r="BA116" s="1106"/>
      <c r="BB116" s="1106"/>
      <c r="BC116" s="1106"/>
      <c r="BD116" s="1106"/>
      <c r="BE116" s="1106"/>
      <c r="BF116" s="1106"/>
      <c r="BG116" s="1106"/>
      <c r="BH116" s="1106"/>
      <c r="BI116" s="1106"/>
      <c r="BJ116" s="1106"/>
      <c r="BK116" s="1106"/>
      <c r="BL116" s="1106"/>
      <c r="BM116" s="1106"/>
      <c r="BN116" s="1106"/>
      <c r="BO116" s="1106"/>
      <c r="BP116" s="1107"/>
      <c r="BQ116" s="1132" t="s">
        <v>198</v>
      </c>
      <c r="BR116" s="1133"/>
      <c r="BS116" s="1133"/>
      <c r="BT116" s="1133"/>
      <c r="BU116" s="1133"/>
      <c r="BV116" s="1133" t="s">
        <v>198</v>
      </c>
      <c r="BW116" s="1133"/>
      <c r="BX116" s="1133"/>
      <c r="BY116" s="1133"/>
      <c r="BZ116" s="1133"/>
      <c r="CA116" s="1133" t="s">
        <v>198</v>
      </c>
      <c r="CB116" s="1133"/>
      <c r="CC116" s="1133"/>
      <c r="CD116" s="1133"/>
      <c r="CE116" s="1133"/>
      <c r="CF116" s="1184" t="s">
        <v>198</v>
      </c>
      <c r="CG116" s="1185"/>
      <c r="CH116" s="1185"/>
      <c r="CI116" s="1185"/>
      <c r="CJ116" s="1185"/>
      <c r="CK116" s="1252"/>
      <c r="CL116" s="1218"/>
      <c r="CM116" s="1116" t="s">
        <v>210</v>
      </c>
      <c r="CN116" s="1117"/>
      <c r="CO116" s="1117"/>
      <c r="CP116" s="1117"/>
      <c r="CQ116" s="1117"/>
      <c r="CR116" s="1117"/>
      <c r="CS116" s="1117"/>
      <c r="CT116" s="1117"/>
      <c r="CU116" s="1117"/>
      <c r="CV116" s="1117"/>
      <c r="CW116" s="1117"/>
      <c r="CX116" s="1117"/>
      <c r="CY116" s="1117"/>
      <c r="CZ116" s="1117"/>
      <c r="DA116" s="1117"/>
      <c r="DB116" s="1117"/>
      <c r="DC116" s="1117"/>
      <c r="DD116" s="1117"/>
      <c r="DE116" s="1117"/>
      <c r="DF116" s="1118"/>
      <c r="DG116" s="1042" t="s">
        <v>198</v>
      </c>
      <c r="DH116" s="1043"/>
      <c r="DI116" s="1043"/>
      <c r="DJ116" s="1043"/>
      <c r="DK116" s="1044"/>
      <c r="DL116" s="1078" t="s">
        <v>198</v>
      </c>
      <c r="DM116" s="1043"/>
      <c r="DN116" s="1043"/>
      <c r="DO116" s="1043"/>
      <c r="DP116" s="1044"/>
      <c r="DQ116" s="1078" t="s">
        <v>198</v>
      </c>
      <c r="DR116" s="1043"/>
      <c r="DS116" s="1043"/>
      <c r="DT116" s="1043"/>
      <c r="DU116" s="1044"/>
      <c r="DV116" s="1125" t="s">
        <v>198</v>
      </c>
      <c r="DW116" s="1126"/>
      <c r="DX116" s="1126"/>
      <c r="DY116" s="1126"/>
      <c r="DZ116" s="1127"/>
    </row>
    <row r="117" spans="1:130" s="367" customFormat="1" ht="17.25">
      <c r="A117" s="1210" t="s">
        <v>395</v>
      </c>
      <c r="B117" s="1205"/>
      <c r="C117" s="1205"/>
      <c r="D117" s="1205"/>
      <c r="E117" s="1205"/>
      <c r="F117" s="1205"/>
      <c r="G117" s="1205"/>
      <c r="H117" s="1205"/>
      <c r="I117" s="1205"/>
      <c r="J117" s="1205"/>
      <c r="K117" s="1205"/>
      <c r="L117" s="1205"/>
      <c r="M117" s="1205"/>
      <c r="N117" s="1205"/>
      <c r="O117" s="1205"/>
      <c r="P117" s="1205"/>
      <c r="Q117" s="1205"/>
      <c r="R117" s="1205"/>
      <c r="S117" s="1205"/>
      <c r="T117" s="1205"/>
      <c r="U117" s="1205"/>
      <c r="V117" s="1205"/>
      <c r="W117" s="1205"/>
      <c r="X117" s="1205"/>
      <c r="Y117" s="1188" t="s">
        <v>211</v>
      </c>
      <c r="Z117" s="1206"/>
      <c r="AA117" s="1211">
        <v>138132276</v>
      </c>
      <c r="AB117" s="1212"/>
      <c r="AC117" s="1212"/>
      <c r="AD117" s="1212"/>
      <c r="AE117" s="1213"/>
      <c r="AF117" s="1214">
        <v>133563628</v>
      </c>
      <c r="AG117" s="1212"/>
      <c r="AH117" s="1212"/>
      <c r="AI117" s="1212"/>
      <c r="AJ117" s="1213"/>
      <c r="AK117" s="1214">
        <v>129659791</v>
      </c>
      <c r="AL117" s="1212"/>
      <c r="AM117" s="1212"/>
      <c r="AN117" s="1212"/>
      <c r="AO117" s="1213"/>
      <c r="AP117" s="1221"/>
      <c r="AQ117" s="1222"/>
      <c r="AR117" s="1222"/>
      <c r="AS117" s="1222"/>
      <c r="AT117" s="1223"/>
      <c r="AU117" s="1227"/>
      <c r="AV117" s="1228"/>
      <c r="AW117" s="1228"/>
      <c r="AX117" s="1228"/>
      <c r="AY117" s="1229"/>
      <c r="AZ117" s="1177" t="s">
        <v>212</v>
      </c>
      <c r="BA117" s="1178"/>
      <c r="BB117" s="1178"/>
      <c r="BC117" s="1178"/>
      <c r="BD117" s="1178"/>
      <c r="BE117" s="1178"/>
      <c r="BF117" s="1178"/>
      <c r="BG117" s="1178"/>
      <c r="BH117" s="1178"/>
      <c r="BI117" s="1178"/>
      <c r="BJ117" s="1178"/>
      <c r="BK117" s="1178"/>
      <c r="BL117" s="1178"/>
      <c r="BM117" s="1178"/>
      <c r="BN117" s="1178"/>
      <c r="BO117" s="1178"/>
      <c r="BP117" s="1179"/>
      <c r="BQ117" s="1181" t="s">
        <v>198</v>
      </c>
      <c r="BR117" s="1176"/>
      <c r="BS117" s="1176"/>
      <c r="BT117" s="1176"/>
      <c r="BU117" s="1176"/>
      <c r="BV117" s="1176" t="s">
        <v>190</v>
      </c>
      <c r="BW117" s="1176"/>
      <c r="BX117" s="1176"/>
      <c r="BY117" s="1176"/>
      <c r="BZ117" s="1176"/>
      <c r="CA117" s="1176" t="s">
        <v>190</v>
      </c>
      <c r="CB117" s="1176"/>
      <c r="CC117" s="1176"/>
      <c r="CD117" s="1176"/>
      <c r="CE117" s="1176"/>
      <c r="CF117" s="1184" t="s">
        <v>190</v>
      </c>
      <c r="CG117" s="1185"/>
      <c r="CH117" s="1185"/>
      <c r="CI117" s="1185"/>
      <c r="CJ117" s="1185"/>
      <c r="CK117" s="1252"/>
      <c r="CL117" s="1218"/>
      <c r="CM117" s="1116" t="s">
        <v>213</v>
      </c>
      <c r="CN117" s="1117"/>
      <c r="CO117" s="1117"/>
      <c r="CP117" s="1117"/>
      <c r="CQ117" s="1117"/>
      <c r="CR117" s="1117"/>
      <c r="CS117" s="1117"/>
      <c r="CT117" s="1117"/>
      <c r="CU117" s="1117"/>
      <c r="CV117" s="1117"/>
      <c r="CW117" s="1117"/>
      <c r="CX117" s="1117"/>
      <c r="CY117" s="1117"/>
      <c r="CZ117" s="1117"/>
      <c r="DA117" s="1117"/>
      <c r="DB117" s="1117"/>
      <c r="DC117" s="1117"/>
      <c r="DD117" s="1117"/>
      <c r="DE117" s="1117"/>
      <c r="DF117" s="1118"/>
      <c r="DG117" s="1042" t="s">
        <v>190</v>
      </c>
      <c r="DH117" s="1043"/>
      <c r="DI117" s="1043"/>
      <c r="DJ117" s="1043"/>
      <c r="DK117" s="1044"/>
      <c r="DL117" s="1078" t="s">
        <v>190</v>
      </c>
      <c r="DM117" s="1043"/>
      <c r="DN117" s="1043"/>
      <c r="DO117" s="1043"/>
      <c r="DP117" s="1044"/>
      <c r="DQ117" s="1078" t="s">
        <v>190</v>
      </c>
      <c r="DR117" s="1043"/>
      <c r="DS117" s="1043"/>
      <c r="DT117" s="1043"/>
      <c r="DU117" s="1044"/>
      <c r="DV117" s="1125" t="s">
        <v>190</v>
      </c>
      <c r="DW117" s="1126"/>
      <c r="DX117" s="1126"/>
      <c r="DY117" s="1126"/>
      <c r="DZ117" s="1127"/>
    </row>
    <row r="118" spans="1:130" s="367" customFormat="1" ht="17.25">
      <c r="A118" s="1210" t="s">
        <v>184</v>
      </c>
      <c r="B118" s="1205"/>
      <c r="C118" s="1205"/>
      <c r="D118" s="1205"/>
      <c r="E118" s="1205"/>
      <c r="F118" s="1205"/>
      <c r="G118" s="1205"/>
      <c r="H118" s="1205"/>
      <c r="I118" s="1205"/>
      <c r="J118" s="1205"/>
      <c r="K118" s="1205"/>
      <c r="L118" s="1205"/>
      <c r="M118" s="1205"/>
      <c r="N118" s="1205"/>
      <c r="O118" s="1205"/>
      <c r="P118" s="1205"/>
      <c r="Q118" s="1205"/>
      <c r="R118" s="1205"/>
      <c r="S118" s="1205"/>
      <c r="T118" s="1205"/>
      <c r="U118" s="1205"/>
      <c r="V118" s="1205"/>
      <c r="W118" s="1205"/>
      <c r="X118" s="1205"/>
      <c r="Y118" s="1205"/>
      <c r="Z118" s="1206"/>
      <c r="AA118" s="1204" t="s">
        <v>180</v>
      </c>
      <c r="AB118" s="1205"/>
      <c r="AC118" s="1205"/>
      <c r="AD118" s="1205"/>
      <c r="AE118" s="1206"/>
      <c r="AF118" s="1204" t="s">
        <v>181</v>
      </c>
      <c r="AG118" s="1205"/>
      <c r="AH118" s="1205"/>
      <c r="AI118" s="1205"/>
      <c r="AJ118" s="1206"/>
      <c r="AK118" s="1204" t="s">
        <v>182</v>
      </c>
      <c r="AL118" s="1205"/>
      <c r="AM118" s="1205"/>
      <c r="AN118" s="1205"/>
      <c r="AO118" s="1206"/>
      <c r="AP118" s="1207" t="s">
        <v>183</v>
      </c>
      <c r="AQ118" s="1208"/>
      <c r="AR118" s="1208"/>
      <c r="AS118" s="1208"/>
      <c r="AT118" s="1209"/>
      <c r="AU118" s="1230"/>
      <c r="AV118" s="1231"/>
      <c r="AW118" s="1231"/>
      <c r="AX118" s="1231"/>
      <c r="AY118" s="1231"/>
      <c r="AZ118" s="398" t="s">
        <v>395</v>
      </c>
      <c r="BA118" s="398"/>
      <c r="BB118" s="398"/>
      <c r="BC118" s="398"/>
      <c r="BD118" s="398"/>
      <c r="BE118" s="398"/>
      <c r="BF118" s="398"/>
      <c r="BG118" s="398"/>
      <c r="BH118" s="398"/>
      <c r="BI118" s="398"/>
      <c r="BJ118" s="398"/>
      <c r="BK118" s="398"/>
      <c r="BL118" s="398"/>
      <c r="BM118" s="398"/>
      <c r="BN118" s="398"/>
      <c r="BO118" s="1188" t="s">
        <v>214</v>
      </c>
      <c r="BP118" s="1189"/>
      <c r="BQ118" s="1181">
        <v>1907972641</v>
      </c>
      <c r="BR118" s="1176"/>
      <c r="BS118" s="1176"/>
      <c r="BT118" s="1176"/>
      <c r="BU118" s="1176"/>
      <c r="BV118" s="1176">
        <v>1888561545</v>
      </c>
      <c r="BW118" s="1176"/>
      <c r="BX118" s="1176"/>
      <c r="BY118" s="1176"/>
      <c r="BZ118" s="1176"/>
      <c r="CA118" s="1176">
        <v>1877254822</v>
      </c>
      <c r="CB118" s="1176"/>
      <c r="CC118" s="1176"/>
      <c r="CD118" s="1176"/>
      <c r="CE118" s="1176"/>
      <c r="CF118" s="1068"/>
      <c r="CG118" s="1069"/>
      <c r="CH118" s="1069"/>
      <c r="CI118" s="1069"/>
      <c r="CJ118" s="1137"/>
      <c r="CK118" s="1252"/>
      <c r="CL118" s="1218"/>
      <c r="CM118" s="1116" t="s">
        <v>215</v>
      </c>
      <c r="CN118" s="1117"/>
      <c r="CO118" s="1117"/>
      <c r="CP118" s="1117"/>
      <c r="CQ118" s="1117"/>
      <c r="CR118" s="1117"/>
      <c r="CS118" s="1117"/>
      <c r="CT118" s="1117"/>
      <c r="CU118" s="1117"/>
      <c r="CV118" s="1117"/>
      <c r="CW118" s="1117"/>
      <c r="CX118" s="1117"/>
      <c r="CY118" s="1117"/>
      <c r="CZ118" s="1117"/>
      <c r="DA118" s="1117"/>
      <c r="DB118" s="1117"/>
      <c r="DC118" s="1117"/>
      <c r="DD118" s="1117"/>
      <c r="DE118" s="1117"/>
      <c r="DF118" s="1118"/>
      <c r="DG118" s="1042" t="s">
        <v>198</v>
      </c>
      <c r="DH118" s="1043"/>
      <c r="DI118" s="1043"/>
      <c r="DJ118" s="1043"/>
      <c r="DK118" s="1044"/>
      <c r="DL118" s="1078" t="s">
        <v>198</v>
      </c>
      <c r="DM118" s="1043"/>
      <c r="DN118" s="1043"/>
      <c r="DO118" s="1043"/>
      <c r="DP118" s="1044"/>
      <c r="DQ118" s="1078" t="s">
        <v>198</v>
      </c>
      <c r="DR118" s="1043"/>
      <c r="DS118" s="1043"/>
      <c r="DT118" s="1043"/>
      <c r="DU118" s="1044"/>
      <c r="DV118" s="1125" t="s">
        <v>198</v>
      </c>
      <c r="DW118" s="1126"/>
      <c r="DX118" s="1126"/>
      <c r="DY118" s="1126"/>
      <c r="DZ118" s="1127"/>
    </row>
    <row r="119" spans="1:130" s="367" customFormat="1" ht="17.25">
      <c r="A119" s="1215" t="s">
        <v>188</v>
      </c>
      <c r="B119" s="1216"/>
      <c r="C119" s="1196" t="s">
        <v>189</v>
      </c>
      <c r="D119" s="1197"/>
      <c r="E119" s="1197"/>
      <c r="F119" s="1197"/>
      <c r="G119" s="1197"/>
      <c r="H119" s="1197"/>
      <c r="I119" s="1197"/>
      <c r="J119" s="1197"/>
      <c r="K119" s="1197"/>
      <c r="L119" s="1197"/>
      <c r="M119" s="1197"/>
      <c r="N119" s="1197"/>
      <c r="O119" s="1197"/>
      <c r="P119" s="1197"/>
      <c r="Q119" s="1197"/>
      <c r="R119" s="1197"/>
      <c r="S119" s="1197"/>
      <c r="T119" s="1197"/>
      <c r="U119" s="1197"/>
      <c r="V119" s="1197"/>
      <c r="W119" s="1197"/>
      <c r="X119" s="1197"/>
      <c r="Y119" s="1197"/>
      <c r="Z119" s="1198"/>
      <c r="AA119" s="1199" t="s">
        <v>198</v>
      </c>
      <c r="AB119" s="1200"/>
      <c r="AC119" s="1200"/>
      <c r="AD119" s="1200"/>
      <c r="AE119" s="1201"/>
      <c r="AF119" s="1202" t="s">
        <v>198</v>
      </c>
      <c r="AG119" s="1200"/>
      <c r="AH119" s="1200"/>
      <c r="AI119" s="1200"/>
      <c r="AJ119" s="1201"/>
      <c r="AK119" s="1202" t="s">
        <v>198</v>
      </c>
      <c r="AL119" s="1200"/>
      <c r="AM119" s="1200"/>
      <c r="AN119" s="1200"/>
      <c r="AO119" s="1201"/>
      <c r="AP119" s="1144" t="s">
        <v>198</v>
      </c>
      <c r="AQ119" s="1145"/>
      <c r="AR119" s="1145"/>
      <c r="AS119" s="1145"/>
      <c r="AT119" s="1146"/>
      <c r="AU119" s="1153" t="s">
        <v>216</v>
      </c>
      <c r="AV119" s="1154"/>
      <c r="AW119" s="1154"/>
      <c r="AX119" s="1154"/>
      <c r="AY119" s="1155"/>
      <c r="AZ119" s="1122" t="s">
        <v>217</v>
      </c>
      <c r="BA119" s="1123"/>
      <c r="BB119" s="1123"/>
      <c r="BC119" s="1123"/>
      <c r="BD119" s="1123"/>
      <c r="BE119" s="1123"/>
      <c r="BF119" s="1123"/>
      <c r="BG119" s="1123"/>
      <c r="BH119" s="1123"/>
      <c r="BI119" s="1123"/>
      <c r="BJ119" s="1123"/>
      <c r="BK119" s="1123"/>
      <c r="BL119" s="1123"/>
      <c r="BM119" s="1123"/>
      <c r="BN119" s="1123"/>
      <c r="BO119" s="1123"/>
      <c r="BP119" s="1124"/>
      <c r="BQ119" s="1150">
        <v>149639833</v>
      </c>
      <c r="BR119" s="1134"/>
      <c r="BS119" s="1134"/>
      <c r="BT119" s="1134"/>
      <c r="BU119" s="1134"/>
      <c r="BV119" s="1134">
        <v>158629558</v>
      </c>
      <c r="BW119" s="1134"/>
      <c r="BX119" s="1134"/>
      <c r="BY119" s="1134"/>
      <c r="BZ119" s="1134"/>
      <c r="CA119" s="1134">
        <v>178865294</v>
      </c>
      <c r="CB119" s="1134"/>
      <c r="CC119" s="1134"/>
      <c r="CD119" s="1134"/>
      <c r="CE119" s="1134"/>
      <c r="CF119" s="1151">
        <v>62.9</v>
      </c>
      <c r="CG119" s="1152"/>
      <c r="CH119" s="1152"/>
      <c r="CI119" s="1152"/>
      <c r="CJ119" s="1152"/>
      <c r="CK119" s="1253"/>
      <c r="CL119" s="1220"/>
      <c r="CM119" s="1147" t="s">
        <v>218</v>
      </c>
      <c r="CN119" s="1148"/>
      <c r="CO119" s="1148"/>
      <c r="CP119" s="1148"/>
      <c r="CQ119" s="1148"/>
      <c r="CR119" s="1148"/>
      <c r="CS119" s="1148"/>
      <c r="CT119" s="1148"/>
      <c r="CU119" s="1148"/>
      <c r="CV119" s="1148"/>
      <c r="CW119" s="1148"/>
      <c r="CX119" s="1148"/>
      <c r="CY119" s="1148"/>
      <c r="CZ119" s="1148"/>
      <c r="DA119" s="1148"/>
      <c r="DB119" s="1148"/>
      <c r="DC119" s="1148"/>
      <c r="DD119" s="1148"/>
      <c r="DE119" s="1148"/>
      <c r="DF119" s="1149"/>
      <c r="DG119" s="1050">
        <v>24407178</v>
      </c>
      <c r="DH119" s="1051"/>
      <c r="DI119" s="1051"/>
      <c r="DJ119" s="1051"/>
      <c r="DK119" s="1052"/>
      <c r="DL119" s="1053">
        <v>21886856</v>
      </c>
      <c r="DM119" s="1051"/>
      <c r="DN119" s="1051"/>
      <c r="DO119" s="1051"/>
      <c r="DP119" s="1052"/>
      <c r="DQ119" s="1053">
        <v>19398815</v>
      </c>
      <c r="DR119" s="1051"/>
      <c r="DS119" s="1051"/>
      <c r="DT119" s="1051"/>
      <c r="DU119" s="1052"/>
      <c r="DV119" s="1141">
        <v>6.8</v>
      </c>
      <c r="DW119" s="1142"/>
      <c r="DX119" s="1142"/>
      <c r="DY119" s="1142"/>
      <c r="DZ119" s="1143"/>
    </row>
    <row r="120" spans="1:130" s="367" customFormat="1" ht="17.25">
      <c r="A120" s="1217"/>
      <c r="B120" s="1218"/>
      <c r="C120" s="1116" t="s">
        <v>193</v>
      </c>
      <c r="D120" s="1117"/>
      <c r="E120" s="1117"/>
      <c r="F120" s="1117"/>
      <c r="G120" s="1117"/>
      <c r="H120" s="1117"/>
      <c r="I120" s="1117"/>
      <c r="J120" s="1117"/>
      <c r="K120" s="1117"/>
      <c r="L120" s="1117"/>
      <c r="M120" s="1117"/>
      <c r="N120" s="1117"/>
      <c r="O120" s="1117"/>
      <c r="P120" s="1117"/>
      <c r="Q120" s="1117"/>
      <c r="R120" s="1117"/>
      <c r="S120" s="1117"/>
      <c r="T120" s="1117"/>
      <c r="U120" s="1117"/>
      <c r="V120" s="1117"/>
      <c r="W120" s="1117"/>
      <c r="X120" s="1117"/>
      <c r="Y120" s="1117"/>
      <c r="Z120" s="1118"/>
      <c r="AA120" s="1042">
        <v>308314</v>
      </c>
      <c r="AB120" s="1043"/>
      <c r="AC120" s="1043"/>
      <c r="AD120" s="1043"/>
      <c r="AE120" s="1044"/>
      <c r="AF120" s="1078">
        <v>333863</v>
      </c>
      <c r="AG120" s="1043"/>
      <c r="AH120" s="1043"/>
      <c r="AI120" s="1043"/>
      <c r="AJ120" s="1044"/>
      <c r="AK120" s="1078">
        <v>338990</v>
      </c>
      <c r="AL120" s="1043"/>
      <c r="AM120" s="1043"/>
      <c r="AN120" s="1043"/>
      <c r="AO120" s="1044"/>
      <c r="AP120" s="1125">
        <v>0.1</v>
      </c>
      <c r="AQ120" s="1126"/>
      <c r="AR120" s="1126"/>
      <c r="AS120" s="1126"/>
      <c r="AT120" s="1127"/>
      <c r="AU120" s="1156"/>
      <c r="AV120" s="1157"/>
      <c r="AW120" s="1157"/>
      <c r="AX120" s="1157"/>
      <c r="AY120" s="1158"/>
      <c r="AZ120" s="1180" t="s">
        <v>219</v>
      </c>
      <c r="BA120" s="1106"/>
      <c r="BB120" s="1106"/>
      <c r="BC120" s="1106"/>
      <c r="BD120" s="1106"/>
      <c r="BE120" s="1106"/>
      <c r="BF120" s="1106"/>
      <c r="BG120" s="1106"/>
      <c r="BH120" s="1106"/>
      <c r="BI120" s="1106"/>
      <c r="BJ120" s="1106"/>
      <c r="BK120" s="1106"/>
      <c r="BL120" s="1106"/>
      <c r="BM120" s="1106"/>
      <c r="BN120" s="1106"/>
      <c r="BO120" s="1106"/>
      <c r="BP120" s="1107"/>
      <c r="BQ120" s="1132">
        <v>334050772</v>
      </c>
      <c r="BR120" s="1133"/>
      <c r="BS120" s="1133"/>
      <c r="BT120" s="1133"/>
      <c r="BU120" s="1133"/>
      <c r="BV120" s="1133">
        <v>331726151</v>
      </c>
      <c r="BW120" s="1133"/>
      <c r="BX120" s="1133"/>
      <c r="BY120" s="1133"/>
      <c r="BZ120" s="1133"/>
      <c r="CA120" s="1133">
        <v>324288097</v>
      </c>
      <c r="CB120" s="1133"/>
      <c r="CC120" s="1133"/>
      <c r="CD120" s="1133"/>
      <c r="CE120" s="1133"/>
      <c r="CF120" s="1184">
        <v>114</v>
      </c>
      <c r="CG120" s="1185"/>
      <c r="CH120" s="1185"/>
      <c r="CI120" s="1185"/>
      <c r="CJ120" s="1185"/>
      <c r="CK120" s="1166" t="s">
        <v>220</v>
      </c>
      <c r="CL120" s="1054"/>
      <c r="CM120" s="1054"/>
      <c r="CN120" s="1054"/>
      <c r="CO120" s="1055"/>
      <c r="CP120" s="1170" t="s">
        <v>221</v>
      </c>
      <c r="CQ120" s="1171"/>
      <c r="CR120" s="1171"/>
      <c r="CS120" s="1171"/>
      <c r="CT120" s="1171"/>
      <c r="CU120" s="1171"/>
      <c r="CV120" s="1171"/>
      <c r="CW120" s="1171"/>
      <c r="CX120" s="1171"/>
      <c r="CY120" s="1171"/>
      <c r="CZ120" s="1171"/>
      <c r="DA120" s="1171"/>
      <c r="DB120" s="1171"/>
      <c r="DC120" s="1171"/>
      <c r="DD120" s="1171"/>
      <c r="DE120" s="1171"/>
      <c r="DF120" s="1172"/>
      <c r="DG120" s="1150">
        <v>201097199</v>
      </c>
      <c r="DH120" s="1134"/>
      <c r="DI120" s="1134"/>
      <c r="DJ120" s="1134"/>
      <c r="DK120" s="1134"/>
      <c r="DL120" s="1134">
        <v>195541322</v>
      </c>
      <c r="DM120" s="1134"/>
      <c r="DN120" s="1134"/>
      <c r="DO120" s="1134"/>
      <c r="DP120" s="1134"/>
      <c r="DQ120" s="1134">
        <v>197451881</v>
      </c>
      <c r="DR120" s="1134"/>
      <c r="DS120" s="1134"/>
      <c r="DT120" s="1134"/>
      <c r="DU120" s="1134"/>
      <c r="DV120" s="1164">
        <v>69.400000000000006</v>
      </c>
      <c r="DW120" s="1164"/>
      <c r="DX120" s="1164"/>
      <c r="DY120" s="1164"/>
      <c r="DZ120" s="1165"/>
    </row>
    <row r="121" spans="1:130" s="367" customFormat="1" ht="17.25">
      <c r="A121" s="1217"/>
      <c r="B121" s="1218"/>
      <c r="C121" s="1173" t="s">
        <v>222</v>
      </c>
      <c r="D121" s="1174"/>
      <c r="E121" s="1174"/>
      <c r="F121" s="1174"/>
      <c r="G121" s="1174"/>
      <c r="H121" s="1174"/>
      <c r="I121" s="1174"/>
      <c r="J121" s="1174"/>
      <c r="K121" s="1174"/>
      <c r="L121" s="1174"/>
      <c r="M121" s="1174"/>
      <c r="N121" s="1174"/>
      <c r="O121" s="1174"/>
      <c r="P121" s="1174"/>
      <c r="Q121" s="1174"/>
      <c r="R121" s="1174"/>
      <c r="S121" s="1174"/>
      <c r="T121" s="1174"/>
      <c r="U121" s="1174"/>
      <c r="V121" s="1174"/>
      <c r="W121" s="1174"/>
      <c r="X121" s="1174"/>
      <c r="Y121" s="1174"/>
      <c r="Z121" s="1175"/>
      <c r="AA121" s="1042" t="s">
        <v>198</v>
      </c>
      <c r="AB121" s="1043"/>
      <c r="AC121" s="1043"/>
      <c r="AD121" s="1043"/>
      <c r="AE121" s="1044"/>
      <c r="AF121" s="1078" t="s">
        <v>198</v>
      </c>
      <c r="AG121" s="1043"/>
      <c r="AH121" s="1043"/>
      <c r="AI121" s="1043"/>
      <c r="AJ121" s="1044"/>
      <c r="AK121" s="1078" t="s">
        <v>198</v>
      </c>
      <c r="AL121" s="1043"/>
      <c r="AM121" s="1043"/>
      <c r="AN121" s="1043"/>
      <c r="AO121" s="1044"/>
      <c r="AP121" s="1125" t="s">
        <v>198</v>
      </c>
      <c r="AQ121" s="1126"/>
      <c r="AR121" s="1126"/>
      <c r="AS121" s="1126"/>
      <c r="AT121" s="1127"/>
      <c r="AU121" s="1156"/>
      <c r="AV121" s="1157"/>
      <c r="AW121" s="1157"/>
      <c r="AX121" s="1157"/>
      <c r="AY121" s="1158"/>
      <c r="AZ121" s="1177" t="s">
        <v>223</v>
      </c>
      <c r="BA121" s="1178"/>
      <c r="BB121" s="1178"/>
      <c r="BC121" s="1178"/>
      <c r="BD121" s="1178"/>
      <c r="BE121" s="1178"/>
      <c r="BF121" s="1178"/>
      <c r="BG121" s="1178"/>
      <c r="BH121" s="1178"/>
      <c r="BI121" s="1178"/>
      <c r="BJ121" s="1178"/>
      <c r="BK121" s="1178"/>
      <c r="BL121" s="1178"/>
      <c r="BM121" s="1178"/>
      <c r="BN121" s="1178"/>
      <c r="BO121" s="1178"/>
      <c r="BP121" s="1179"/>
      <c r="BQ121" s="1181">
        <v>820007784</v>
      </c>
      <c r="BR121" s="1176"/>
      <c r="BS121" s="1176"/>
      <c r="BT121" s="1176"/>
      <c r="BU121" s="1176"/>
      <c r="BV121" s="1176">
        <v>823350830</v>
      </c>
      <c r="BW121" s="1176"/>
      <c r="BX121" s="1176"/>
      <c r="BY121" s="1176"/>
      <c r="BZ121" s="1176"/>
      <c r="CA121" s="1176">
        <v>828087497</v>
      </c>
      <c r="CB121" s="1176"/>
      <c r="CC121" s="1176"/>
      <c r="CD121" s="1176"/>
      <c r="CE121" s="1176"/>
      <c r="CF121" s="1186">
        <v>291.10000000000002</v>
      </c>
      <c r="CG121" s="1187"/>
      <c r="CH121" s="1187"/>
      <c r="CI121" s="1187"/>
      <c r="CJ121" s="1187"/>
      <c r="CK121" s="1167"/>
      <c r="CL121" s="1056"/>
      <c r="CM121" s="1056"/>
      <c r="CN121" s="1056"/>
      <c r="CO121" s="1057"/>
      <c r="CP121" s="1138" t="s">
        <v>224</v>
      </c>
      <c r="CQ121" s="1139"/>
      <c r="CR121" s="1139"/>
      <c r="CS121" s="1139"/>
      <c r="CT121" s="1139"/>
      <c r="CU121" s="1139"/>
      <c r="CV121" s="1139"/>
      <c r="CW121" s="1139"/>
      <c r="CX121" s="1139"/>
      <c r="CY121" s="1139"/>
      <c r="CZ121" s="1139"/>
      <c r="DA121" s="1139"/>
      <c r="DB121" s="1139"/>
      <c r="DC121" s="1139"/>
      <c r="DD121" s="1139"/>
      <c r="DE121" s="1139"/>
      <c r="DF121" s="1140"/>
      <c r="DG121" s="1132">
        <v>124413185</v>
      </c>
      <c r="DH121" s="1133"/>
      <c r="DI121" s="1133"/>
      <c r="DJ121" s="1133"/>
      <c r="DK121" s="1133"/>
      <c r="DL121" s="1133">
        <v>115371604</v>
      </c>
      <c r="DM121" s="1133"/>
      <c r="DN121" s="1133"/>
      <c r="DO121" s="1133"/>
      <c r="DP121" s="1133"/>
      <c r="DQ121" s="1133">
        <v>100076333</v>
      </c>
      <c r="DR121" s="1133"/>
      <c r="DS121" s="1133"/>
      <c r="DT121" s="1133"/>
      <c r="DU121" s="1133"/>
      <c r="DV121" s="1161">
        <v>35.200000000000003</v>
      </c>
      <c r="DW121" s="1161"/>
      <c r="DX121" s="1161"/>
      <c r="DY121" s="1161"/>
      <c r="DZ121" s="1162"/>
    </row>
    <row r="122" spans="1:130" s="367" customFormat="1" ht="17.25">
      <c r="A122" s="1217"/>
      <c r="B122" s="1218"/>
      <c r="C122" s="1116" t="s">
        <v>204</v>
      </c>
      <c r="D122" s="1117"/>
      <c r="E122" s="1117"/>
      <c r="F122" s="1117"/>
      <c r="G122" s="1117"/>
      <c r="H122" s="1117"/>
      <c r="I122" s="1117"/>
      <c r="J122" s="1117"/>
      <c r="K122" s="1117"/>
      <c r="L122" s="1117"/>
      <c r="M122" s="1117"/>
      <c r="N122" s="1117"/>
      <c r="O122" s="1117"/>
      <c r="P122" s="1117"/>
      <c r="Q122" s="1117"/>
      <c r="R122" s="1117"/>
      <c r="S122" s="1117"/>
      <c r="T122" s="1117"/>
      <c r="U122" s="1117"/>
      <c r="V122" s="1117"/>
      <c r="W122" s="1117"/>
      <c r="X122" s="1117"/>
      <c r="Y122" s="1117"/>
      <c r="Z122" s="1118"/>
      <c r="AA122" s="1042" t="s">
        <v>225</v>
      </c>
      <c r="AB122" s="1043"/>
      <c r="AC122" s="1043"/>
      <c r="AD122" s="1043"/>
      <c r="AE122" s="1044"/>
      <c r="AF122" s="1078" t="s">
        <v>225</v>
      </c>
      <c r="AG122" s="1043"/>
      <c r="AH122" s="1043"/>
      <c r="AI122" s="1043"/>
      <c r="AJ122" s="1044"/>
      <c r="AK122" s="1078" t="s">
        <v>225</v>
      </c>
      <c r="AL122" s="1043"/>
      <c r="AM122" s="1043"/>
      <c r="AN122" s="1043"/>
      <c r="AO122" s="1044"/>
      <c r="AP122" s="1125" t="s">
        <v>225</v>
      </c>
      <c r="AQ122" s="1126"/>
      <c r="AR122" s="1126"/>
      <c r="AS122" s="1126"/>
      <c r="AT122" s="1127"/>
      <c r="AU122" s="1159"/>
      <c r="AV122" s="1160"/>
      <c r="AW122" s="1160"/>
      <c r="AX122" s="1160"/>
      <c r="AY122" s="1160"/>
      <c r="AZ122" s="398" t="s">
        <v>395</v>
      </c>
      <c r="BA122" s="398"/>
      <c r="BB122" s="398"/>
      <c r="BC122" s="398"/>
      <c r="BD122" s="398"/>
      <c r="BE122" s="398"/>
      <c r="BF122" s="398"/>
      <c r="BG122" s="398"/>
      <c r="BH122" s="398"/>
      <c r="BI122" s="398"/>
      <c r="BJ122" s="398"/>
      <c r="BK122" s="398"/>
      <c r="BL122" s="398"/>
      <c r="BM122" s="398"/>
      <c r="BN122" s="398"/>
      <c r="BO122" s="1188" t="s">
        <v>226</v>
      </c>
      <c r="BP122" s="1189"/>
      <c r="BQ122" s="1190">
        <v>1303698389</v>
      </c>
      <c r="BR122" s="1135"/>
      <c r="BS122" s="1135"/>
      <c r="BT122" s="1135"/>
      <c r="BU122" s="1135"/>
      <c r="BV122" s="1135">
        <v>1313706539</v>
      </c>
      <c r="BW122" s="1135"/>
      <c r="BX122" s="1135"/>
      <c r="BY122" s="1135"/>
      <c r="BZ122" s="1135"/>
      <c r="CA122" s="1135">
        <v>1331240888</v>
      </c>
      <c r="CB122" s="1135"/>
      <c r="CC122" s="1135"/>
      <c r="CD122" s="1135"/>
      <c r="CE122" s="1135"/>
      <c r="CF122" s="1068"/>
      <c r="CG122" s="1069"/>
      <c r="CH122" s="1069"/>
      <c r="CI122" s="1069"/>
      <c r="CJ122" s="1137"/>
      <c r="CK122" s="1167"/>
      <c r="CL122" s="1056"/>
      <c r="CM122" s="1056"/>
      <c r="CN122" s="1056"/>
      <c r="CO122" s="1057"/>
      <c r="CP122" s="1138" t="s">
        <v>227</v>
      </c>
      <c r="CQ122" s="1139"/>
      <c r="CR122" s="1139"/>
      <c r="CS122" s="1139"/>
      <c r="CT122" s="1139"/>
      <c r="CU122" s="1139"/>
      <c r="CV122" s="1139"/>
      <c r="CW122" s="1139"/>
      <c r="CX122" s="1139"/>
      <c r="CY122" s="1139"/>
      <c r="CZ122" s="1139"/>
      <c r="DA122" s="1139"/>
      <c r="DB122" s="1139"/>
      <c r="DC122" s="1139"/>
      <c r="DD122" s="1139"/>
      <c r="DE122" s="1139"/>
      <c r="DF122" s="1140"/>
      <c r="DG122" s="1132">
        <v>22182313</v>
      </c>
      <c r="DH122" s="1133"/>
      <c r="DI122" s="1133"/>
      <c r="DJ122" s="1133"/>
      <c r="DK122" s="1133"/>
      <c r="DL122" s="1133">
        <v>24180110</v>
      </c>
      <c r="DM122" s="1133"/>
      <c r="DN122" s="1133"/>
      <c r="DO122" s="1133"/>
      <c r="DP122" s="1133"/>
      <c r="DQ122" s="1133">
        <v>26263341</v>
      </c>
      <c r="DR122" s="1133"/>
      <c r="DS122" s="1133"/>
      <c r="DT122" s="1133"/>
      <c r="DU122" s="1133"/>
      <c r="DV122" s="1161">
        <v>9.1999999999999993</v>
      </c>
      <c r="DW122" s="1161"/>
      <c r="DX122" s="1161"/>
      <c r="DY122" s="1161"/>
      <c r="DZ122" s="1162"/>
    </row>
    <row r="123" spans="1:130" s="367" customFormat="1" ht="18" thickBot="1">
      <c r="A123" s="1217"/>
      <c r="B123" s="1218"/>
      <c r="C123" s="1116" t="s">
        <v>210</v>
      </c>
      <c r="D123" s="1117"/>
      <c r="E123" s="1117"/>
      <c r="F123" s="1117"/>
      <c r="G123" s="1117"/>
      <c r="H123" s="1117"/>
      <c r="I123" s="1117"/>
      <c r="J123" s="1117"/>
      <c r="K123" s="1117"/>
      <c r="L123" s="1117"/>
      <c r="M123" s="1117"/>
      <c r="N123" s="1117"/>
      <c r="O123" s="1117"/>
      <c r="P123" s="1117"/>
      <c r="Q123" s="1117"/>
      <c r="R123" s="1117"/>
      <c r="S123" s="1117"/>
      <c r="T123" s="1117"/>
      <c r="U123" s="1117"/>
      <c r="V123" s="1117"/>
      <c r="W123" s="1117"/>
      <c r="X123" s="1117"/>
      <c r="Y123" s="1117"/>
      <c r="Z123" s="1118"/>
      <c r="AA123" s="1042" t="s">
        <v>79</v>
      </c>
      <c r="AB123" s="1043"/>
      <c r="AC123" s="1043"/>
      <c r="AD123" s="1043"/>
      <c r="AE123" s="1044"/>
      <c r="AF123" s="1078" t="s">
        <v>79</v>
      </c>
      <c r="AG123" s="1043"/>
      <c r="AH123" s="1043"/>
      <c r="AI123" s="1043"/>
      <c r="AJ123" s="1044"/>
      <c r="AK123" s="1078" t="s">
        <v>79</v>
      </c>
      <c r="AL123" s="1043"/>
      <c r="AM123" s="1043"/>
      <c r="AN123" s="1043"/>
      <c r="AO123" s="1044"/>
      <c r="AP123" s="1125" t="s">
        <v>79</v>
      </c>
      <c r="AQ123" s="1126"/>
      <c r="AR123" s="1126"/>
      <c r="AS123" s="1126"/>
      <c r="AT123" s="1127"/>
      <c r="AU123" s="1193" t="s">
        <v>228</v>
      </c>
      <c r="AV123" s="1194"/>
      <c r="AW123" s="1194"/>
      <c r="AX123" s="1194"/>
      <c r="AY123" s="1194"/>
      <c r="AZ123" s="1194"/>
      <c r="BA123" s="1194"/>
      <c r="BB123" s="1194"/>
      <c r="BC123" s="1194"/>
      <c r="BD123" s="1194"/>
      <c r="BE123" s="1194"/>
      <c r="BF123" s="1194"/>
      <c r="BG123" s="1194"/>
      <c r="BH123" s="1194"/>
      <c r="BI123" s="1194"/>
      <c r="BJ123" s="1194"/>
      <c r="BK123" s="1194"/>
      <c r="BL123" s="1194"/>
      <c r="BM123" s="1194"/>
      <c r="BN123" s="1194"/>
      <c r="BO123" s="1194"/>
      <c r="BP123" s="1195"/>
      <c r="BQ123" s="1183">
        <v>219.8</v>
      </c>
      <c r="BR123" s="1136"/>
      <c r="BS123" s="1136"/>
      <c r="BT123" s="1136"/>
      <c r="BU123" s="1136"/>
      <c r="BV123" s="1136">
        <v>202.9</v>
      </c>
      <c r="BW123" s="1136"/>
      <c r="BX123" s="1136"/>
      <c r="BY123" s="1136"/>
      <c r="BZ123" s="1136"/>
      <c r="CA123" s="1136">
        <v>191.9</v>
      </c>
      <c r="CB123" s="1136"/>
      <c r="CC123" s="1136"/>
      <c r="CD123" s="1136"/>
      <c r="CE123" s="1136"/>
      <c r="CF123" s="1036"/>
      <c r="CG123" s="1037"/>
      <c r="CH123" s="1037"/>
      <c r="CI123" s="1037"/>
      <c r="CJ123" s="1191"/>
      <c r="CK123" s="1167"/>
      <c r="CL123" s="1056"/>
      <c r="CM123" s="1056"/>
      <c r="CN123" s="1056"/>
      <c r="CO123" s="1057"/>
      <c r="CP123" s="1138" t="s">
        <v>229</v>
      </c>
      <c r="CQ123" s="1139"/>
      <c r="CR123" s="1139"/>
      <c r="CS123" s="1139"/>
      <c r="CT123" s="1139"/>
      <c r="CU123" s="1139"/>
      <c r="CV123" s="1139"/>
      <c r="CW123" s="1139"/>
      <c r="CX123" s="1139"/>
      <c r="CY123" s="1139"/>
      <c r="CZ123" s="1139"/>
      <c r="DA123" s="1139"/>
      <c r="DB123" s="1139"/>
      <c r="DC123" s="1139"/>
      <c r="DD123" s="1139"/>
      <c r="DE123" s="1139"/>
      <c r="DF123" s="1140"/>
      <c r="DG123" s="1042">
        <v>3543410</v>
      </c>
      <c r="DH123" s="1043"/>
      <c r="DI123" s="1043"/>
      <c r="DJ123" s="1043"/>
      <c r="DK123" s="1044"/>
      <c r="DL123" s="1078">
        <v>3624351</v>
      </c>
      <c r="DM123" s="1043"/>
      <c r="DN123" s="1043"/>
      <c r="DO123" s="1043"/>
      <c r="DP123" s="1044"/>
      <c r="DQ123" s="1078">
        <v>3551337</v>
      </c>
      <c r="DR123" s="1043"/>
      <c r="DS123" s="1043"/>
      <c r="DT123" s="1043"/>
      <c r="DU123" s="1044"/>
      <c r="DV123" s="1125">
        <v>1.2</v>
      </c>
      <c r="DW123" s="1126"/>
      <c r="DX123" s="1126"/>
      <c r="DY123" s="1126"/>
      <c r="DZ123" s="1127"/>
    </row>
    <row r="124" spans="1:130" s="367" customFormat="1" ht="17.25">
      <c r="A124" s="1217"/>
      <c r="B124" s="1218"/>
      <c r="C124" s="1116" t="s">
        <v>213</v>
      </c>
      <c r="D124" s="1117"/>
      <c r="E124" s="1117"/>
      <c r="F124" s="1117"/>
      <c r="G124" s="1117"/>
      <c r="H124" s="1117"/>
      <c r="I124" s="1117"/>
      <c r="J124" s="1117"/>
      <c r="K124" s="1117"/>
      <c r="L124" s="1117"/>
      <c r="M124" s="1117"/>
      <c r="N124" s="1117"/>
      <c r="O124" s="1117"/>
      <c r="P124" s="1117"/>
      <c r="Q124" s="1117"/>
      <c r="R124" s="1117"/>
      <c r="S124" s="1117"/>
      <c r="T124" s="1117"/>
      <c r="U124" s="1117"/>
      <c r="V124" s="1117"/>
      <c r="W124" s="1117"/>
      <c r="X124" s="1117"/>
      <c r="Y124" s="1117"/>
      <c r="Z124" s="1118"/>
      <c r="AA124" s="1042" t="s">
        <v>190</v>
      </c>
      <c r="AB124" s="1043"/>
      <c r="AC124" s="1043"/>
      <c r="AD124" s="1043"/>
      <c r="AE124" s="1044"/>
      <c r="AF124" s="1078" t="s">
        <v>190</v>
      </c>
      <c r="AG124" s="1043"/>
      <c r="AH124" s="1043"/>
      <c r="AI124" s="1043"/>
      <c r="AJ124" s="1044"/>
      <c r="AK124" s="1078" t="s">
        <v>190</v>
      </c>
      <c r="AL124" s="1043"/>
      <c r="AM124" s="1043"/>
      <c r="AN124" s="1043"/>
      <c r="AO124" s="1044"/>
      <c r="AP124" s="1125" t="s">
        <v>190</v>
      </c>
      <c r="AQ124" s="1126"/>
      <c r="AR124" s="1126"/>
      <c r="AS124" s="1126"/>
      <c r="AT124" s="1127"/>
      <c r="AU124" s="399"/>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1"/>
      <c r="BR124" s="401"/>
      <c r="BS124" s="401"/>
      <c r="BT124" s="401"/>
      <c r="BU124" s="401"/>
      <c r="BV124" s="401"/>
      <c r="BW124" s="401"/>
      <c r="BX124" s="401"/>
      <c r="BY124" s="401"/>
      <c r="BZ124" s="401"/>
      <c r="CA124" s="401"/>
      <c r="CB124" s="401"/>
      <c r="CC124" s="401"/>
      <c r="CD124" s="401"/>
      <c r="CE124" s="401"/>
      <c r="CF124" s="401"/>
      <c r="CG124" s="401"/>
      <c r="CH124" s="401"/>
      <c r="CI124" s="401"/>
      <c r="CJ124" s="402"/>
      <c r="CK124" s="1168"/>
      <c r="CL124" s="1168"/>
      <c r="CM124" s="1168"/>
      <c r="CN124" s="1168"/>
      <c r="CO124" s="1169"/>
      <c r="CP124" s="1138" t="s">
        <v>230</v>
      </c>
      <c r="CQ124" s="1139"/>
      <c r="CR124" s="1139"/>
      <c r="CS124" s="1139"/>
      <c r="CT124" s="1139"/>
      <c r="CU124" s="1139"/>
      <c r="CV124" s="1139"/>
      <c r="CW124" s="1139"/>
      <c r="CX124" s="1139"/>
      <c r="CY124" s="1139"/>
      <c r="CZ124" s="1139"/>
      <c r="DA124" s="1139"/>
      <c r="DB124" s="1139"/>
      <c r="DC124" s="1139"/>
      <c r="DD124" s="1139"/>
      <c r="DE124" s="1139"/>
      <c r="DF124" s="1140"/>
      <c r="DG124" s="1050">
        <v>2009957</v>
      </c>
      <c r="DH124" s="1051"/>
      <c r="DI124" s="1051"/>
      <c r="DJ124" s="1051"/>
      <c r="DK124" s="1052"/>
      <c r="DL124" s="1053">
        <v>1838736</v>
      </c>
      <c r="DM124" s="1051"/>
      <c r="DN124" s="1051"/>
      <c r="DO124" s="1051"/>
      <c r="DP124" s="1052"/>
      <c r="DQ124" s="1053">
        <v>1701517</v>
      </c>
      <c r="DR124" s="1051"/>
      <c r="DS124" s="1051"/>
      <c r="DT124" s="1051"/>
      <c r="DU124" s="1052"/>
      <c r="DV124" s="1141">
        <v>0.6</v>
      </c>
      <c r="DW124" s="1142"/>
      <c r="DX124" s="1142"/>
      <c r="DY124" s="1142"/>
      <c r="DZ124" s="1143"/>
    </row>
    <row r="125" spans="1:130" s="367" customFormat="1" ht="18" thickBot="1">
      <c r="A125" s="1217"/>
      <c r="B125" s="1218"/>
      <c r="C125" s="1116" t="s">
        <v>215</v>
      </c>
      <c r="D125" s="1117"/>
      <c r="E125" s="1117"/>
      <c r="F125" s="1117"/>
      <c r="G125" s="1117"/>
      <c r="H125" s="1117"/>
      <c r="I125" s="1117"/>
      <c r="J125" s="1117"/>
      <c r="K125" s="1117"/>
      <c r="L125" s="1117"/>
      <c r="M125" s="1117"/>
      <c r="N125" s="1117"/>
      <c r="O125" s="1117"/>
      <c r="P125" s="1117"/>
      <c r="Q125" s="1117"/>
      <c r="R125" s="1117"/>
      <c r="S125" s="1117"/>
      <c r="T125" s="1117"/>
      <c r="U125" s="1117"/>
      <c r="V125" s="1117"/>
      <c r="W125" s="1117"/>
      <c r="X125" s="1117"/>
      <c r="Y125" s="1117"/>
      <c r="Z125" s="1118"/>
      <c r="AA125" s="1042" t="s">
        <v>190</v>
      </c>
      <c r="AB125" s="1043"/>
      <c r="AC125" s="1043"/>
      <c r="AD125" s="1043"/>
      <c r="AE125" s="1044"/>
      <c r="AF125" s="1078" t="s">
        <v>190</v>
      </c>
      <c r="AG125" s="1043"/>
      <c r="AH125" s="1043"/>
      <c r="AI125" s="1043"/>
      <c r="AJ125" s="1044"/>
      <c r="AK125" s="1078" t="s">
        <v>190</v>
      </c>
      <c r="AL125" s="1043"/>
      <c r="AM125" s="1043"/>
      <c r="AN125" s="1043"/>
      <c r="AO125" s="1044"/>
      <c r="AP125" s="1125" t="s">
        <v>190</v>
      </c>
      <c r="AQ125" s="1126"/>
      <c r="AR125" s="1126"/>
      <c r="AS125" s="1126"/>
      <c r="AT125" s="1127"/>
      <c r="AU125" s="403"/>
      <c r="AV125" s="403"/>
      <c r="AW125" s="403"/>
      <c r="AX125" s="403"/>
      <c r="AY125" s="403"/>
      <c r="AZ125" s="403"/>
      <c r="BA125" s="403"/>
      <c r="BB125" s="403"/>
      <c r="BC125" s="403"/>
      <c r="BD125" s="403"/>
      <c r="BE125" s="403"/>
      <c r="BF125" s="403"/>
      <c r="BG125" s="403"/>
      <c r="BH125" s="403"/>
      <c r="BI125" s="403"/>
      <c r="BJ125" s="403"/>
      <c r="BK125" s="403"/>
      <c r="BL125" s="403"/>
      <c r="BM125" s="403"/>
      <c r="BN125" s="403"/>
      <c r="BO125" s="403"/>
      <c r="BP125" s="403"/>
      <c r="BQ125" s="403"/>
      <c r="BR125" s="403"/>
      <c r="BS125" s="403"/>
      <c r="BT125" s="403"/>
      <c r="BU125" s="403"/>
      <c r="BV125" s="403"/>
      <c r="BW125" s="403"/>
      <c r="BX125" s="403"/>
      <c r="BY125" s="403"/>
      <c r="BZ125" s="403"/>
      <c r="CA125" s="403"/>
      <c r="CB125" s="403"/>
      <c r="CC125" s="403"/>
      <c r="CD125" s="404"/>
      <c r="CE125" s="404"/>
      <c r="CF125" s="404"/>
      <c r="CG125" s="401"/>
      <c r="CH125" s="401"/>
      <c r="CI125" s="401"/>
      <c r="CJ125" s="402"/>
      <c r="CK125" s="1054" t="s">
        <v>231</v>
      </c>
      <c r="CL125" s="1054"/>
      <c r="CM125" s="1054"/>
      <c r="CN125" s="1054"/>
      <c r="CO125" s="1055"/>
      <c r="CP125" s="1122" t="s">
        <v>232</v>
      </c>
      <c r="CQ125" s="1123"/>
      <c r="CR125" s="1123"/>
      <c r="CS125" s="1123"/>
      <c r="CT125" s="1123"/>
      <c r="CU125" s="1123"/>
      <c r="CV125" s="1123"/>
      <c r="CW125" s="1123"/>
      <c r="CX125" s="1123"/>
      <c r="CY125" s="1123"/>
      <c r="CZ125" s="1123"/>
      <c r="DA125" s="1123"/>
      <c r="DB125" s="1123"/>
      <c r="DC125" s="1123"/>
      <c r="DD125" s="1123"/>
      <c r="DE125" s="1123"/>
      <c r="DF125" s="1124"/>
      <c r="DG125" s="1150" t="s">
        <v>190</v>
      </c>
      <c r="DH125" s="1134"/>
      <c r="DI125" s="1134"/>
      <c r="DJ125" s="1134"/>
      <c r="DK125" s="1134"/>
      <c r="DL125" s="1134" t="s">
        <v>190</v>
      </c>
      <c r="DM125" s="1134"/>
      <c r="DN125" s="1134"/>
      <c r="DO125" s="1134"/>
      <c r="DP125" s="1134"/>
      <c r="DQ125" s="1134" t="s">
        <v>190</v>
      </c>
      <c r="DR125" s="1134"/>
      <c r="DS125" s="1134"/>
      <c r="DT125" s="1134"/>
      <c r="DU125" s="1134"/>
      <c r="DV125" s="1164" t="s">
        <v>190</v>
      </c>
      <c r="DW125" s="1164"/>
      <c r="DX125" s="1164"/>
      <c r="DY125" s="1164"/>
      <c r="DZ125" s="1165"/>
    </row>
    <row r="126" spans="1:130" s="367" customFormat="1" ht="17.25">
      <c r="A126" s="1217"/>
      <c r="B126" s="1218"/>
      <c r="C126" s="1116" t="s">
        <v>218</v>
      </c>
      <c r="D126" s="1117"/>
      <c r="E126" s="1117"/>
      <c r="F126" s="1117"/>
      <c r="G126" s="1117"/>
      <c r="H126" s="1117"/>
      <c r="I126" s="1117"/>
      <c r="J126" s="1117"/>
      <c r="K126" s="1117"/>
      <c r="L126" s="1117"/>
      <c r="M126" s="1117"/>
      <c r="N126" s="1117"/>
      <c r="O126" s="1117"/>
      <c r="P126" s="1117"/>
      <c r="Q126" s="1117"/>
      <c r="R126" s="1117"/>
      <c r="S126" s="1117"/>
      <c r="T126" s="1117"/>
      <c r="U126" s="1117"/>
      <c r="V126" s="1117"/>
      <c r="W126" s="1117"/>
      <c r="X126" s="1117"/>
      <c r="Y126" s="1117"/>
      <c r="Z126" s="1118"/>
      <c r="AA126" s="1042">
        <v>2541357</v>
      </c>
      <c r="AB126" s="1043"/>
      <c r="AC126" s="1043"/>
      <c r="AD126" s="1043"/>
      <c r="AE126" s="1044"/>
      <c r="AF126" s="1078">
        <v>2444296</v>
      </c>
      <c r="AG126" s="1043"/>
      <c r="AH126" s="1043"/>
      <c r="AI126" s="1043"/>
      <c r="AJ126" s="1044"/>
      <c r="AK126" s="1078">
        <v>2330194</v>
      </c>
      <c r="AL126" s="1043"/>
      <c r="AM126" s="1043"/>
      <c r="AN126" s="1043"/>
      <c r="AO126" s="1044"/>
      <c r="AP126" s="1125">
        <v>0.8</v>
      </c>
      <c r="AQ126" s="1126"/>
      <c r="AR126" s="1126"/>
      <c r="AS126" s="1126"/>
      <c r="AT126" s="1127"/>
      <c r="AU126" s="403"/>
      <c r="AV126" s="403"/>
      <c r="AW126" s="403"/>
      <c r="AX126" s="1203" t="s">
        <v>233</v>
      </c>
      <c r="AY126" s="1129"/>
      <c r="AZ126" s="1129"/>
      <c r="BA126" s="1129"/>
      <c r="BB126" s="1129"/>
      <c r="BC126" s="1129"/>
      <c r="BD126" s="1129"/>
      <c r="BE126" s="1130"/>
      <c r="BF126" s="1128" t="s">
        <v>234</v>
      </c>
      <c r="BG126" s="1129"/>
      <c r="BH126" s="1129"/>
      <c r="BI126" s="1129"/>
      <c r="BJ126" s="1129"/>
      <c r="BK126" s="1129"/>
      <c r="BL126" s="1130"/>
      <c r="BM126" s="1128" t="s">
        <v>235</v>
      </c>
      <c r="BN126" s="1129"/>
      <c r="BO126" s="1129"/>
      <c r="BP126" s="1129"/>
      <c r="BQ126" s="1129"/>
      <c r="BR126" s="1129"/>
      <c r="BS126" s="1130"/>
      <c r="BT126" s="1128" t="s">
        <v>236</v>
      </c>
      <c r="BU126" s="1129"/>
      <c r="BV126" s="1129"/>
      <c r="BW126" s="1129"/>
      <c r="BX126" s="1129"/>
      <c r="BY126" s="1129"/>
      <c r="BZ126" s="1163"/>
      <c r="CA126" s="403"/>
      <c r="CB126" s="403"/>
      <c r="CC126" s="403"/>
      <c r="CD126" s="404"/>
      <c r="CE126" s="404"/>
      <c r="CF126" s="404"/>
      <c r="CG126" s="401"/>
      <c r="CH126" s="401"/>
      <c r="CI126" s="401"/>
      <c r="CJ126" s="402"/>
      <c r="CK126" s="1056"/>
      <c r="CL126" s="1056"/>
      <c r="CM126" s="1056"/>
      <c r="CN126" s="1056"/>
      <c r="CO126" s="1057"/>
      <c r="CP126" s="1180" t="s">
        <v>237</v>
      </c>
      <c r="CQ126" s="1106"/>
      <c r="CR126" s="1106"/>
      <c r="CS126" s="1106"/>
      <c r="CT126" s="1106"/>
      <c r="CU126" s="1106"/>
      <c r="CV126" s="1106"/>
      <c r="CW126" s="1106"/>
      <c r="CX126" s="1106"/>
      <c r="CY126" s="1106"/>
      <c r="CZ126" s="1106"/>
      <c r="DA126" s="1106"/>
      <c r="DB126" s="1106"/>
      <c r="DC126" s="1106"/>
      <c r="DD126" s="1106"/>
      <c r="DE126" s="1106"/>
      <c r="DF126" s="1107"/>
      <c r="DG126" s="1132">
        <v>4002810</v>
      </c>
      <c r="DH126" s="1133"/>
      <c r="DI126" s="1133"/>
      <c r="DJ126" s="1133"/>
      <c r="DK126" s="1133"/>
      <c r="DL126" s="1133">
        <v>4364801</v>
      </c>
      <c r="DM126" s="1133"/>
      <c r="DN126" s="1133"/>
      <c r="DO126" s="1133"/>
      <c r="DP126" s="1133"/>
      <c r="DQ126" s="1133">
        <v>3853998</v>
      </c>
      <c r="DR126" s="1133"/>
      <c r="DS126" s="1133"/>
      <c r="DT126" s="1133"/>
      <c r="DU126" s="1133"/>
      <c r="DV126" s="1161">
        <v>1.4</v>
      </c>
      <c r="DW126" s="1161"/>
      <c r="DX126" s="1161"/>
      <c r="DY126" s="1161"/>
      <c r="DZ126" s="1162"/>
    </row>
    <row r="127" spans="1:130" s="367" customFormat="1" ht="18" thickBot="1">
      <c r="A127" s="1219"/>
      <c r="B127" s="1220"/>
      <c r="C127" s="1147" t="s">
        <v>238</v>
      </c>
      <c r="D127" s="1148"/>
      <c r="E127" s="1148"/>
      <c r="F127" s="1148"/>
      <c r="G127" s="1148"/>
      <c r="H127" s="1148"/>
      <c r="I127" s="1148"/>
      <c r="J127" s="1148"/>
      <c r="K127" s="1148"/>
      <c r="L127" s="1148"/>
      <c r="M127" s="1148"/>
      <c r="N127" s="1148"/>
      <c r="O127" s="1148"/>
      <c r="P127" s="1148"/>
      <c r="Q127" s="1148"/>
      <c r="R127" s="1148"/>
      <c r="S127" s="1148"/>
      <c r="T127" s="1148"/>
      <c r="U127" s="1148"/>
      <c r="V127" s="1148"/>
      <c r="W127" s="1148"/>
      <c r="X127" s="1148"/>
      <c r="Y127" s="1148"/>
      <c r="Z127" s="1149"/>
      <c r="AA127" s="1042" t="s">
        <v>190</v>
      </c>
      <c r="AB127" s="1043"/>
      <c r="AC127" s="1043"/>
      <c r="AD127" s="1043"/>
      <c r="AE127" s="1044"/>
      <c r="AF127" s="1078" t="s">
        <v>190</v>
      </c>
      <c r="AG127" s="1043"/>
      <c r="AH127" s="1043"/>
      <c r="AI127" s="1043"/>
      <c r="AJ127" s="1044"/>
      <c r="AK127" s="1078" t="s">
        <v>190</v>
      </c>
      <c r="AL127" s="1043"/>
      <c r="AM127" s="1043"/>
      <c r="AN127" s="1043"/>
      <c r="AO127" s="1044"/>
      <c r="AP127" s="1125" t="s">
        <v>190</v>
      </c>
      <c r="AQ127" s="1126"/>
      <c r="AR127" s="1126"/>
      <c r="AS127" s="1126"/>
      <c r="AT127" s="1127"/>
      <c r="AU127" s="403"/>
      <c r="AV127" s="403"/>
      <c r="AW127" s="403"/>
      <c r="AX127" s="1131" t="s">
        <v>239</v>
      </c>
      <c r="AY127" s="1123"/>
      <c r="AZ127" s="1123"/>
      <c r="BA127" s="1123"/>
      <c r="BB127" s="1123"/>
      <c r="BC127" s="1123"/>
      <c r="BD127" s="1123"/>
      <c r="BE127" s="1124"/>
      <c r="BF127" s="1119" t="s">
        <v>190</v>
      </c>
      <c r="BG127" s="1120"/>
      <c r="BH127" s="1120"/>
      <c r="BI127" s="1120"/>
      <c r="BJ127" s="1120"/>
      <c r="BK127" s="1120"/>
      <c r="BL127" s="1121"/>
      <c r="BM127" s="1119">
        <v>11.25</v>
      </c>
      <c r="BN127" s="1120"/>
      <c r="BO127" s="1120"/>
      <c r="BP127" s="1120"/>
      <c r="BQ127" s="1120"/>
      <c r="BR127" s="1120"/>
      <c r="BS127" s="1121"/>
      <c r="BT127" s="1119">
        <v>20</v>
      </c>
      <c r="BU127" s="1120"/>
      <c r="BV127" s="1120"/>
      <c r="BW127" s="1120"/>
      <c r="BX127" s="1120"/>
      <c r="BY127" s="1120"/>
      <c r="BZ127" s="1182"/>
      <c r="CA127" s="404"/>
      <c r="CB127" s="404"/>
      <c r="CC127" s="404"/>
      <c r="CD127" s="404"/>
      <c r="CE127" s="404"/>
      <c r="CF127" s="404"/>
      <c r="CG127" s="401"/>
      <c r="CH127" s="401"/>
      <c r="CI127" s="401"/>
      <c r="CJ127" s="402"/>
      <c r="CK127" s="1058"/>
      <c r="CL127" s="1058"/>
      <c r="CM127" s="1058"/>
      <c r="CN127" s="1058"/>
      <c r="CO127" s="1059"/>
      <c r="CP127" s="1192" t="s">
        <v>240</v>
      </c>
      <c r="CQ127" s="1098"/>
      <c r="CR127" s="1098"/>
      <c r="CS127" s="1098"/>
      <c r="CT127" s="1098"/>
      <c r="CU127" s="1098"/>
      <c r="CV127" s="1098"/>
      <c r="CW127" s="1098"/>
      <c r="CX127" s="1098"/>
      <c r="CY127" s="1098"/>
      <c r="CZ127" s="1098"/>
      <c r="DA127" s="1098"/>
      <c r="DB127" s="1098"/>
      <c r="DC127" s="1098"/>
      <c r="DD127" s="1098"/>
      <c r="DE127" s="1098"/>
      <c r="DF127" s="1099"/>
      <c r="DG127" s="1060">
        <v>17326566</v>
      </c>
      <c r="DH127" s="1061"/>
      <c r="DI127" s="1061"/>
      <c r="DJ127" s="1061"/>
      <c r="DK127" s="1061"/>
      <c r="DL127" s="1061">
        <v>15276696</v>
      </c>
      <c r="DM127" s="1061"/>
      <c r="DN127" s="1061"/>
      <c r="DO127" s="1061"/>
      <c r="DP127" s="1061"/>
      <c r="DQ127" s="1061">
        <v>15833163</v>
      </c>
      <c r="DR127" s="1061"/>
      <c r="DS127" s="1061"/>
      <c r="DT127" s="1061"/>
      <c r="DU127" s="1061"/>
      <c r="DV127" s="1082">
        <v>5.6</v>
      </c>
      <c r="DW127" s="1082"/>
      <c r="DX127" s="1082"/>
      <c r="DY127" s="1082"/>
      <c r="DZ127" s="1083"/>
    </row>
    <row r="128" spans="1:130" s="367" customFormat="1" ht="17.25">
      <c r="A128" s="1073" t="s">
        <v>241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6" t="s">
        <v>242</v>
      </c>
      <c r="X128" s="1076"/>
      <c r="Y128" s="1076"/>
      <c r="Z128" s="1077"/>
      <c r="AA128" s="1075">
        <v>28088823</v>
      </c>
      <c r="AB128" s="1063"/>
      <c r="AC128" s="1063"/>
      <c r="AD128" s="1063"/>
      <c r="AE128" s="1064"/>
      <c r="AF128" s="1062">
        <v>27991978</v>
      </c>
      <c r="AG128" s="1063"/>
      <c r="AH128" s="1063"/>
      <c r="AI128" s="1063"/>
      <c r="AJ128" s="1064"/>
      <c r="AK128" s="1062">
        <v>28052834</v>
      </c>
      <c r="AL128" s="1063"/>
      <c r="AM128" s="1063"/>
      <c r="AN128" s="1063"/>
      <c r="AO128" s="1064"/>
      <c r="AP128" s="1113"/>
      <c r="AQ128" s="1114"/>
      <c r="AR128" s="1114"/>
      <c r="AS128" s="1114"/>
      <c r="AT128" s="1115"/>
      <c r="AU128" s="405"/>
      <c r="AV128" s="405"/>
      <c r="AW128" s="405"/>
      <c r="AX128" s="1105" t="s">
        <v>243</v>
      </c>
      <c r="AY128" s="1106"/>
      <c r="AZ128" s="1106"/>
      <c r="BA128" s="1106"/>
      <c r="BB128" s="1106"/>
      <c r="BC128" s="1106"/>
      <c r="BD128" s="1106"/>
      <c r="BE128" s="1107"/>
      <c r="BF128" s="1108" t="s">
        <v>225</v>
      </c>
      <c r="BG128" s="1111"/>
      <c r="BH128" s="1111"/>
      <c r="BI128" s="1111"/>
      <c r="BJ128" s="1111"/>
      <c r="BK128" s="1111"/>
      <c r="BL128" s="1112"/>
      <c r="BM128" s="1108">
        <v>16.25</v>
      </c>
      <c r="BN128" s="1111"/>
      <c r="BO128" s="1111"/>
      <c r="BP128" s="1111"/>
      <c r="BQ128" s="1111"/>
      <c r="BR128" s="1111"/>
      <c r="BS128" s="1112"/>
      <c r="BT128" s="1108">
        <v>30</v>
      </c>
      <c r="BU128" s="1109"/>
      <c r="BV128" s="1109"/>
      <c r="BW128" s="1109"/>
      <c r="BX128" s="1109"/>
      <c r="BY128" s="1109"/>
      <c r="BZ128" s="1110"/>
      <c r="CA128" s="406"/>
      <c r="CB128" s="406"/>
      <c r="CC128" s="406"/>
      <c r="CD128" s="406"/>
      <c r="CE128" s="406"/>
      <c r="CF128" s="406"/>
      <c r="CG128" s="406"/>
      <c r="CH128" s="406"/>
      <c r="CI128" s="406"/>
      <c r="CJ128" s="406"/>
      <c r="CK128" s="406"/>
      <c r="CL128" s="406"/>
      <c r="CM128" s="406"/>
      <c r="CN128" s="406"/>
      <c r="CO128" s="406"/>
      <c r="CP128" s="406"/>
      <c r="CQ128" s="406"/>
      <c r="CR128" s="406"/>
      <c r="CS128" s="406"/>
      <c r="CT128" s="406"/>
      <c r="CU128" s="406"/>
      <c r="CV128" s="406"/>
      <c r="CW128" s="406"/>
      <c r="CX128" s="406"/>
      <c r="CY128" s="406"/>
      <c r="CZ128" s="406"/>
      <c r="DA128" s="406"/>
      <c r="DB128" s="406"/>
      <c r="DC128" s="406"/>
      <c r="DD128" s="406"/>
      <c r="DE128" s="406"/>
      <c r="DF128" s="406"/>
      <c r="DG128" s="406"/>
      <c r="DH128" s="406"/>
      <c r="DI128" s="406"/>
      <c r="DJ128" s="406"/>
      <c r="DK128" s="406"/>
      <c r="DL128" s="406"/>
      <c r="DM128" s="406"/>
      <c r="DN128" s="406"/>
      <c r="DO128" s="406"/>
      <c r="DP128" s="374"/>
      <c r="DQ128" s="374"/>
      <c r="DR128" s="374"/>
      <c r="DS128" s="374"/>
      <c r="DT128" s="374"/>
      <c r="DU128" s="374"/>
      <c r="DV128" s="374"/>
      <c r="DW128" s="374"/>
      <c r="DX128" s="374"/>
      <c r="DY128" s="374"/>
      <c r="DZ128" s="378"/>
    </row>
    <row r="129" spans="1:131" s="367" customFormat="1" ht="26.25" customHeight="1">
      <c r="A129" s="1028" t="s">
        <v>25</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030" t="s">
        <v>244</v>
      </c>
      <c r="X129" s="1031"/>
      <c r="Y129" s="1031"/>
      <c r="Z129" s="1032"/>
      <c r="AA129" s="1042">
        <v>339940315</v>
      </c>
      <c r="AB129" s="1043"/>
      <c r="AC129" s="1043"/>
      <c r="AD129" s="1043"/>
      <c r="AE129" s="1044"/>
      <c r="AF129" s="1078">
        <v>348082863</v>
      </c>
      <c r="AG129" s="1043"/>
      <c r="AH129" s="1043"/>
      <c r="AI129" s="1043"/>
      <c r="AJ129" s="1044"/>
      <c r="AK129" s="1078">
        <v>348521765</v>
      </c>
      <c r="AL129" s="1043"/>
      <c r="AM129" s="1043"/>
      <c r="AN129" s="1043"/>
      <c r="AO129" s="1044"/>
      <c r="AP129" s="1079"/>
      <c r="AQ129" s="1080"/>
      <c r="AR129" s="1080"/>
      <c r="AS129" s="1080"/>
      <c r="AT129" s="1081"/>
      <c r="AU129" s="405"/>
      <c r="AV129" s="405"/>
      <c r="AW129" s="405"/>
      <c r="AX129" s="1105" t="s">
        <v>245</v>
      </c>
      <c r="AY129" s="1106"/>
      <c r="AZ129" s="1106"/>
      <c r="BA129" s="1106"/>
      <c r="BB129" s="1106"/>
      <c r="BC129" s="1106"/>
      <c r="BD129" s="1106"/>
      <c r="BE129" s="1107"/>
      <c r="BF129" s="1091">
        <v>14.6</v>
      </c>
      <c r="BG129" s="1092"/>
      <c r="BH129" s="1092"/>
      <c r="BI129" s="1092"/>
      <c r="BJ129" s="1092"/>
      <c r="BK129" s="1092"/>
      <c r="BL129" s="1093"/>
      <c r="BM129" s="1091">
        <v>25</v>
      </c>
      <c r="BN129" s="1092"/>
      <c r="BO129" s="1092"/>
      <c r="BP129" s="1092"/>
      <c r="BQ129" s="1092"/>
      <c r="BR129" s="1092"/>
      <c r="BS129" s="1093"/>
      <c r="BT129" s="1091">
        <v>35</v>
      </c>
      <c r="BU129" s="1103"/>
      <c r="BV129" s="1103"/>
      <c r="BW129" s="1103"/>
      <c r="BX129" s="1103"/>
      <c r="BY129" s="1103"/>
      <c r="BZ129" s="1104"/>
      <c r="CA129" s="406"/>
      <c r="CB129" s="406"/>
      <c r="CC129" s="406"/>
      <c r="CD129" s="406"/>
      <c r="CE129" s="406"/>
      <c r="CF129" s="406"/>
      <c r="CG129" s="406"/>
      <c r="CH129" s="406"/>
      <c r="CI129" s="406"/>
      <c r="CJ129" s="406"/>
      <c r="CK129" s="406"/>
      <c r="CL129" s="406"/>
      <c r="CM129" s="406"/>
      <c r="CN129" s="406"/>
      <c r="CO129" s="406"/>
      <c r="CP129" s="406"/>
      <c r="CQ129" s="406"/>
      <c r="CR129" s="406"/>
      <c r="CS129" s="406"/>
      <c r="CT129" s="406"/>
      <c r="CU129" s="406"/>
      <c r="CV129" s="406"/>
      <c r="CW129" s="406"/>
      <c r="CX129" s="406"/>
      <c r="CY129" s="406"/>
      <c r="CZ129" s="406"/>
      <c r="DA129" s="406"/>
      <c r="DB129" s="406"/>
      <c r="DC129" s="406"/>
      <c r="DD129" s="406"/>
      <c r="DE129" s="406"/>
      <c r="DF129" s="406"/>
      <c r="DG129" s="406"/>
      <c r="DH129" s="406"/>
      <c r="DI129" s="406"/>
      <c r="DJ129" s="406"/>
      <c r="DK129" s="406"/>
      <c r="DL129" s="406"/>
      <c r="DM129" s="406"/>
      <c r="DN129" s="406"/>
      <c r="DO129" s="406"/>
      <c r="DP129" s="374"/>
      <c r="DQ129" s="374"/>
      <c r="DR129" s="374"/>
      <c r="DS129" s="374"/>
      <c r="DT129" s="374"/>
      <c r="DU129" s="374"/>
      <c r="DV129" s="374"/>
      <c r="DW129" s="374"/>
      <c r="DX129" s="374"/>
      <c r="DY129" s="374"/>
      <c r="DZ129" s="378"/>
    </row>
    <row r="130" spans="1:131" s="367" customFormat="1" ht="26.25" customHeight="1" thickBot="1">
      <c r="A130" s="1028" t="s">
        <v>246</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030" t="s">
        <v>247</v>
      </c>
      <c r="X130" s="1031"/>
      <c r="Y130" s="1031"/>
      <c r="Z130" s="1032"/>
      <c r="AA130" s="1042">
        <v>65120135</v>
      </c>
      <c r="AB130" s="1043"/>
      <c r="AC130" s="1043"/>
      <c r="AD130" s="1043"/>
      <c r="AE130" s="1044"/>
      <c r="AF130" s="1078">
        <v>64843540</v>
      </c>
      <c r="AG130" s="1043"/>
      <c r="AH130" s="1043"/>
      <c r="AI130" s="1043"/>
      <c r="AJ130" s="1044"/>
      <c r="AK130" s="1078">
        <v>64058904</v>
      </c>
      <c r="AL130" s="1043"/>
      <c r="AM130" s="1043"/>
      <c r="AN130" s="1043"/>
      <c r="AO130" s="1044"/>
      <c r="AP130" s="1079"/>
      <c r="AQ130" s="1080"/>
      <c r="AR130" s="1080"/>
      <c r="AS130" s="1080"/>
      <c r="AT130" s="1081"/>
      <c r="AU130" s="405"/>
      <c r="AV130" s="405"/>
      <c r="AW130" s="405"/>
      <c r="AX130" s="1097" t="s">
        <v>248</v>
      </c>
      <c r="AY130" s="1098"/>
      <c r="AZ130" s="1098"/>
      <c r="BA130" s="1098"/>
      <c r="BB130" s="1098"/>
      <c r="BC130" s="1098"/>
      <c r="BD130" s="1098"/>
      <c r="BE130" s="1099"/>
      <c r="BF130" s="1100">
        <v>191.9</v>
      </c>
      <c r="BG130" s="1101"/>
      <c r="BH130" s="1101"/>
      <c r="BI130" s="1101"/>
      <c r="BJ130" s="1101"/>
      <c r="BK130" s="1101"/>
      <c r="BL130" s="1102"/>
      <c r="BM130" s="1100">
        <v>400</v>
      </c>
      <c r="BN130" s="1101"/>
      <c r="BO130" s="1101"/>
      <c r="BP130" s="1101"/>
      <c r="BQ130" s="1101"/>
      <c r="BR130" s="1101"/>
      <c r="BS130" s="1102"/>
      <c r="BT130" s="1094"/>
      <c r="BU130" s="1095"/>
      <c r="BV130" s="1095"/>
      <c r="BW130" s="1095"/>
      <c r="BX130" s="1095"/>
      <c r="BY130" s="1095"/>
      <c r="BZ130" s="1096"/>
      <c r="CA130" s="406"/>
      <c r="CB130" s="406"/>
      <c r="CC130" s="406"/>
      <c r="CD130" s="406"/>
      <c r="CE130" s="406"/>
      <c r="CF130" s="406"/>
      <c r="CG130" s="406"/>
      <c r="CH130" s="406"/>
      <c r="CI130" s="406"/>
      <c r="CJ130" s="406"/>
      <c r="CK130" s="406"/>
      <c r="CL130" s="406"/>
      <c r="CM130" s="406"/>
      <c r="CN130" s="406"/>
      <c r="CO130" s="406"/>
      <c r="CP130" s="406"/>
      <c r="CQ130" s="406"/>
      <c r="CR130" s="406"/>
      <c r="CS130" s="406"/>
      <c r="CT130" s="406"/>
      <c r="CU130" s="406"/>
      <c r="CV130" s="406"/>
      <c r="CW130" s="406"/>
      <c r="CX130" s="406"/>
      <c r="CY130" s="406"/>
      <c r="CZ130" s="406"/>
      <c r="DA130" s="406"/>
      <c r="DB130" s="406"/>
      <c r="DC130" s="406"/>
      <c r="DD130" s="406"/>
      <c r="DE130" s="406"/>
      <c r="DF130" s="406"/>
      <c r="DG130" s="406"/>
      <c r="DH130" s="406"/>
      <c r="DI130" s="406"/>
      <c r="DJ130" s="406"/>
      <c r="DK130" s="406"/>
      <c r="DL130" s="406"/>
      <c r="DM130" s="406"/>
      <c r="DN130" s="406"/>
      <c r="DO130" s="406"/>
      <c r="DP130" s="374"/>
      <c r="DQ130" s="374"/>
      <c r="DR130" s="374"/>
      <c r="DS130" s="374"/>
      <c r="DT130" s="374"/>
      <c r="DU130" s="374"/>
      <c r="DV130" s="374"/>
      <c r="DW130" s="374"/>
      <c r="DX130" s="374"/>
      <c r="DY130" s="374"/>
      <c r="DZ130" s="378"/>
    </row>
    <row r="131" spans="1:131" s="367" customFormat="1" ht="26.25" customHeight="1">
      <c r="A131" s="1045"/>
      <c r="B131" s="1046"/>
      <c r="C131" s="1046"/>
      <c r="D131" s="1046"/>
      <c r="E131" s="1046"/>
      <c r="F131" s="1046"/>
      <c r="G131" s="1046"/>
      <c r="H131" s="1046"/>
      <c r="I131" s="1046"/>
      <c r="J131" s="1046"/>
      <c r="K131" s="1046"/>
      <c r="L131" s="1046"/>
      <c r="M131" s="1046"/>
      <c r="N131" s="1046"/>
      <c r="O131" s="1046"/>
      <c r="P131" s="1046"/>
      <c r="Q131" s="1046"/>
      <c r="R131" s="1046"/>
      <c r="S131" s="1046"/>
      <c r="T131" s="1046"/>
      <c r="U131" s="1046"/>
      <c r="V131" s="1046"/>
      <c r="W131" s="1047" t="s">
        <v>249</v>
      </c>
      <c r="X131" s="1048"/>
      <c r="Y131" s="1048"/>
      <c r="Z131" s="1049"/>
      <c r="AA131" s="1050">
        <v>274820180</v>
      </c>
      <c r="AB131" s="1051"/>
      <c r="AC131" s="1051"/>
      <c r="AD131" s="1051"/>
      <c r="AE131" s="1052"/>
      <c r="AF131" s="1053">
        <v>283239323</v>
      </c>
      <c r="AG131" s="1051"/>
      <c r="AH131" s="1051"/>
      <c r="AI131" s="1051"/>
      <c r="AJ131" s="1052"/>
      <c r="AK131" s="1053">
        <v>284462861</v>
      </c>
      <c r="AL131" s="1051"/>
      <c r="AM131" s="1051"/>
      <c r="AN131" s="1051"/>
      <c r="AO131" s="1052"/>
      <c r="AP131" s="1065"/>
      <c r="AQ131" s="1066"/>
      <c r="AR131" s="1066"/>
      <c r="AS131" s="1066"/>
      <c r="AT131" s="1067"/>
      <c r="AU131" s="407"/>
      <c r="AV131" s="408"/>
      <c r="AW131" s="408"/>
      <c r="AX131" s="374"/>
      <c r="AY131" s="374"/>
      <c r="AZ131" s="374"/>
      <c r="BA131" s="374"/>
      <c r="BB131" s="374"/>
      <c r="BC131" s="374"/>
      <c r="BD131" s="374"/>
      <c r="BE131" s="374"/>
      <c r="BF131" s="374"/>
      <c r="BG131" s="374"/>
      <c r="BH131" s="374"/>
      <c r="BI131" s="374"/>
      <c r="BJ131" s="374"/>
      <c r="BK131" s="374"/>
      <c r="BL131" s="374"/>
      <c r="BM131" s="374"/>
      <c r="BN131" s="374"/>
      <c r="BO131" s="374"/>
      <c r="BP131" s="374"/>
      <c r="BQ131" s="374"/>
      <c r="BR131" s="374"/>
      <c r="BS131" s="375"/>
      <c r="BT131" s="374"/>
      <c r="BU131" s="374"/>
      <c r="BV131" s="374"/>
      <c r="BW131" s="374"/>
      <c r="BX131" s="374"/>
      <c r="BY131" s="374"/>
      <c r="BZ131" s="374"/>
      <c r="CA131" s="406"/>
      <c r="CB131" s="406"/>
      <c r="CC131" s="406"/>
      <c r="CD131" s="406"/>
      <c r="CE131" s="406"/>
      <c r="CF131" s="406"/>
      <c r="CG131" s="406"/>
      <c r="CH131" s="406"/>
      <c r="CI131" s="406"/>
      <c r="CJ131" s="406"/>
      <c r="CK131" s="406"/>
      <c r="CL131" s="406"/>
      <c r="CM131" s="406"/>
      <c r="CN131" s="406"/>
      <c r="CO131" s="406"/>
      <c r="CP131" s="406"/>
      <c r="CQ131" s="406"/>
      <c r="CR131" s="406"/>
      <c r="CS131" s="406"/>
      <c r="CT131" s="406"/>
      <c r="CU131" s="406"/>
      <c r="CV131" s="406"/>
      <c r="CW131" s="406"/>
      <c r="CX131" s="406"/>
      <c r="CY131" s="406"/>
      <c r="CZ131" s="406"/>
      <c r="DA131" s="406"/>
      <c r="DB131" s="406"/>
      <c r="DC131" s="406"/>
      <c r="DD131" s="406"/>
      <c r="DE131" s="406"/>
      <c r="DF131" s="406"/>
      <c r="DG131" s="406"/>
      <c r="DH131" s="406"/>
      <c r="DI131" s="406"/>
      <c r="DJ131" s="406"/>
      <c r="DK131" s="406"/>
      <c r="DL131" s="406"/>
      <c r="DM131" s="406"/>
      <c r="DN131" s="406"/>
      <c r="DO131" s="406"/>
      <c r="DP131" s="378"/>
      <c r="DQ131" s="378"/>
      <c r="DR131" s="378"/>
      <c r="DS131" s="378"/>
      <c r="DT131" s="378"/>
      <c r="DU131" s="378"/>
      <c r="DV131" s="378"/>
      <c r="DW131" s="378"/>
      <c r="DX131" s="378"/>
      <c r="DY131" s="378"/>
      <c r="DZ131" s="378"/>
    </row>
    <row r="132" spans="1:131" s="367" customFormat="1" ht="26.25" customHeight="1">
      <c r="A132" s="1084" t="s">
        <v>250</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251</v>
      </c>
      <c r="W132" s="1088"/>
      <c r="X132" s="1088"/>
      <c r="Y132" s="1088"/>
      <c r="Z132" s="1089"/>
      <c r="AA132" s="1090">
        <v>16.346440900000001</v>
      </c>
      <c r="AB132" s="1040"/>
      <c r="AC132" s="1040"/>
      <c r="AD132" s="1040"/>
      <c r="AE132" s="1041"/>
      <c r="AF132" s="1039">
        <v>14.379398159999999</v>
      </c>
      <c r="AG132" s="1040"/>
      <c r="AH132" s="1040"/>
      <c r="AI132" s="1040"/>
      <c r="AJ132" s="1041"/>
      <c r="AK132" s="1039">
        <v>13.19963276</v>
      </c>
      <c r="AL132" s="1040"/>
      <c r="AM132" s="1040"/>
      <c r="AN132" s="1040"/>
      <c r="AO132" s="1041"/>
      <c r="AP132" s="1068"/>
      <c r="AQ132" s="1069"/>
      <c r="AR132" s="1069"/>
      <c r="AS132" s="1069"/>
      <c r="AT132" s="1070"/>
      <c r="AU132" s="408"/>
      <c r="AV132" s="408"/>
      <c r="AW132" s="408"/>
      <c r="AX132" s="408"/>
      <c r="AY132" s="408"/>
      <c r="AZ132" s="408"/>
      <c r="BA132" s="408"/>
      <c r="BB132" s="408"/>
      <c r="BC132" s="408"/>
      <c r="BD132" s="408"/>
      <c r="BE132" s="408"/>
      <c r="BF132" s="408"/>
      <c r="BG132" s="408"/>
      <c r="BH132" s="408"/>
      <c r="BI132" s="408"/>
      <c r="BJ132" s="408"/>
      <c r="BK132" s="408"/>
      <c r="BL132" s="408"/>
      <c r="BM132" s="408"/>
      <c r="BN132" s="406"/>
      <c r="BO132" s="406"/>
      <c r="BP132" s="406"/>
      <c r="BQ132" s="406"/>
      <c r="BR132" s="406"/>
      <c r="BS132" s="406"/>
      <c r="BT132" s="406"/>
      <c r="BU132" s="406"/>
      <c r="BV132" s="406"/>
      <c r="BW132" s="406"/>
      <c r="BX132" s="406"/>
      <c r="BY132" s="406"/>
      <c r="BZ132" s="406"/>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c r="DE132" s="406"/>
      <c r="DF132" s="406"/>
      <c r="DG132" s="406"/>
      <c r="DH132" s="406"/>
      <c r="DI132" s="406"/>
      <c r="DJ132" s="406"/>
      <c r="DK132" s="406"/>
      <c r="DL132" s="406"/>
      <c r="DM132" s="406"/>
      <c r="DN132" s="406"/>
      <c r="DO132" s="406"/>
      <c r="DP132" s="378"/>
      <c r="DQ132" s="378"/>
      <c r="DR132" s="378"/>
      <c r="DS132" s="378"/>
      <c r="DT132" s="378"/>
      <c r="DU132" s="378"/>
      <c r="DV132" s="378"/>
      <c r="DW132" s="378"/>
      <c r="DX132" s="378"/>
      <c r="DY132" s="378"/>
      <c r="DZ132" s="378"/>
    </row>
    <row r="133" spans="1:131" s="367"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252</v>
      </c>
      <c r="W133" s="1071"/>
      <c r="X133" s="1071"/>
      <c r="Y133" s="1071"/>
      <c r="Z133" s="1072"/>
      <c r="AA133" s="1033">
        <v>16.399999999999999</v>
      </c>
      <c r="AB133" s="1034"/>
      <c r="AC133" s="1034"/>
      <c r="AD133" s="1034"/>
      <c r="AE133" s="1035"/>
      <c r="AF133" s="1033">
        <v>15.7</v>
      </c>
      <c r="AG133" s="1034"/>
      <c r="AH133" s="1034"/>
      <c r="AI133" s="1034"/>
      <c r="AJ133" s="1035"/>
      <c r="AK133" s="1033">
        <v>14.6</v>
      </c>
      <c r="AL133" s="1034"/>
      <c r="AM133" s="1034"/>
      <c r="AN133" s="1034"/>
      <c r="AO133" s="1035"/>
      <c r="AP133" s="1036"/>
      <c r="AQ133" s="1037"/>
      <c r="AR133" s="1037"/>
      <c r="AS133" s="1037"/>
      <c r="AT133" s="1038"/>
      <c r="AU133" s="408"/>
      <c r="AV133" s="408"/>
      <c r="AW133" s="408"/>
      <c r="AX133" s="408"/>
      <c r="AY133" s="408"/>
      <c r="AZ133" s="408"/>
      <c r="BA133" s="408"/>
      <c r="BB133" s="408"/>
      <c r="BC133" s="408"/>
      <c r="BD133" s="408"/>
      <c r="BE133" s="408"/>
      <c r="BF133" s="408"/>
      <c r="BG133" s="408"/>
      <c r="BH133" s="408"/>
      <c r="BI133" s="408"/>
      <c r="BJ133" s="408"/>
      <c r="BK133" s="408"/>
      <c r="BL133" s="408"/>
      <c r="BM133" s="408"/>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c r="DE133" s="406"/>
      <c r="DF133" s="406"/>
      <c r="DG133" s="406"/>
      <c r="DH133" s="406"/>
      <c r="DI133" s="406"/>
      <c r="DJ133" s="406"/>
      <c r="DK133" s="406"/>
      <c r="DL133" s="406"/>
      <c r="DM133" s="406"/>
      <c r="DN133" s="406"/>
      <c r="DO133" s="406"/>
      <c r="DP133" s="378"/>
      <c r="DQ133" s="378"/>
      <c r="DR133" s="378"/>
      <c r="DS133" s="378"/>
      <c r="DT133" s="378"/>
      <c r="DU133" s="378"/>
      <c r="DV133" s="378"/>
      <c r="DW133" s="378"/>
      <c r="DX133" s="378"/>
      <c r="DY133" s="378"/>
      <c r="DZ133" s="378"/>
    </row>
    <row r="134" spans="1:131" s="368" customFormat="1" ht="11.25" customHeight="1">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09"/>
      <c r="AY134" s="409"/>
      <c r="AZ134" s="409"/>
      <c r="BA134" s="409"/>
      <c r="BB134" s="409"/>
      <c r="BC134" s="409"/>
      <c r="BD134" s="409"/>
      <c r="BE134" s="409"/>
      <c r="BF134" s="409"/>
      <c r="BG134" s="409"/>
      <c r="BH134" s="409"/>
      <c r="BI134" s="409"/>
      <c r="BJ134" s="409"/>
      <c r="BK134" s="409"/>
      <c r="BL134" s="409"/>
      <c r="BM134" s="409"/>
      <c r="BN134" s="409"/>
      <c r="BO134" s="409"/>
      <c r="BP134" s="409"/>
      <c r="BQ134" s="409"/>
      <c r="BR134" s="409"/>
      <c r="BS134" s="409"/>
      <c r="BT134" s="409"/>
      <c r="BU134" s="409"/>
      <c r="BV134" s="409"/>
      <c r="BW134" s="409"/>
      <c r="BX134" s="409"/>
      <c r="BY134" s="409"/>
      <c r="BZ134" s="409"/>
      <c r="CA134" s="409"/>
      <c r="CB134" s="409"/>
      <c r="CC134" s="409"/>
      <c r="CD134" s="409"/>
      <c r="CE134" s="409"/>
      <c r="CF134" s="409"/>
      <c r="CG134" s="409"/>
      <c r="CH134" s="409"/>
      <c r="CI134" s="409"/>
      <c r="CJ134" s="409"/>
      <c r="CK134" s="409"/>
      <c r="CL134" s="409"/>
      <c r="CM134" s="409"/>
      <c r="CN134" s="409"/>
      <c r="CO134" s="409"/>
      <c r="CP134" s="409"/>
      <c r="CQ134" s="409"/>
      <c r="CR134" s="409"/>
      <c r="CS134" s="409"/>
      <c r="CT134" s="409"/>
      <c r="CU134" s="409"/>
      <c r="CV134" s="409"/>
      <c r="CW134" s="409"/>
      <c r="CX134" s="409"/>
      <c r="CY134" s="409"/>
      <c r="CZ134" s="409"/>
      <c r="DA134" s="409"/>
      <c r="DB134" s="409"/>
      <c r="DC134" s="409"/>
      <c r="DD134" s="409"/>
      <c r="DE134" s="409"/>
      <c r="DF134" s="409"/>
      <c r="DG134" s="409"/>
      <c r="DH134" s="409"/>
      <c r="DI134" s="409"/>
      <c r="DJ134" s="409"/>
      <c r="DK134" s="409"/>
      <c r="DL134" s="409"/>
      <c r="DM134" s="409"/>
      <c r="DN134" s="409"/>
      <c r="DO134" s="409"/>
      <c r="DP134" s="409"/>
      <c r="DQ134" s="409"/>
      <c r="DR134" s="409"/>
      <c r="DS134" s="409"/>
      <c r="DT134" s="409"/>
      <c r="DU134" s="409"/>
      <c r="DV134" s="409"/>
      <c r="DW134" s="409"/>
      <c r="DX134" s="409"/>
      <c r="DY134" s="409"/>
      <c r="DZ134" s="409"/>
      <c r="EA134" s="367"/>
    </row>
  </sheetData>
  <mergeCells count="2023">
    <mergeCell ref="CH7:CL7"/>
    <mergeCell ref="AP5:AT6"/>
    <mergeCell ref="DQ12:DU12"/>
    <mergeCell ref="DQ10:DU10"/>
    <mergeCell ref="CW12:DA12"/>
    <mergeCell ref="DV7:DZ7"/>
    <mergeCell ref="A4:AY4"/>
    <mergeCell ref="A5:P6"/>
    <mergeCell ref="Q5:U6"/>
    <mergeCell ref="V5:Z6"/>
    <mergeCell ref="AA5:AE6"/>
    <mergeCell ref="AF5:AJ6"/>
    <mergeCell ref="AK5:AO6"/>
    <mergeCell ref="CR7:CV7"/>
    <mergeCell ref="CW7:DA7"/>
    <mergeCell ref="DQ8:DU8"/>
    <mergeCell ref="CR8:CV8"/>
    <mergeCell ref="CR5:CV6"/>
    <mergeCell ref="DQ5:DU6"/>
    <mergeCell ref="DG7:DK7"/>
    <mergeCell ref="DL7:DP7"/>
    <mergeCell ref="DQ7:DU7"/>
    <mergeCell ref="DL5:DP6"/>
    <mergeCell ref="CW5:DA6"/>
    <mergeCell ref="DG8:DK8"/>
    <mergeCell ref="B8:P8"/>
    <mergeCell ref="Q8:U8"/>
    <mergeCell ref="DB5:DF6"/>
    <mergeCell ref="DG5:DK6"/>
    <mergeCell ref="DB7:DF7"/>
    <mergeCell ref="DL8:DP8"/>
    <mergeCell ref="B7:P7"/>
    <mergeCell ref="Q7:U7"/>
    <mergeCell ref="V7:Z7"/>
    <mergeCell ref="DQ2:DZ2"/>
    <mergeCell ref="DV5:DZ6"/>
    <mergeCell ref="BQ5:CG6"/>
    <mergeCell ref="CH5:CL6"/>
    <mergeCell ref="CM5:CQ6"/>
    <mergeCell ref="DV8:DZ8"/>
    <mergeCell ref="DL10:DP10"/>
    <mergeCell ref="AU9:AY9"/>
    <mergeCell ref="BS10:CG10"/>
    <mergeCell ref="DB10:DF10"/>
    <mergeCell ref="DG10:DK10"/>
    <mergeCell ref="CH10:CL10"/>
    <mergeCell ref="CM10:CQ10"/>
    <mergeCell ref="Q11:U11"/>
    <mergeCell ref="AF10:AJ10"/>
    <mergeCell ref="AU11:AY11"/>
    <mergeCell ref="AK11:AO11"/>
    <mergeCell ref="AP11:AT11"/>
    <mergeCell ref="DQ9:DU9"/>
    <mergeCell ref="CR9:CV9"/>
    <mergeCell ref="CW9:DA9"/>
    <mergeCell ref="DB9:DF9"/>
    <mergeCell ref="DG9:DK9"/>
    <mergeCell ref="DJ2:DO2"/>
    <mergeCell ref="AA7:AE7"/>
    <mergeCell ref="CM7:CQ7"/>
    <mergeCell ref="AF7:AJ7"/>
    <mergeCell ref="AU5:AY6"/>
    <mergeCell ref="AK7:AO7"/>
    <mergeCell ref="AP7:AT7"/>
    <mergeCell ref="AU7:AY7"/>
    <mergeCell ref="BS7:CG7"/>
    <mergeCell ref="V8:Z8"/>
    <mergeCell ref="AA8:AE8"/>
    <mergeCell ref="AK10:AO10"/>
    <mergeCell ref="AK9:AO9"/>
    <mergeCell ref="AK13:AO13"/>
    <mergeCell ref="AF13:AJ13"/>
    <mergeCell ref="BS9:CG9"/>
    <mergeCell ref="DL9:DP9"/>
    <mergeCell ref="CW8:DA8"/>
    <mergeCell ref="DB8:DF8"/>
    <mergeCell ref="CM11:CQ11"/>
    <mergeCell ref="CM8:CQ8"/>
    <mergeCell ref="CW10:DA10"/>
    <mergeCell ref="CM9:CQ9"/>
    <mergeCell ref="CR11:CV11"/>
    <mergeCell ref="CW11:DA11"/>
    <mergeCell ref="DV11:DZ11"/>
    <mergeCell ref="CH11:CL11"/>
    <mergeCell ref="DB11:DF11"/>
    <mergeCell ref="DG11:DK11"/>
    <mergeCell ref="CH8:CL8"/>
    <mergeCell ref="CH9:CL9"/>
    <mergeCell ref="V12:Z12"/>
    <mergeCell ref="AA12:AE12"/>
    <mergeCell ref="BS8:CG8"/>
    <mergeCell ref="AF11:AJ11"/>
    <mergeCell ref="V9:Z9"/>
    <mergeCell ref="AA9:AE9"/>
    <mergeCell ref="AP8:AT8"/>
    <mergeCell ref="BS11:CG11"/>
    <mergeCell ref="V11:Z11"/>
    <mergeCell ref="AA11:AE11"/>
    <mergeCell ref="DQ11:DU11"/>
    <mergeCell ref="DL13:DP13"/>
    <mergeCell ref="V14:Z14"/>
    <mergeCell ref="AA14:AE14"/>
    <mergeCell ref="AU10:AY10"/>
    <mergeCell ref="AP10:AT10"/>
    <mergeCell ref="AK14:AO14"/>
    <mergeCell ref="AP14:AT14"/>
    <mergeCell ref="AU14:AY14"/>
    <mergeCell ref="AF12:AJ12"/>
    <mergeCell ref="AP13:AT13"/>
    <mergeCell ref="AU13:AY13"/>
    <mergeCell ref="DV12:DZ12"/>
    <mergeCell ref="AP9:AT9"/>
    <mergeCell ref="AF8:AJ8"/>
    <mergeCell ref="AK8:AO8"/>
    <mergeCell ref="AF9:AJ9"/>
    <mergeCell ref="AF14:AJ14"/>
    <mergeCell ref="DG12:DK12"/>
    <mergeCell ref="CH12:CL12"/>
    <mergeCell ref="CM12:CQ12"/>
    <mergeCell ref="CH13:CL13"/>
    <mergeCell ref="BS13:CG13"/>
    <mergeCell ref="AU8:AY8"/>
    <mergeCell ref="AK12:AO12"/>
    <mergeCell ref="DV9:DZ9"/>
    <mergeCell ref="DL11:DP11"/>
    <mergeCell ref="AU12:AY12"/>
    <mergeCell ref="BS12:CG12"/>
    <mergeCell ref="DL12:DP12"/>
    <mergeCell ref="CR10:CV10"/>
    <mergeCell ref="DV10:DZ10"/>
    <mergeCell ref="AA13:AE13"/>
    <mergeCell ref="B9:P9"/>
    <mergeCell ref="Q9:U9"/>
    <mergeCell ref="B11:P11"/>
    <mergeCell ref="AA10:AE10"/>
    <mergeCell ref="B10:P10"/>
    <mergeCell ref="Q10:U10"/>
    <mergeCell ref="V10:Z10"/>
    <mergeCell ref="CR14:CV14"/>
    <mergeCell ref="CW14:DA14"/>
    <mergeCell ref="CM13:CQ13"/>
    <mergeCell ref="DG13:DK13"/>
    <mergeCell ref="CR13:CV13"/>
    <mergeCell ref="CW13:DA13"/>
    <mergeCell ref="DB13:DF13"/>
    <mergeCell ref="DG14:DK14"/>
    <mergeCell ref="AP12:AT12"/>
    <mergeCell ref="CR12:CV12"/>
    <mergeCell ref="DB12:DF12"/>
    <mergeCell ref="B13:P13"/>
    <mergeCell ref="Q13:U13"/>
    <mergeCell ref="V13:Z13"/>
    <mergeCell ref="B12:P12"/>
    <mergeCell ref="Q12:U12"/>
    <mergeCell ref="B17:P17"/>
    <mergeCell ref="Q17:U17"/>
    <mergeCell ref="V17:Z17"/>
    <mergeCell ref="AA17:AE17"/>
    <mergeCell ref="CM14:CQ14"/>
    <mergeCell ref="BS16:CG16"/>
    <mergeCell ref="CH16:CL16"/>
    <mergeCell ref="CM15:CQ15"/>
    <mergeCell ref="BS14:CG14"/>
    <mergeCell ref="CH14:CL14"/>
    <mergeCell ref="B16:P16"/>
    <mergeCell ref="Q16:U16"/>
    <mergeCell ref="B15:P15"/>
    <mergeCell ref="Q15:U15"/>
    <mergeCell ref="V15:Z15"/>
    <mergeCell ref="AA15:AE15"/>
    <mergeCell ref="CR15:CV15"/>
    <mergeCell ref="V16:Z16"/>
    <mergeCell ref="AA16:AE16"/>
    <mergeCell ref="AF16:AJ16"/>
    <mergeCell ref="AP16:AT16"/>
    <mergeCell ref="AU16:AY16"/>
    <mergeCell ref="AK16:AO16"/>
    <mergeCell ref="AU15:AY15"/>
    <mergeCell ref="AF15:AJ15"/>
    <mergeCell ref="B14:P14"/>
    <mergeCell ref="Q14:U14"/>
    <mergeCell ref="DV13:DZ13"/>
    <mergeCell ref="DV18:DZ18"/>
    <mergeCell ref="DG15:DK15"/>
    <mergeCell ref="DL15:DP15"/>
    <mergeCell ref="DQ15:DU15"/>
    <mergeCell ref="DL16:DP16"/>
    <mergeCell ref="DV17:DZ17"/>
    <mergeCell ref="DG18:DK18"/>
    <mergeCell ref="DQ18:DU18"/>
    <mergeCell ref="DV16:DZ16"/>
    <mergeCell ref="CM16:CQ16"/>
    <mergeCell ref="BS15:CG15"/>
    <mergeCell ref="CH15:CL15"/>
    <mergeCell ref="DQ13:DU13"/>
    <mergeCell ref="DL14:DP14"/>
    <mergeCell ref="DV14:DZ14"/>
    <mergeCell ref="DB15:DF15"/>
    <mergeCell ref="DQ14:DU14"/>
    <mergeCell ref="DV15:DZ15"/>
    <mergeCell ref="DB14:DF14"/>
    <mergeCell ref="CW15:DA15"/>
    <mergeCell ref="CH17:CL17"/>
    <mergeCell ref="AK17:AO17"/>
    <mergeCell ref="AP17:AT17"/>
    <mergeCell ref="CM17:CQ17"/>
    <mergeCell ref="DB19:DF19"/>
    <mergeCell ref="DG19:DK19"/>
    <mergeCell ref="AF17:AJ17"/>
    <mergeCell ref="BS17:CG17"/>
    <mergeCell ref="DQ17:DU17"/>
    <mergeCell ref="AK15:AO15"/>
    <mergeCell ref="AU17:AY17"/>
    <mergeCell ref="CW16:DA16"/>
    <mergeCell ref="DB16:DF16"/>
    <mergeCell ref="CR16:CV16"/>
    <mergeCell ref="DQ16:DU16"/>
    <mergeCell ref="AP15:AT15"/>
    <mergeCell ref="DG16:DK16"/>
    <mergeCell ref="CW18:DA18"/>
    <mergeCell ref="DL17:DP17"/>
    <mergeCell ref="CH18:CL18"/>
    <mergeCell ref="CM18:CQ18"/>
    <mergeCell ref="CW17:DA17"/>
    <mergeCell ref="DB17:DF17"/>
    <mergeCell ref="DG17:DK17"/>
    <mergeCell ref="CR17:CV17"/>
    <mergeCell ref="CR18:CV18"/>
    <mergeCell ref="DL18:DP18"/>
    <mergeCell ref="DB18:DF18"/>
    <mergeCell ref="AU18:AY18"/>
    <mergeCell ref="BS18:CG18"/>
    <mergeCell ref="AK18:AO18"/>
    <mergeCell ref="AP18:AT18"/>
    <mergeCell ref="AK19:AO19"/>
    <mergeCell ref="AP19:AT19"/>
    <mergeCell ref="AA19:AE19"/>
    <mergeCell ref="B20:P20"/>
    <mergeCell ref="Q20:U20"/>
    <mergeCell ref="AF19:AJ19"/>
    <mergeCell ref="V18:Z18"/>
    <mergeCell ref="AA18:AE18"/>
    <mergeCell ref="AF18:AJ18"/>
    <mergeCell ref="B18:P18"/>
    <mergeCell ref="Q18:U18"/>
    <mergeCell ref="AF20:AJ20"/>
    <mergeCell ref="DL19:DP19"/>
    <mergeCell ref="CW20:DA20"/>
    <mergeCell ref="CR19:CV19"/>
    <mergeCell ref="CW19:DA19"/>
    <mergeCell ref="CH19:CL19"/>
    <mergeCell ref="AU19:AY19"/>
    <mergeCell ref="BS19:CG19"/>
    <mergeCell ref="CM19:CQ19"/>
    <mergeCell ref="AU20:AY20"/>
    <mergeCell ref="BS20:CG20"/>
    <mergeCell ref="V21:Z21"/>
    <mergeCell ref="AA21:AE21"/>
    <mergeCell ref="DV20:DZ20"/>
    <mergeCell ref="DL21:DP21"/>
    <mergeCell ref="DB20:DF20"/>
    <mergeCell ref="DG20:DK20"/>
    <mergeCell ref="DL20:DP20"/>
    <mergeCell ref="AP20:AT20"/>
    <mergeCell ref="B19:P19"/>
    <mergeCell ref="Q19:U19"/>
    <mergeCell ref="V19:Z19"/>
    <mergeCell ref="CR20:CV20"/>
    <mergeCell ref="CM20:CQ20"/>
    <mergeCell ref="CH21:CL21"/>
    <mergeCell ref="V20:Z20"/>
    <mergeCell ref="AA20:AE20"/>
    <mergeCell ref="B21:P21"/>
    <mergeCell ref="Q21:U21"/>
    <mergeCell ref="DQ19:DU19"/>
    <mergeCell ref="AA22:AE22"/>
    <mergeCell ref="AF21:AJ21"/>
    <mergeCell ref="AP21:AT21"/>
    <mergeCell ref="AU21:AY21"/>
    <mergeCell ref="AK22:AO22"/>
    <mergeCell ref="AP22:AT22"/>
    <mergeCell ref="AU22:AY22"/>
    <mergeCell ref="DV19:DZ19"/>
    <mergeCell ref="AK21:AO21"/>
    <mergeCell ref="CW21:DA21"/>
    <mergeCell ref="DB21:DF21"/>
    <mergeCell ref="DG21:DK21"/>
    <mergeCell ref="AK20:AO20"/>
    <mergeCell ref="CR21:CV21"/>
    <mergeCell ref="CH20:CL20"/>
    <mergeCell ref="CM21:CQ21"/>
    <mergeCell ref="DQ20:DU20"/>
    <mergeCell ref="CW22:DA22"/>
    <mergeCell ref="BS21:CG21"/>
    <mergeCell ref="CM23:CQ23"/>
    <mergeCell ref="AU23:AY23"/>
    <mergeCell ref="AZ23:BD23"/>
    <mergeCell ref="BS23:CG23"/>
    <mergeCell ref="AZ22:BD22"/>
    <mergeCell ref="BS22:CG22"/>
    <mergeCell ref="DB22:DF22"/>
    <mergeCell ref="CM22:CQ22"/>
    <mergeCell ref="BS24:CG24"/>
    <mergeCell ref="DV21:DZ21"/>
    <mergeCell ref="DQ22:DU22"/>
    <mergeCell ref="DV22:DZ22"/>
    <mergeCell ref="DG22:DK22"/>
    <mergeCell ref="DL22:DP22"/>
    <mergeCell ref="DQ21:DU21"/>
    <mergeCell ref="CR22:CV22"/>
    <mergeCell ref="B23:P23"/>
    <mergeCell ref="CH22:CL22"/>
    <mergeCell ref="CH23:CL23"/>
    <mergeCell ref="V22:Z22"/>
    <mergeCell ref="AF22:AJ22"/>
    <mergeCell ref="CR24:CV24"/>
    <mergeCell ref="CW23:DA23"/>
    <mergeCell ref="B28:P28"/>
    <mergeCell ref="Q28:U28"/>
    <mergeCell ref="V28:Z28"/>
    <mergeCell ref="AA28:AE28"/>
    <mergeCell ref="B22:P22"/>
    <mergeCell ref="Q22:U22"/>
    <mergeCell ref="BS28:CG28"/>
    <mergeCell ref="CM28:CQ28"/>
    <mergeCell ref="CH28:CL28"/>
    <mergeCell ref="DB26:DF26"/>
    <mergeCell ref="DB28:DF28"/>
    <mergeCell ref="CR28:CV28"/>
    <mergeCell ref="CW28:DA28"/>
    <mergeCell ref="CM27:CQ27"/>
    <mergeCell ref="CR27:CV27"/>
    <mergeCell ref="BS25:CG25"/>
    <mergeCell ref="A26:P27"/>
    <mergeCell ref="Q26:U27"/>
    <mergeCell ref="V26:Z27"/>
    <mergeCell ref="AA26:AE27"/>
    <mergeCell ref="AK23:AO23"/>
    <mergeCell ref="AP23:AT23"/>
    <mergeCell ref="BE28:BI28"/>
    <mergeCell ref="AF26:AJ27"/>
    <mergeCell ref="CH24:CL24"/>
    <mergeCell ref="CM24:CQ24"/>
    <mergeCell ref="CM26:CQ26"/>
    <mergeCell ref="CR26:CV26"/>
    <mergeCell ref="CW26:DA26"/>
    <mergeCell ref="DG26:DK26"/>
    <mergeCell ref="DV23:DZ23"/>
    <mergeCell ref="DQ23:DU23"/>
    <mergeCell ref="AU28:AY28"/>
    <mergeCell ref="Q23:U23"/>
    <mergeCell ref="AP28:AT28"/>
    <mergeCell ref="AP26:AT27"/>
    <mergeCell ref="AF23:AJ23"/>
    <mergeCell ref="V23:Z23"/>
    <mergeCell ref="AA23:AE23"/>
    <mergeCell ref="DG24:DK24"/>
    <mergeCell ref="DL24:DP24"/>
    <mergeCell ref="DG23:DK23"/>
    <mergeCell ref="DG28:DK28"/>
    <mergeCell ref="DQ26:DU26"/>
    <mergeCell ref="AK26:AO27"/>
    <mergeCell ref="AF28:AJ28"/>
    <mergeCell ref="AU26:AY27"/>
    <mergeCell ref="AK28:AO28"/>
    <mergeCell ref="CM25:CQ25"/>
    <mergeCell ref="A24:AY24"/>
    <mergeCell ref="DV24:DZ24"/>
    <mergeCell ref="CW25:DA25"/>
    <mergeCell ref="DB24:DF24"/>
    <mergeCell ref="CW24:DA24"/>
    <mergeCell ref="CR23:CV23"/>
    <mergeCell ref="DL26:DP26"/>
    <mergeCell ref="DQ25:DU25"/>
    <mergeCell ref="DG25:DK25"/>
    <mergeCell ref="DQ24:DU24"/>
    <mergeCell ref="CW27:DA27"/>
    <mergeCell ref="DQ27:DU27"/>
    <mergeCell ref="DL27:DP27"/>
    <mergeCell ref="DB27:DF27"/>
    <mergeCell ref="DG27:DK27"/>
    <mergeCell ref="DV25:DZ25"/>
    <mergeCell ref="DV26:DZ26"/>
    <mergeCell ref="DV27:DZ27"/>
    <mergeCell ref="DL23:DP23"/>
    <mergeCell ref="DB23:DF23"/>
    <mergeCell ref="DV28:DZ28"/>
    <mergeCell ref="DL28:DP28"/>
    <mergeCell ref="DQ28:DU28"/>
    <mergeCell ref="AP29:AT29"/>
    <mergeCell ref="AZ28:BD28"/>
    <mergeCell ref="CW29:DA29"/>
    <mergeCell ref="DB29:DF29"/>
    <mergeCell ref="DG29:DK29"/>
    <mergeCell ref="CR29:CV29"/>
    <mergeCell ref="BS29:CG29"/>
    <mergeCell ref="DL29:DP29"/>
    <mergeCell ref="B29:P29"/>
    <mergeCell ref="AF30:AJ30"/>
    <mergeCell ref="BE29:BI29"/>
    <mergeCell ref="DQ29:DU29"/>
    <mergeCell ref="AK29:AO29"/>
    <mergeCell ref="CM30:CQ30"/>
    <mergeCell ref="B30:P30"/>
    <mergeCell ref="AU29:AY29"/>
    <mergeCell ref="AZ29:BD29"/>
    <mergeCell ref="CH27:CL27"/>
    <mergeCell ref="V31:Z31"/>
    <mergeCell ref="AA31:AE31"/>
    <mergeCell ref="BE31:BI31"/>
    <mergeCell ref="BS31:CG31"/>
    <mergeCell ref="Q29:U29"/>
    <mergeCell ref="Q30:U30"/>
    <mergeCell ref="V30:Z30"/>
    <mergeCell ref="AA30:AE30"/>
    <mergeCell ref="AU31:AY31"/>
    <mergeCell ref="CH26:CL26"/>
    <mergeCell ref="DL25:DP25"/>
    <mergeCell ref="CR25:CV25"/>
    <mergeCell ref="DB25:DF25"/>
    <mergeCell ref="AZ26:BD27"/>
    <mergeCell ref="CH25:CL25"/>
    <mergeCell ref="BE26:BI27"/>
    <mergeCell ref="A25:BI25"/>
    <mergeCell ref="BS26:CG26"/>
    <mergeCell ref="BS27:CG27"/>
    <mergeCell ref="B31:P31"/>
    <mergeCell ref="Q31:U31"/>
    <mergeCell ref="AZ31:BD31"/>
    <mergeCell ref="DL30:DP30"/>
    <mergeCell ref="AZ30:BD30"/>
    <mergeCell ref="BE30:BI30"/>
    <mergeCell ref="BS30:CG30"/>
    <mergeCell ref="V29:Z29"/>
    <mergeCell ref="BE32:BI32"/>
    <mergeCell ref="AK34:AO34"/>
    <mergeCell ref="AP34:AT34"/>
    <mergeCell ref="AU34:AY34"/>
    <mergeCell ref="AZ34:BD34"/>
    <mergeCell ref="BE33:BI33"/>
    <mergeCell ref="AK33:AO33"/>
    <mergeCell ref="V32:Z32"/>
    <mergeCell ref="CR31:CV31"/>
    <mergeCell ref="AA29:AE29"/>
    <mergeCell ref="AF29:AJ29"/>
    <mergeCell ref="CH29:CL29"/>
    <mergeCell ref="AF31:AJ31"/>
    <mergeCell ref="AK31:AO31"/>
    <mergeCell ref="AP31:AT31"/>
    <mergeCell ref="CR30:CV30"/>
    <mergeCell ref="AK30:AO30"/>
    <mergeCell ref="AP30:AT30"/>
    <mergeCell ref="CM29:CQ29"/>
    <mergeCell ref="CM31:CQ31"/>
    <mergeCell ref="DQ31:DU31"/>
    <mergeCell ref="DV31:DZ31"/>
    <mergeCell ref="DL31:DP31"/>
    <mergeCell ref="DV33:DZ33"/>
    <mergeCell ref="DL32:DP32"/>
    <mergeCell ref="DQ33:DU33"/>
    <mergeCell ref="AF32:AJ32"/>
    <mergeCell ref="DG30:DK30"/>
    <mergeCell ref="DG31:DK31"/>
    <mergeCell ref="DG32:DK32"/>
    <mergeCell ref="CH32:CL32"/>
    <mergeCell ref="CR32:CV32"/>
    <mergeCell ref="CH30:CL30"/>
    <mergeCell ref="AU30:AY30"/>
    <mergeCell ref="CM32:CQ32"/>
    <mergeCell ref="CH31:CL31"/>
    <mergeCell ref="DV29:DZ29"/>
    <mergeCell ref="DQ30:DU30"/>
    <mergeCell ref="DV30:DZ30"/>
    <mergeCell ref="DV34:DZ34"/>
    <mergeCell ref="DL34:DP34"/>
    <mergeCell ref="DQ34:DU34"/>
    <mergeCell ref="DG34:DK34"/>
    <mergeCell ref="DQ32:DU32"/>
    <mergeCell ref="DV32:DZ32"/>
    <mergeCell ref="BS33:CG33"/>
    <mergeCell ref="AP33:AT33"/>
    <mergeCell ref="AZ33:BD33"/>
    <mergeCell ref="AK32:AO32"/>
    <mergeCell ref="DB30:DF30"/>
    <mergeCell ref="CW32:DA32"/>
    <mergeCell ref="CW30:DA30"/>
    <mergeCell ref="CW31:DA31"/>
    <mergeCell ref="DB31:DF31"/>
    <mergeCell ref="AZ32:BD32"/>
    <mergeCell ref="BS32:CG32"/>
    <mergeCell ref="DB32:DF32"/>
    <mergeCell ref="AU32:AY32"/>
    <mergeCell ref="DG35:DK35"/>
    <mergeCell ref="DB35:DF35"/>
    <mergeCell ref="CH35:CL35"/>
    <mergeCell ref="BS35:CG35"/>
    <mergeCell ref="AF35:AJ35"/>
    <mergeCell ref="AU35:AY35"/>
    <mergeCell ref="AZ35:BD35"/>
    <mergeCell ref="BE36:BI36"/>
    <mergeCell ref="DL33:DP33"/>
    <mergeCell ref="CH34:CL34"/>
    <mergeCell ref="CR34:CV34"/>
    <mergeCell ref="CM34:CQ34"/>
    <mergeCell ref="CW34:DA34"/>
    <mergeCell ref="BE34:BI34"/>
    <mergeCell ref="BS34:CG34"/>
    <mergeCell ref="CH33:CL33"/>
    <mergeCell ref="CM33:CQ33"/>
    <mergeCell ref="DB33:DF33"/>
    <mergeCell ref="CW33:DA33"/>
    <mergeCell ref="DG33:DK33"/>
    <mergeCell ref="CR33:CV33"/>
    <mergeCell ref="AF34:AJ34"/>
    <mergeCell ref="AA32:AE32"/>
    <mergeCell ref="AA34:AE34"/>
    <mergeCell ref="AU36:AY36"/>
    <mergeCell ref="AZ36:BD36"/>
    <mergeCell ref="AF33:AJ33"/>
    <mergeCell ref="AU33:AY33"/>
    <mergeCell ref="AA33:AE33"/>
    <mergeCell ref="AK36:AO36"/>
    <mergeCell ref="DB34:DF34"/>
    <mergeCell ref="B32:P32"/>
    <mergeCell ref="B34:P34"/>
    <mergeCell ref="Q34:U34"/>
    <mergeCell ref="V34:Z34"/>
    <mergeCell ref="B33:P33"/>
    <mergeCell ref="Q33:U33"/>
    <mergeCell ref="V33:Z33"/>
    <mergeCell ref="Q32:U32"/>
    <mergeCell ref="B35:P35"/>
    <mergeCell ref="Q35:U35"/>
    <mergeCell ref="V35:Z35"/>
    <mergeCell ref="AA35:AE35"/>
    <mergeCell ref="AP32:AT32"/>
    <mergeCell ref="V40:Z40"/>
    <mergeCell ref="B38:P38"/>
    <mergeCell ref="CW35:DA35"/>
    <mergeCell ref="CW36:DA36"/>
    <mergeCell ref="CM35:CQ35"/>
    <mergeCell ref="CR35:CV35"/>
    <mergeCell ref="AF36:AJ36"/>
    <mergeCell ref="BE35:BI35"/>
    <mergeCell ref="AK35:AO35"/>
    <mergeCell ref="AP35:AT35"/>
    <mergeCell ref="B39:P39"/>
    <mergeCell ref="DV37:DZ37"/>
    <mergeCell ref="DL37:DP37"/>
    <mergeCell ref="BS36:CG36"/>
    <mergeCell ref="CH36:CL36"/>
    <mergeCell ref="CM36:CQ36"/>
    <mergeCell ref="CR36:CV36"/>
    <mergeCell ref="CR37:CV37"/>
    <mergeCell ref="BS37:CG37"/>
    <mergeCell ref="CH37:CL37"/>
    <mergeCell ref="DQ35:DU35"/>
    <mergeCell ref="DV35:DZ35"/>
    <mergeCell ref="DQ36:DU36"/>
    <mergeCell ref="DB37:DF37"/>
    <mergeCell ref="DV36:DZ36"/>
    <mergeCell ref="DQ37:DU37"/>
    <mergeCell ref="DG37:DK37"/>
    <mergeCell ref="DL35:DP35"/>
    <mergeCell ref="DL36:DP36"/>
    <mergeCell ref="DB36:DF36"/>
    <mergeCell ref="AZ37:BD37"/>
    <mergeCell ref="BE37:BI37"/>
    <mergeCell ref="B36:P36"/>
    <mergeCell ref="Q36:U36"/>
    <mergeCell ref="V36:Z36"/>
    <mergeCell ref="AA36:AE36"/>
    <mergeCell ref="CM37:CQ37"/>
    <mergeCell ref="B37:P37"/>
    <mergeCell ref="Q37:U37"/>
    <mergeCell ref="V37:Z37"/>
    <mergeCell ref="AA37:AE37"/>
    <mergeCell ref="AF37:AJ37"/>
    <mergeCell ref="AP36:AT36"/>
    <mergeCell ref="CW39:DA39"/>
    <mergeCell ref="DV38:DZ38"/>
    <mergeCell ref="DL38:DP38"/>
    <mergeCell ref="CH38:CL38"/>
    <mergeCell ref="CW37:DA37"/>
    <mergeCell ref="CR38:CV38"/>
    <mergeCell ref="DB39:DF39"/>
    <mergeCell ref="DB38:DF38"/>
    <mergeCell ref="AU38:AY38"/>
    <mergeCell ref="Q38:U38"/>
    <mergeCell ref="V39:Z39"/>
    <mergeCell ref="AA39:AE39"/>
    <mergeCell ref="AF38:AJ38"/>
    <mergeCell ref="DV39:DZ39"/>
    <mergeCell ref="AK39:AO39"/>
    <mergeCell ref="AK38:AO38"/>
    <mergeCell ref="BS38:CG38"/>
    <mergeCell ref="DG36:DK36"/>
    <mergeCell ref="DQ38:DU38"/>
    <mergeCell ref="DG38:DK38"/>
    <mergeCell ref="CW38:DA38"/>
    <mergeCell ref="AP40:AT40"/>
    <mergeCell ref="DB40:DF40"/>
    <mergeCell ref="CR40:CV40"/>
    <mergeCell ref="CR42:CV42"/>
    <mergeCell ref="DV41:DZ41"/>
    <mergeCell ref="AZ41:BD41"/>
    <mergeCell ref="DL39:DP39"/>
    <mergeCell ref="DQ39:DU39"/>
    <mergeCell ref="CH39:CL39"/>
    <mergeCell ref="DQ40:DU40"/>
    <mergeCell ref="BS40:CG40"/>
    <mergeCell ref="DQ41:DU41"/>
    <mergeCell ref="DG40:DK40"/>
    <mergeCell ref="AK37:AO37"/>
    <mergeCell ref="AU37:AY37"/>
    <mergeCell ref="AP37:AT37"/>
    <mergeCell ref="DL41:DP41"/>
    <mergeCell ref="CR41:CV41"/>
    <mergeCell ref="CW41:DA41"/>
    <mergeCell ref="DG41:DK41"/>
    <mergeCell ref="CW40:DA40"/>
    <mergeCell ref="AU40:AY40"/>
    <mergeCell ref="AZ40:BD40"/>
    <mergeCell ref="DV40:DZ40"/>
    <mergeCell ref="DL40:DP40"/>
    <mergeCell ref="DV43:DZ43"/>
    <mergeCell ref="DL42:DP42"/>
    <mergeCell ref="AK40:AO40"/>
    <mergeCell ref="AF41:AJ41"/>
    <mergeCell ref="AK41:AO41"/>
    <mergeCell ref="B41:P41"/>
    <mergeCell ref="Q41:U41"/>
    <mergeCell ref="V41:Z41"/>
    <mergeCell ref="AA41:AE41"/>
    <mergeCell ref="AA40:AE40"/>
    <mergeCell ref="B40:P40"/>
    <mergeCell ref="Q40:U40"/>
    <mergeCell ref="Q39:U39"/>
    <mergeCell ref="AF40:AJ40"/>
    <mergeCell ref="CH40:CL40"/>
    <mergeCell ref="AF39:AJ39"/>
    <mergeCell ref="AP39:AT39"/>
    <mergeCell ref="AU39:AY39"/>
    <mergeCell ref="AZ39:BD39"/>
    <mergeCell ref="BE40:BI40"/>
    <mergeCell ref="BE39:BI39"/>
    <mergeCell ref="BS39:CG39"/>
    <mergeCell ref="CH41:CL41"/>
    <mergeCell ref="AP41:AT41"/>
    <mergeCell ref="AU41:AY41"/>
    <mergeCell ref="CM41:CQ41"/>
    <mergeCell ref="BE41:BI41"/>
    <mergeCell ref="BS41:CG41"/>
    <mergeCell ref="DG39:DK39"/>
    <mergeCell ref="CM39:CQ39"/>
    <mergeCell ref="CR39:CV39"/>
    <mergeCell ref="AA43:AE43"/>
    <mergeCell ref="V38:Z38"/>
    <mergeCell ref="DB41:DF41"/>
    <mergeCell ref="CM43:CQ43"/>
    <mergeCell ref="V43:Z43"/>
    <mergeCell ref="AA38:AE38"/>
    <mergeCell ref="CM38:CQ38"/>
    <mergeCell ref="CH42:CL42"/>
    <mergeCell ref="CR43:CV43"/>
    <mergeCell ref="CW43:DA43"/>
    <mergeCell ref="CM40:CQ40"/>
    <mergeCell ref="B43:P43"/>
    <mergeCell ref="Q43:U43"/>
    <mergeCell ref="AF42:AJ42"/>
    <mergeCell ref="DB42:DF42"/>
    <mergeCell ref="CW42:DA42"/>
    <mergeCell ref="CM42:CQ42"/>
    <mergeCell ref="B42:P42"/>
    <mergeCell ref="Q42:U42"/>
    <mergeCell ref="BE42:BI42"/>
    <mergeCell ref="BS42:CG42"/>
    <mergeCell ref="AF43:AJ43"/>
    <mergeCell ref="AK43:AO43"/>
    <mergeCell ref="AP43:AT43"/>
    <mergeCell ref="BE43:BI43"/>
    <mergeCell ref="BS43:CG43"/>
    <mergeCell ref="AZ42:BD42"/>
    <mergeCell ref="AZ38:BD38"/>
    <mergeCell ref="AP38:AT38"/>
    <mergeCell ref="BE38:BI38"/>
    <mergeCell ref="V42:Z42"/>
    <mergeCell ref="AA42:AE42"/>
    <mergeCell ref="AP42:AT42"/>
    <mergeCell ref="DV44:DZ44"/>
    <mergeCell ref="DL47:DP47"/>
    <mergeCell ref="DQ44:DU44"/>
    <mergeCell ref="DV45:DZ45"/>
    <mergeCell ref="DV46:DZ46"/>
    <mergeCell ref="DL45:DP45"/>
    <mergeCell ref="DQ45:DU45"/>
    <mergeCell ref="DQ47:DU47"/>
    <mergeCell ref="DQ46:DU46"/>
    <mergeCell ref="DL46:DP46"/>
    <mergeCell ref="AK42:AO42"/>
    <mergeCell ref="CM44:CQ44"/>
    <mergeCell ref="CH45:CL45"/>
    <mergeCell ref="CM45:CQ45"/>
    <mergeCell ref="CH44:CL44"/>
    <mergeCell ref="AU42:AY42"/>
    <mergeCell ref="AU44:AY44"/>
    <mergeCell ref="AZ44:BD44"/>
    <mergeCell ref="AU43:AY43"/>
    <mergeCell ref="AZ43:BD43"/>
    <mergeCell ref="DQ42:DU42"/>
    <mergeCell ref="DG43:DK43"/>
    <mergeCell ref="DG47:DK47"/>
    <mergeCell ref="DB46:DF46"/>
    <mergeCell ref="DB47:DF47"/>
    <mergeCell ref="DG42:DK42"/>
    <mergeCell ref="DB43:DF43"/>
    <mergeCell ref="DL44:DP44"/>
    <mergeCell ref="DG45:DK45"/>
    <mergeCell ref="DQ43:DU43"/>
    <mergeCell ref="DV42:DZ42"/>
    <mergeCell ref="DL43:DP43"/>
    <mergeCell ref="V44:Z44"/>
    <mergeCell ref="BS46:CG46"/>
    <mergeCell ref="AP44:AT44"/>
    <mergeCell ref="AF44:AJ44"/>
    <mergeCell ref="DG44:DK44"/>
    <mergeCell ref="DB44:DF44"/>
    <mergeCell ref="CH43:CL43"/>
    <mergeCell ref="CR44:CV44"/>
    <mergeCell ref="CW44:DA44"/>
    <mergeCell ref="AK45:AO45"/>
    <mergeCell ref="AP45:AT45"/>
    <mergeCell ref="AU45:AY45"/>
    <mergeCell ref="BE45:BI45"/>
    <mergeCell ref="AZ45:BD45"/>
    <mergeCell ref="CR45:CV45"/>
    <mergeCell ref="CW45:DA45"/>
    <mergeCell ref="BE46:BI46"/>
    <mergeCell ref="CM46:CQ46"/>
    <mergeCell ref="CR46:CV46"/>
    <mergeCell ref="CW46:DA46"/>
    <mergeCell ref="DG46:DK46"/>
    <mergeCell ref="DB45:DF45"/>
    <mergeCell ref="V45:Z45"/>
    <mergeCell ref="AA45:AE45"/>
    <mergeCell ref="BS44:CG44"/>
    <mergeCell ref="AF47:AJ47"/>
    <mergeCell ref="AK47:AO47"/>
    <mergeCell ref="AF45:AJ45"/>
    <mergeCell ref="AA44:AE44"/>
    <mergeCell ref="AK44:AO44"/>
    <mergeCell ref="B44:P44"/>
    <mergeCell ref="B50:P50"/>
    <mergeCell ref="B49:P49"/>
    <mergeCell ref="Q49:U49"/>
    <mergeCell ref="B45:P45"/>
    <mergeCell ref="Q45:U45"/>
    <mergeCell ref="B48:P48"/>
    <mergeCell ref="Q48:U48"/>
    <mergeCell ref="Q44:U44"/>
    <mergeCell ref="B46:P46"/>
    <mergeCell ref="Q46:U46"/>
    <mergeCell ref="V46:Z46"/>
    <mergeCell ref="AA46:AE46"/>
    <mergeCell ref="AA48:AE48"/>
    <mergeCell ref="B47:P47"/>
    <mergeCell ref="Q47:U47"/>
    <mergeCell ref="V47:Z47"/>
    <mergeCell ref="V48:Z48"/>
    <mergeCell ref="BE44:BI44"/>
    <mergeCell ref="AZ47:BD47"/>
    <mergeCell ref="AP47:AT47"/>
    <mergeCell ref="BS45:CG45"/>
    <mergeCell ref="V49:Z49"/>
    <mergeCell ref="AA50:AE50"/>
    <mergeCell ref="AU46:AY46"/>
    <mergeCell ref="AZ46:BD46"/>
    <mergeCell ref="AF48:AJ48"/>
    <mergeCell ref="AZ49:BD49"/>
    <mergeCell ref="DQ48:DU48"/>
    <mergeCell ref="DG48:DK48"/>
    <mergeCell ref="AU48:AY48"/>
    <mergeCell ref="AZ48:BD48"/>
    <mergeCell ref="DL48:DP48"/>
    <mergeCell ref="DB48:DF48"/>
    <mergeCell ref="AF46:AJ46"/>
    <mergeCell ref="AK46:AO46"/>
    <mergeCell ref="AP46:AT46"/>
    <mergeCell ref="AK48:AO48"/>
    <mergeCell ref="AA47:AE47"/>
    <mergeCell ref="AA49:AE49"/>
    <mergeCell ref="AP48:AT48"/>
    <mergeCell ref="CH46:CL46"/>
    <mergeCell ref="CH47:CL47"/>
    <mergeCell ref="CW47:DA47"/>
    <mergeCell ref="DV53:DZ53"/>
    <mergeCell ref="BE53:BI53"/>
    <mergeCell ref="CR52:CV52"/>
    <mergeCell ref="DQ52:DU52"/>
    <mergeCell ref="CM52:CQ52"/>
    <mergeCell ref="DV52:DZ52"/>
    <mergeCell ref="CW52:DA52"/>
    <mergeCell ref="DB53:DF53"/>
    <mergeCell ref="BS53:CG53"/>
    <mergeCell ref="CH52:CL52"/>
    <mergeCell ref="BE48:BI48"/>
    <mergeCell ref="BE47:BI47"/>
    <mergeCell ref="BS47:CG47"/>
    <mergeCell ref="AU47:AY47"/>
    <mergeCell ref="DL51:DP51"/>
    <mergeCell ref="CR49:CV49"/>
    <mergeCell ref="CM47:CQ47"/>
    <mergeCell ref="CR47:CV47"/>
    <mergeCell ref="CM49:CQ49"/>
    <mergeCell ref="DB49:DF49"/>
    <mergeCell ref="DV47:DZ47"/>
    <mergeCell ref="DV49:DZ49"/>
    <mergeCell ref="DL49:DP49"/>
    <mergeCell ref="BS48:CG48"/>
    <mergeCell ref="CH48:CL48"/>
    <mergeCell ref="CM48:CQ48"/>
    <mergeCell ref="CR48:CV48"/>
    <mergeCell ref="CW49:DA49"/>
    <mergeCell ref="CW48:DA48"/>
    <mergeCell ref="DV48:DZ48"/>
    <mergeCell ref="DQ49:DU49"/>
    <mergeCell ref="B52:P52"/>
    <mergeCell ref="Q52:U52"/>
    <mergeCell ref="AF52:AJ52"/>
    <mergeCell ref="DG49:DK49"/>
    <mergeCell ref="DG50:DK50"/>
    <mergeCell ref="BE50:BI50"/>
    <mergeCell ref="BS50:CG50"/>
    <mergeCell ref="AF49:AJ49"/>
    <mergeCell ref="AF50:AJ50"/>
    <mergeCell ref="AK50:AO50"/>
    <mergeCell ref="AU49:AY49"/>
    <mergeCell ref="CM51:CQ51"/>
    <mergeCell ref="CH49:CL49"/>
    <mergeCell ref="AK49:AO49"/>
    <mergeCell ref="AP49:AT49"/>
    <mergeCell ref="BS49:CG49"/>
    <mergeCell ref="BE51:BI51"/>
    <mergeCell ref="BE49:BI49"/>
    <mergeCell ref="BS52:CG52"/>
    <mergeCell ref="AZ53:BD53"/>
    <mergeCell ref="CW53:DA53"/>
    <mergeCell ref="CW50:DA50"/>
    <mergeCell ref="CH50:CL50"/>
    <mergeCell ref="CM50:CQ50"/>
    <mergeCell ref="BE52:BI52"/>
    <mergeCell ref="CH51:CL51"/>
    <mergeCell ref="BS51:CG51"/>
    <mergeCell ref="AK52:AO52"/>
    <mergeCell ref="AK53:AO53"/>
    <mergeCell ref="AP53:AT53"/>
    <mergeCell ref="AU52:AY52"/>
    <mergeCell ref="AP52:AT52"/>
    <mergeCell ref="AU53:AY53"/>
    <mergeCell ref="DV57:DZ57"/>
    <mergeCell ref="DG57:DK57"/>
    <mergeCell ref="DQ55:DU55"/>
    <mergeCell ref="CM54:CQ54"/>
    <mergeCell ref="CH54:CL54"/>
    <mergeCell ref="DB52:DF52"/>
    <mergeCell ref="DG52:DK52"/>
    <mergeCell ref="DL52:DP52"/>
    <mergeCell ref="AP51:AT51"/>
    <mergeCell ref="AU51:AY51"/>
    <mergeCell ref="AZ51:BD51"/>
    <mergeCell ref="AZ52:BD52"/>
    <mergeCell ref="DB51:DF51"/>
    <mergeCell ref="DG51:DK51"/>
    <mergeCell ref="CR51:CV51"/>
    <mergeCell ref="B51:P51"/>
    <mergeCell ref="Q51:U51"/>
    <mergeCell ref="AK51:AO51"/>
    <mergeCell ref="V51:Z51"/>
    <mergeCell ref="AA51:AE51"/>
    <mergeCell ref="AF51:AJ51"/>
    <mergeCell ref="DV54:DZ54"/>
    <mergeCell ref="AF53:AJ53"/>
    <mergeCell ref="AK54:AO54"/>
    <mergeCell ref="DQ54:DU54"/>
    <mergeCell ref="DB54:DF54"/>
    <mergeCell ref="DG54:DK54"/>
    <mergeCell ref="DQ53:DU53"/>
    <mergeCell ref="CR53:CV53"/>
    <mergeCell ref="CM53:CQ53"/>
    <mergeCell ref="AF54:AJ54"/>
    <mergeCell ref="AP54:AT54"/>
    <mergeCell ref="DV50:DZ50"/>
    <mergeCell ref="CW51:DA51"/>
    <mergeCell ref="AU50:AY50"/>
    <mergeCell ref="AZ50:BD50"/>
    <mergeCell ref="DQ51:DU51"/>
    <mergeCell ref="DV51:DZ51"/>
    <mergeCell ref="DL50:DP50"/>
    <mergeCell ref="DB50:DF50"/>
    <mergeCell ref="CR50:CV50"/>
    <mergeCell ref="DQ50:DU50"/>
    <mergeCell ref="V52:Z52"/>
    <mergeCell ref="AA52:AE52"/>
    <mergeCell ref="AZ55:BD55"/>
    <mergeCell ref="B53:P53"/>
    <mergeCell ref="Q53:U53"/>
    <mergeCell ref="Q55:U55"/>
    <mergeCell ref="V55:Z55"/>
    <mergeCell ref="AA55:AE55"/>
    <mergeCell ref="V53:Z53"/>
    <mergeCell ref="AA53:AE53"/>
    <mergeCell ref="BE55:BI55"/>
    <mergeCell ref="BS55:CG55"/>
    <mergeCell ref="CW55:DA55"/>
    <mergeCell ref="DL55:DP55"/>
    <mergeCell ref="CR55:CV55"/>
    <mergeCell ref="DL53:DP53"/>
    <mergeCell ref="DL54:DP54"/>
    <mergeCell ref="DG53:DK53"/>
    <mergeCell ref="CH53:CL53"/>
    <mergeCell ref="AP50:AT50"/>
    <mergeCell ref="Q50:U50"/>
    <mergeCell ref="V50:Z50"/>
    <mergeCell ref="DQ56:DU56"/>
    <mergeCell ref="DQ57:DU57"/>
    <mergeCell ref="DL58:DP58"/>
    <mergeCell ref="DQ58:DU58"/>
    <mergeCell ref="AK58:AO58"/>
    <mergeCell ref="DB60:DF60"/>
    <mergeCell ref="CH55:CL55"/>
    <mergeCell ref="CM55:CQ55"/>
    <mergeCell ref="AZ54:BD54"/>
    <mergeCell ref="CR54:CV54"/>
    <mergeCell ref="BE54:BI54"/>
    <mergeCell ref="BS54:CG54"/>
    <mergeCell ref="CR60:CV60"/>
    <mergeCell ref="CW60:DA60"/>
    <mergeCell ref="CW54:DA54"/>
    <mergeCell ref="B55:P55"/>
    <mergeCell ref="Q54:U54"/>
    <mergeCell ref="V54:Z54"/>
    <mergeCell ref="AA54:AE54"/>
    <mergeCell ref="B54:P54"/>
    <mergeCell ref="DL59:DP59"/>
    <mergeCell ref="CW58:DA58"/>
    <mergeCell ref="AF55:AJ55"/>
    <mergeCell ref="AU55:AY55"/>
    <mergeCell ref="AF56:AJ56"/>
    <mergeCell ref="BE57:BI57"/>
    <mergeCell ref="BS57:CG57"/>
    <mergeCell ref="AU54:AY54"/>
    <mergeCell ref="DL60:DP60"/>
    <mergeCell ref="AA60:AE60"/>
    <mergeCell ref="DB56:DF56"/>
    <mergeCell ref="DG56:DK56"/>
    <mergeCell ref="BE56:BI56"/>
    <mergeCell ref="BS56:CG56"/>
    <mergeCell ref="CM56:CQ56"/>
    <mergeCell ref="AU57:AY57"/>
    <mergeCell ref="AZ57:BD57"/>
    <mergeCell ref="AZ56:BD56"/>
    <mergeCell ref="CM60:CQ60"/>
    <mergeCell ref="AA56:AE56"/>
    <mergeCell ref="DL57:DP57"/>
    <mergeCell ref="CR57:CV57"/>
    <mergeCell ref="CW57:DA57"/>
    <mergeCell ref="DB57:DF57"/>
    <mergeCell ref="DG55:DK55"/>
    <mergeCell ref="AK57:AO57"/>
    <mergeCell ref="AK55:AO55"/>
    <mergeCell ref="AP55:AT55"/>
    <mergeCell ref="AU56:AY56"/>
    <mergeCell ref="AP57:AT57"/>
    <mergeCell ref="AZ58:BD58"/>
    <mergeCell ref="B56:P56"/>
    <mergeCell ref="Q56:U56"/>
    <mergeCell ref="V56:Z56"/>
    <mergeCell ref="CH56:CL56"/>
    <mergeCell ref="AK56:AO56"/>
    <mergeCell ref="AP56:AT56"/>
    <mergeCell ref="AP58:AT58"/>
    <mergeCell ref="BE59:BI59"/>
    <mergeCell ref="BS59:CG59"/>
    <mergeCell ref="CH57:CL57"/>
    <mergeCell ref="CM57:CQ57"/>
    <mergeCell ref="CM58:CQ58"/>
    <mergeCell ref="CM59:CQ59"/>
    <mergeCell ref="CH59:CL59"/>
    <mergeCell ref="CH58:CL58"/>
    <mergeCell ref="DV59:DZ59"/>
    <mergeCell ref="DB55:DF55"/>
    <mergeCell ref="CR56:CV56"/>
    <mergeCell ref="CW56:DA56"/>
    <mergeCell ref="DL56:DP56"/>
    <mergeCell ref="DV58:DZ58"/>
    <mergeCell ref="CR58:CV58"/>
    <mergeCell ref="DV55:DZ55"/>
    <mergeCell ref="DB58:DF58"/>
    <mergeCell ref="DV56:DZ56"/>
    <mergeCell ref="AZ59:BD59"/>
    <mergeCell ref="AU58:AY58"/>
    <mergeCell ref="DG58:DK58"/>
    <mergeCell ref="DB59:DF59"/>
    <mergeCell ref="DG59:DK59"/>
    <mergeCell ref="CR59:CV59"/>
    <mergeCell ref="DQ59:DU59"/>
    <mergeCell ref="AA57:AE57"/>
    <mergeCell ref="AF57:AJ57"/>
    <mergeCell ref="V57:Z57"/>
    <mergeCell ref="Q62:U62"/>
    <mergeCell ref="AP59:AT59"/>
    <mergeCell ref="AU59:AY59"/>
    <mergeCell ref="V61:Z61"/>
    <mergeCell ref="AA61:AE61"/>
    <mergeCell ref="B57:P57"/>
    <mergeCell ref="B59:P59"/>
    <mergeCell ref="Q59:U59"/>
    <mergeCell ref="V59:Z59"/>
    <mergeCell ref="Q57:U57"/>
    <mergeCell ref="AP60:AT60"/>
    <mergeCell ref="B60:P60"/>
    <mergeCell ref="Q60:U60"/>
    <mergeCell ref="V60:Z60"/>
    <mergeCell ref="AK60:AO60"/>
    <mergeCell ref="AF60:AJ60"/>
    <mergeCell ref="AA62:AE62"/>
    <mergeCell ref="V62:Z62"/>
    <mergeCell ref="AK59:AO59"/>
    <mergeCell ref="AF61:AJ61"/>
    <mergeCell ref="B62:P62"/>
    <mergeCell ref="AU60:AY60"/>
    <mergeCell ref="B61:P61"/>
    <mergeCell ref="Q61:U61"/>
    <mergeCell ref="AP63:AT63"/>
    <mergeCell ref="DG62:DK62"/>
    <mergeCell ref="DV60:DZ60"/>
    <mergeCell ref="CW62:DA62"/>
    <mergeCell ref="DB62:DF62"/>
    <mergeCell ref="BJ62:BN62"/>
    <mergeCell ref="BS62:CG62"/>
    <mergeCell ref="AF59:AJ59"/>
    <mergeCell ref="AA59:AE59"/>
    <mergeCell ref="AF58:AJ58"/>
    <mergeCell ref="AA58:AE58"/>
    <mergeCell ref="AK61:AO61"/>
    <mergeCell ref="AP61:AT61"/>
    <mergeCell ref="B58:P58"/>
    <mergeCell ref="Q58:U58"/>
    <mergeCell ref="V58:Z58"/>
    <mergeCell ref="B63:P63"/>
    <mergeCell ref="Q63:U63"/>
    <mergeCell ref="V63:Z63"/>
    <mergeCell ref="AA63:AE63"/>
    <mergeCell ref="AF63:AJ63"/>
    <mergeCell ref="AZ60:BD60"/>
    <mergeCell ref="DQ60:DU60"/>
    <mergeCell ref="BE58:BI58"/>
    <mergeCell ref="BS58:CG58"/>
    <mergeCell ref="BE60:BI60"/>
    <mergeCell ref="BS60:CG60"/>
    <mergeCell ref="CH60:CL60"/>
    <mergeCell ref="DG60:DK60"/>
    <mergeCell ref="CW59:DA59"/>
    <mergeCell ref="DV61:DZ61"/>
    <mergeCell ref="CR61:CV61"/>
    <mergeCell ref="CW61:DA61"/>
    <mergeCell ref="DQ61:DU61"/>
    <mergeCell ref="DL61:DP61"/>
    <mergeCell ref="DB61:DF61"/>
    <mergeCell ref="DG61:DK61"/>
    <mergeCell ref="AK63:AO63"/>
    <mergeCell ref="BE62:BI62"/>
    <mergeCell ref="AZ63:BD63"/>
    <mergeCell ref="BE63:BI63"/>
    <mergeCell ref="BS63:CG63"/>
    <mergeCell ref="AZ62:BD62"/>
    <mergeCell ref="BJ63:BN63"/>
    <mergeCell ref="AU63:AY63"/>
    <mergeCell ref="CH61:CL61"/>
    <mergeCell ref="CM61:CQ61"/>
    <mergeCell ref="AZ61:BD61"/>
    <mergeCell ref="BE61:BI61"/>
    <mergeCell ref="BS61:CG61"/>
    <mergeCell ref="AU61:AY61"/>
    <mergeCell ref="DV67:DZ67"/>
    <mergeCell ref="DQ63:DU63"/>
    <mergeCell ref="DL63:DP63"/>
    <mergeCell ref="DQ64:DU64"/>
    <mergeCell ref="DL64:DP64"/>
    <mergeCell ref="DV64:DZ64"/>
    <mergeCell ref="DV65:DZ65"/>
    <mergeCell ref="DQ67:DU67"/>
    <mergeCell ref="DL67:DP67"/>
    <mergeCell ref="CR63:CV63"/>
    <mergeCell ref="AF62:AJ62"/>
    <mergeCell ref="AK62:AO62"/>
    <mergeCell ref="AP62:AT62"/>
    <mergeCell ref="AU62:AY62"/>
    <mergeCell ref="CR62:CV62"/>
    <mergeCell ref="CH62:CL62"/>
    <mergeCell ref="CM63:CQ63"/>
    <mergeCell ref="CH63:CL63"/>
    <mergeCell ref="CM62:CQ62"/>
    <mergeCell ref="CW63:DA63"/>
    <mergeCell ref="DB63:DF63"/>
    <mergeCell ref="DQ65:DU65"/>
    <mergeCell ref="DB65:DF65"/>
    <mergeCell ref="CW65:DA65"/>
    <mergeCell ref="CW66:DA66"/>
    <mergeCell ref="CW64:DA64"/>
    <mergeCell ref="DG63:DK63"/>
    <mergeCell ref="DG64:DK64"/>
    <mergeCell ref="DG65:DK65"/>
    <mergeCell ref="DL62:DP62"/>
    <mergeCell ref="DL65:DP65"/>
    <mergeCell ref="DV66:DZ66"/>
    <mergeCell ref="DV63:DZ63"/>
    <mergeCell ref="DV62:DZ62"/>
    <mergeCell ref="DQ62:DU62"/>
    <mergeCell ref="DQ66:DU66"/>
    <mergeCell ref="DL66:DP66"/>
    <mergeCell ref="DB64:DF64"/>
    <mergeCell ref="DB68:DF68"/>
    <mergeCell ref="CM64:CQ64"/>
    <mergeCell ref="CM68:CQ68"/>
    <mergeCell ref="CM67:CQ67"/>
    <mergeCell ref="CR65:CV65"/>
    <mergeCell ref="CR67:CV67"/>
    <mergeCell ref="CR66:CV66"/>
    <mergeCell ref="CR64:CV64"/>
    <mergeCell ref="CH66:CL66"/>
    <mergeCell ref="CM66:CQ66"/>
    <mergeCell ref="CH67:CL67"/>
    <mergeCell ref="DG66:DK66"/>
    <mergeCell ref="CW67:DA67"/>
    <mergeCell ref="DB67:DF67"/>
    <mergeCell ref="DG67:DK67"/>
    <mergeCell ref="DB66:DF66"/>
    <mergeCell ref="B68:P68"/>
    <mergeCell ref="Q68:U68"/>
    <mergeCell ref="V68:Z68"/>
    <mergeCell ref="AZ66:BD67"/>
    <mergeCell ref="A66:P67"/>
    <mergeCell ref="Q66:U67"/>
    <mergeCell ref="V66:Z67"/>
    <mergeCell ref="AF66:AJ67"/>
    <mergeCell ref="AK66:AO67"/>
    <mergeCell ref="AU66:AY67"/>
    <mergeCell ref="CR68:CV68"/>
    <mergeCell ref="CM65:CQ65"/>
    <mergeCell ref="AA68:AE68"/>
    <mergeCell ref="AP68:AT68"/>
    <mergeCell ref="BS66:CG66"/>
    <mergeCell ref="AU68:AY68"/>
    <mergeCell ref="AP66:AT67"/>
    <mergeCell ref="AA66:AE67"/>
    <mergeCell ref="BS67:CG67"/>
    <mergeCell ref="BS65:CG65"/>
    <mergeCell ref="CH65:CL65"/>
    <mergeCell ref="CH70:CL70"/>
    <mergeCell ref="CH71:CL71"/>
    <mergeCell ref="AZ69:BD69"/>
    <mergeCell ref="AP70:AT70"/>
    <mergeCell ref="AU70:AY70"/>
    <mergeCell ref="AK71:AO71"/>
    <mergeCell ref="AZ71:BD71"/>
    <mergeCell ref="BS64:CG64"/>
    <mergeCell ref="AF68:AJ68"/>
    <mergeCell ref="AK68:AO68"/>
    <mergeCell ref="AZ68:BD68"/>
    <mergeCell ref="BS68:CG68"/>
    <mergeCell ref="AU69:AY69"/>
    <mergeCell ref="BS71:CG71"/>
    <mergeCell ref="AF69:AJ69"/>
    <mergeCell ref="CH64:CL64"/>
    <mergeCell ref="DG68:DK68"/>
    <mergeCell ref="DV69:DZ69"/>
    <mergeCell ref="AK72:AO72"/>
    <mergeCell ref="DB73:DF73"/>
    <mergeCell ref="DL72:DP72"/>
    <mergeCell ref="DQ72:DU72"/>
    <mergeCell ref="CW72:DA72"/>
    <mergeCell ref="DG73:DK73"/>
    <mergeCell ref="CR73:CV73"/>
    <mergeCell ref="CW71:DA71"/>
    <mergeCell ref="CM70:CQ70"/>
    <mergeCell ref="CR70:CV70"/>
    <mergeCell ref="DQ68:DU68"/>
    <mergeCell ref="DL69:DP69"/>
    <mergeCell ref="DQ69:DU69"/>
    <mergeCell ref="AK69:AO69"/>
    <mergeCell ref="AP69:AT69"/>
    <mergeCell ref="DL68:DP68"/>
    <mergeCell ref="DB69:DF69"/>
    <mergeCell ref="DG69:DK69"/>
    <mergeCell ref="DV68:DZ68"/>
    <mergeCell ref="CH69:CL69"/>
    <mergeCell ref="CM69:CQ69"/>
    <mergeCell ref="BS69:CG69"/>
    <mergeCell ref="CW68:DA68"/>
    <mergeCell ref="CR69:CV69"/>
    <mergeCell ref="CH68:CL68"/>
    <mergeCell ref="DV70:DZ70"/>
    <mergeCell ref="DV72:DZ72"/>
    <mergeCell ref="AZ70:BD70"/>
    <mergeCell ref="BS70:CG70"/>
    <mergeCell ref="DB71:DF71"/>
    <mergeCell ref="B69:P69"/>
    <mergeCell ref="Q69:U69"/>
    <mergeCell ref="B70:P70"/>
    <mergeCell ref="Q70:U70"/>
    <mergeCell ref="B73:P73"/>
    <mergeCell ref="Q73:U73"/>
    <mergeCell ref="AA71:AE71"/>
    <mergeCell ref="AF71:AJ71"/>
    <mergeCell ref="B71:P71"/>
    <mergeCell ref="Q71:U71"/>
    <mergeCell ref="B72:P72"/>
    <mergeCell ref="Q72:U72"/>
    <mergeCell ref="CW69:DA69"/>
    <mergeCell ref="DV74:DZ74"/>
    <mergeCell ref="DB74:DF74"/>
    <mergeCell ref="DL74:DP74"/>
    <mergeCell ref="DQ71:DU71"/>
    <mergeCell ref="DQ74:DU74"/>
    <mergeCell ref="DQ73:DU73"/>
    <mergeCell ref="DG74:DK74"/>
    <mergeCell ref="DV71:DZ71"/>
    <mergeCell ref="DL70:DP70"/>
    <mergeCell ref="V72:Z72"/>
    <mergeCell ref="AA72:AE72"/>
    <mergeCell ref="AF72:AJ72"/>
    <mergeCell ref="DB70:DF70"/>
    <mergeCell ref="DG70:DK70"/>
    <mergeCell ref="CW70:DA70"/>
    <mergeCell ref="DG71:DK71"/>
    <mergeCell ref="CM71:CQ71"/>
    <mergeCell ref="AP71:AT71"/>
    <mergeCell ref="AU71:AY71"/>
    <mergeCell ref="DQ70:DU70"/>
    <mergeCell ref="DL71:DP71"/>
    <mergeCell ref="V70:Z70"/>
    <mergeCell ref="AA70:AE70"/>
    <mergeCell ref="AF70:AJ70"/>
    <mergeCell ref="AK70:AO70"/>
    <mergeCell ref="V71:Z71"/>
    <mergeCell ref="CM72:CQ72"/>
    <mergeCell ref="CH73:CL73"/>
    <mergeCell ref="CM73:CQ73"/>
    <mergeCell ref="DB72:DF72"/>
    <mergeCell ref="CR71:CV71"/>
    <mergeCell ref="V69:Z69"/>
    <mergeCell ref="AA69:AE69"/>
    <mergeCell ref="V73:Z73"/>
    <mergeCell ref="DV73:DZ73"/>
    <mergeCell ref="AP72:AT72"/>
    <mergeCell ref="AZ72:BD72"/>
    <mergeCell ref="BS72:CG72"/>
    <mergeCell ref="AU72:AY72"/>
    <mergeCell ref="DG72:DK72"/>
    <mergeCell ref="CW73:DA73"/>
    <mergeCell ref="CH72:CL72"/>
    <mergeCell ref="CR72:CV72"/>
    <mergeCell ref="Q75:U75"/>
    <mergeCell ref="AA73:AE73"/>
    <mergeCell ref="AF73:AJ73"/>
    <mergeCell ref="AK73:AO73"/>
    <mergeCell ref="CH75:CL75"/>
    <mergeCell ref="BS75:CG75"/>
    <mergeCell ref="AZ75:BD75"/>
    <mergeCell ref="AP73:AT73"/>
    <mergeCell ref="AU73:AY73"/>
    <mergeCell ref="AZ73:BD73"/>
    <mergeCell ref="CW74:DA74"/>
    <mergeCell ref="DL73:DP73"/>
    <mergeCell ref="AF74:AJ74"/>
    <mergeCell ref="AK74:AO74"/>
    <mergeCell ref="BS73:CG73"/>
    <mergeCell ref="B76:P76"/>
    <mergeCell ref="Q76:U76"/>
    <mergeCell ref="B74:P74"/>
    <mergeCell ref="Q74:U74"/>
    <mergeCell ref="B75:P75"/>
    <mergeCell ref="V75:Z75"/>
    <mergeCell ref="AA75:AE75"/>
    <mergeCell ref="AU74:AY74"/>
    <mergeCell ref="AZ74:BD74"/>
    <mergeCell ref="AU75:AY75"/>
    <mergeCell ref="AP75:AT75"/>
    <mergeCell ref="AF75:AJ75"/>
    <mergeCell ref="AK75:AO75"/>
    <mergeCell ref="V74:Z74"/>
    <mergeCell ref="AA74:AE74"/>
    <mergeCell ref="AU76:AY76"/>
    <mergeCell ref="AF76:AJ76"/>
    <mergeCell ref="AK76:AO76"/>
    <mergeCell ref="AK77:AO77"/>
    <mergeCell ref="AZ77:BD77"/>
    <mergeCell ref="AP78:AT78"/>
    <mergeCell ref="CM77:CQ77"/>
    <mergeCell ref="AK78:AO78"/>
    <mergeCell ref="CM78:CQ78"/>
    <mergeCell ref="AZ78:BD78"/>
    <mergeCell ref="BS78:CG78"/>
    <mergeCell ref="AP77:AT77"/>
    <mergeCell ref="AU77:AY77"/>
    <mergeCell ref="BS74:CG74"/>
    <mergeCell ref="AP74:AT74"/>
    <mergeCell ref="CR74:CV74"/>
    <mergeCell ref="CM74:CQ74"/>
    <mergeCell ref="CH74:CL74"/>
    <mergeCell ref="BS76:CG76"/>
    <mergeCell ref="CH76:CL76"/>
    <mergeCell ref="CM76:CQ76"/>
    <mergeCell ref="CR76:CV76"/>
    <mergeCell ref="AP76:AT76"/>
    <mergeCell ref="CM75:CQ75"/>
    <mergeCell ref="CR75:CV75"/>
    <mergeCell ref="B80:P80"/>
    <mergeCell ref="Q80:U80"/>
    <mergeCell ref="V80:Z80"/>
    <mergeCell ref="AA80:AE80"/>
    <mergeCell ref="V78:Z78"/>
    <mergeCell ref="AA78:AE78"/>
    <mergeCell ref="CH79:CL79"/>
    <mergeCell ref="DL76:DP76"/>
    <mergeCell ref="DL75:DP75"/>
    <mergeCell ref="DV75:DZ75"/>
    <mergeCell ref="DG77:DK77"/>
    <mergeCell ref="BS77:CG77"/>
    <mergeCell ref="CH77:CL77"/>
    <mergeCell ref="DB75:DF75"/>
    <mergeCell ref="DG76:DK76"/>
    <mergeCell ref="DB77:DF77"/>
    <mergeCell ref="CW77:DA77"/>
    <mergeCell ref="DL77:DP77"/>
    <mergeCell ref="DQ77:DU77"/>
    <mergeCell ref="DV77:DZ77"/>
    <mergeCell ref="CW76:DA76"/>
    <mergeCell ref="CW75:DA75"/>
    <mergeCell ref="DQ75:DU75"/>
    <mergeCell ref="DV76:DZ76"/>
    <mergeCell ref="DG75:DK75"/>
    <mergeCell ref="DB76:DF76"/>
    <mergeCell ref="DQ76:DU76"/>
    <mergeCell ref="V76:Z76"/>
    <mergeCell ref="AA76:AE76"/>
    <mergeCell ref="AZ76:BD76"/>
    <mergeCell ref="V77:Z77"/>
    <mergeCell ref="AA77:AE77"/>
    <mergeCell ref="AF78:AJ78"/>
    <mergeCell ref="AF77:AJ77"/>
    <mergeCell ref="B77:P77"/>
    <mergeCell ref="Q77:U77"/>
    <mergeCell ref="AF79:AJ79"/>
    <mergeCell ref="AK79:AO79"/>
    <mergeCell ref="AU78:AY78"/>
    <mergeCell ref="BS79:CG79"/>
    <mergeCell ref="B78:P78"/>
    <mergeCell ref="Q78:U78"/>
    <mergeCell ref="B79:P79"/>
    <mergeCell ref="Q79:U79"/>
    <mergeCell ref="V79:Z79"/>
    <mergeCell ref="AA79:AE79"/>
    <mergeCell ref="CR77:CV77"/>
    <mergeCell ref="DV78:DZ78"/>
    <mergeCell ref="DG78:DK78"/>
    <mergeCell ref="DQ78:DU78"/>
    <mergeCell ref="DL78:DP78"/>
    <mergeCell ref="DG79:DK79"/>
    <mergeCell ref="DG80:DK80"/>
    <mergeCell ref="DQ80:DU80"/>
    <mergeCell ref="AF80:AJ80"/>
    <mergeCell ref="AK80:AO80"/>
    <mergeCell ref="AU80:AY80"/>
    <mergeCell ref="AP79:AT79"/>
    <mergeCell ref="AU79:AY79"/>
    <mergeCell ref="DV80:DZ80"/>
    <mergeCell ref="AP80:AT80"/>
    <mergeCell ref="AZ79:BD79"/>
    <mergeCell ref="DV81:DZ81"/>
    <mergeCell ref="DL79:DP79"/>
    <mergeCell ref="DQ79:DU79"/>
    <mergeCell ref="DV79:DZ79"/>
    <mergeCell ref="DL80:DP80"/>
    <mergeCell ref="DB79:DF79"/>
    <mergeCell ref="DL81:DP81"/>
    <mergeCell ref="DQ81:DU81"/>
    <mergeCell ref="CH78:CL78"/>
    <mergeCell ref="DB80:DF80"/>
    <mergeCell ref="CW80:DA80"/>
    <mergeCell ref="CW79:DA79"/>
    <mergeCell ref="DB78:DF78"/>
    <mergeCell ref="CR78:CV78"/>
    <mergeCell ref="CW78:DA78"/>
    <mergeCell ref="DV82:DZ82"/>
    <mergeCell ref="DV83:DZ83"/>
    <mergeCell ref="DL83:DP83"/>
    <mergeCell ref="AZ81:BD81"/>
    <mergeCell ref="CM79:CQ79"/>
    <mergeCell ref="CR79:CV79"/>
    <mergeCell ref="AZ80:BD80"/>
    <mergeCell ref="BS80:CG80"/>
    <mergeCell ref="CH80:CL80"/>
    <mergeCell ref="CM81:CQ81"/>
    <mergeCell ref="DL82:DP82"/>
    <mergeCell ref="DQ82:DU82"/>
    <mergeCell ref="DB81:DF81"/>
    <mergeCell ref="DG81:DK81"/>
    <mergeCell ref="DQ83:DU83"/>
    <mergeCell ref="DG83:DK83"/>
    <mergeCell ref="DB83:DF83"/>
    <mergeCell ref="DG82:DK82"/>
    <mergeCell ref="AZ83:BD83"/>
    <mergeCell ref="BS83:CG83"/>
    <mergeCell ref="CH83:CL83"/>
    <mergeCell ref="CR83:CV83"/>
    <mergeCell ref="CR80:CV80"/>
    <mergeCell ref="CW81:DA81"/>
    <mergeCell ref="CW82:DA82"/>
    <mergeCell ref="CR81:CV81"/>
    <mergeCell ref="CM80:CQ80"/>
    <mergeCell ref="BS81:CG81"/>
    <mergeCell ref="BS82:CG82"/>
    <mergeCell ref="DB82:DF82"/>
    <mergeCell ref="CM82:CQ82"/>
    <mergeCell ref="CR82:CV82"/>
    <mergeCell ref="Q85:U85"/>
    <mergeCell ref="V85:Z85"/>
    <mergeCell ref="AA85:AE85"/>
    <mergeCell ref="AF82:AJ82"/>
    <mergeCell ref="AF83:AJ83"/>
    <mergeCell ref="AK83:AO83"/>
    <mergeCell ref="B82:P82"/>
    <mergeCell ref="Q82:U82"/>
    <mergeCell ref="V82:Z82"/>
    <mergeCell ref="AA82:AE82"/>
    <mergeCell ref="AF81:AJ81"/>
    <mergeCell ref="AK81:AO81"/>
    <mergeCell ref="B81:P81"/>
    <mergeCell ref="AK82:AO82"/>
    <mergeCell ref="Q81:U81"/>
    <mergeCell ref="V81:Z81"/>
    <mergeCell ref="AA81:AE81"/>
    <mergeCell ref="CH82:CL82"/>
    <mergeCell ref="AU82:AY82"/>
    <mergeCell ref="AZ82:BD82"/>
    <mergeCell ref="AP82:AT82"/>
    <mergeCell ref="AP81:AT81"/>
    <mergeCell ref="CH81:CL81"/>
    <mergeCell ref="AU81:AY81"/>
    <mergeCell ref="CW83:DA83"/>
    <mergeCell ref="CM83:CQ83"/>
    <mergeCell ref="V84:Z84"/>
    <mergeCell ref="AA84:AE84"/>
    <mergeCell ref="AP84:AT84"/>
    <mergeCell ref="BS84:CG84"/>
    <mergeCell ref="CH84:CL84"/>
    <mergeCell ref="CM84:CQ84"/>
    <mergeCell ref="AU84:AY84"/>
    <mergeCell ref="AZ84:BD84"/>
    <mergeCell ref="B85:P85"/>
    <mergeCell ref="B84:P84"/>
    <mergeCell ref="Q84:U84"/>
    <mergeCell ref="AP83:AT83"/>
    <mergeCell ref="B83:P83"/>
    <mergeCell ref="Q83:U83"/>
    <mergeCell ref="V83:Z83"/>
    <mergeCell ref="AA83:AE83"/>
    <mergeCell ref="AK84:AO84"/>
    <mergeCell ref="AF84:AJ84"/>
    <mergeCell ref="AF85:AJ85"/>
    <mergeCell ref="AZ85:BD85"/>
    <mergeCell ref="AP85:AT85"/>
    <mergeCell ref="AU85:AY85"/>
    <mergeCell ref="AU83:AY83"/>
    <mergeCell ref="AK85:AO85"/>
    <mergeCell ref="AK86:AO86"/>
    <mergeCell ref="AP88:AT88"/>
    <mergeCell ref="AP87:AT87"/>
    <mergeCell ref="AP86:AT86"/>
    <mergeCell ref="AK87:AO87"/>
    <mergeCell ref="BS85:CG85"/>
    <mergeCell ref="CM86:CQ86"/>
    <mergeCell ref="CR85:CV85"/>
    <mergeCell ref="AF88:AJ88"/>
    <mergeCell ref="AK88:AO88"/>
    <mergeCell ref="AZ87:BD87"/>
    <mergeCell ref="B87:P87"/>
    <mergeCell ref="Q87:U87"/>
    <mergeCell ref="AU88:AY88"/>
    <mergeCell ref="B88:P88"/>
    <mergeCell ref="Q88:U88"/>
    <mergeCell ref="V88:Z88"/>
    <mergeCell ref="AA88:AE88"/>
    <mergeCell ref="B86:P86"/>
    <mergeCell ref="AF87:AJ87"/>
    <mergeCell ref="Q86:U86"/>
    <mergeCell ref="V86:Z86"/>
    <mergeCell ref="AA86:AE86"/>
    <mergeCell ref="AF86:AJ86"/>
    <mergeCell ref="V87:Z87"/>
    <mergeCell ref="AA87:AE87"/>
    <mergeCell ref="AU86:AY86"/>
    <mergeCell ref="BS86:CG86"/>
    <mergeCell ref="CH86:CL86"/>
    <mergeCell ref="AZ86:BD86"/>
    <mergeCell ref="DB87:DF87"/>
    <mergeCell ref="CR86:CV86"/>
    <mergeCell ref="CM85:CQ85"/>
    <mergeCell ref="DB85:DF85"/>
    <mergeCell ref="DG86:DK86"/>
    <mergeCell ref="AU87:AY87"/>
    <mergeCell ref="CW84:DA84"/>
    <mergeCell ref="DB84:DF84"/>
    <mergeCell ref="CM87:CQ87"/>
    <mergeCell ref="CR87:CV87"/>
    <mergeCell ref="CW87:DA87"/>
    <mergeCell ref="CW85:DA85"/>
    <mergeCell ref="BS87:CG87"/>
    <mergeCell ref="DV84:DZ84"/>
    <mergeCell ref="DG85:DK85"/>
    <mergeCell ref="DL85:DP85"/>
    <mergeCell ref="DQ85:DU85"/>
    <mergeCell ref="DV85:DZ85"/>
    <mergeCell ref="DQ84:DU84"/>
    <mergeCell ref="DG84:DK84"/>
    <mergeCell ref="CH90:CL90"/>
    <mergeCell ref="DG89:DK89"/>
    <mergeCell ref="DL89:DP89"/>
    <mergeCell ref="CR89:CV89"/>
    <mergeCell ref="CH89:CL89"/>
    <mergeCell ref="DG90:DK90"/>
    <mergeCell ref="CM89:CQ89"/>
    <mergeCell ref="CW89:DA89"/>
    <mergeCell ref="DB89:DF89"/>
    <mergeCell ref="CW88:DA88"/>
    <mergeCell ref="DV86:DZ86"/>
    <mergeCell ref="DQ86:DU86"/>
    <mergeCell ref="DL88:DP88"/>
    <mergeCell ref="DB86:DF86"/>
    <mergeCell ref="CW86:DA86"/>
    <mergeCell ref="DV88:DZ88"/>
    <mergeCell ref="DV87:DZ87"/>
    <mergeCell ref="DB88:DF88"/>
    <mergeCell ref="DG87:DK87"/>
    <mergeCell ref="CR84:CV84"/>
    <mergeCell ref="CH85:CL85"/>
    <mergeCell ref="BS98:CG98"/>
    <mergeCell ref="CH98:CL98"/>
    <mergeCell ref="CM98:CQ98"/>
    <mergeCell ref="BS91:CG91"/>
    <mergeCell ref="CH91:CL91"/>
    <mergeCell ref="DL84:DP84"/>
    <mergeCell ref="DL86:DP86"/>
    <mergeCell ref="CR91:CV91"/>
    <mergeCell ref="CR90:CV90"/>
    <mergeCell ref="BS97:CG97"/>
    <mergeCell ref="BS94:CG94"/>
    <mergeCell ref="CH94:CL94"/>
    <mergeCell ref="CM97:CQ97"/>
    <mergeCell ref="CR97:CV97"/>
    <mergeCell ref="CW91:DA91"/>
    <mergeCell ref="CR88:CV88"/>
    <mergeCell ref="CH87:CL87"/>
    <mergeCell ref="DG88:DK88"/>
    <mergeCell ref="DL90:DP90"/>
    <mergeCell ref="DQ87:DU87"/>
    <mergeCell ref="DQ88:DU88"/>
    <mergeCell ref="DL87:DP87"/>
    <mergeCell ref="DQ89:DU89"/>
    <mergeCell ref="DQ91:DU91"/>
    <mergeCell ref="DV90:DZ90"/>
    <mergeCell ref="DV89:DZ89"/>
    <mergeCell ref="DQ90:DU90"/>
    <mergeCell ref="CM91:CQ91"/>
    <mergeCell ref="BS90:CG90"/>
    <mergeCell ref="AZ88:BD88"/>
    <mergeCell ref="BS88:CG88"/>
    <mergeCell ref="CH88:CL88"/>
    <mergeCell ref="CM88:CQ88"/>
    <mergeCell ref="DB91:DF91"/>
    <mergeCell ref="CW90:DA90"/>
    <mergeCell ref="DB90:DF90"/>
    <mergeCell ref="BS89:CG89"/>
    <mergeCell ref="CM90:CQ90"/>
    <mergeCell ref="DQ95:DU95"/>
    <mergeCell ref="DV91:DZ91"/>
    <mergeCell ref="DG92:DK92"/>
    <mergeCell ref="DL92:DP92"/>
    <mergeCell ref="DQ92:DU92"/>
    <mergeCell ref="DV92:DZ92"/>
    <mergeCell ref="DG91:DK91"/>
    <mergeCell ref="DL91:DP91"/>
    <mergeCell ref="DL96:DP96"/>
    <mergeCell ref="DV93:DZ93"/>
    <mergeCell ref="DG93:DK93"/>
    <mergeCell ref="DL97:DP97"/>
    <mergeCell ref="CW96:DA96"/>
    <mergeCell ref="DQ93:DU93"/>
    <mergeCell ref="DQ94:DU94"/>
    <mergeCell ref="DL93:DP93"/>
    <mergeCell ref="DL94:DP94"/>
    <mergeCell ref="DV94:DZ94"/>
    <mergeCell ref="DL95:DP95"/>
    <mergeCell ref="DG94:DK94"/>
    <mergeCell ref="CW94:DA94"/>
    <mergeCell ref="DB94:DF94"/>
    <mergeCell ref="CW95:DA95"/>
    <mergeCell ref="DG95:DK95"/>
    <mergeCell ref="DG97:DK97"/>
    <mergeCell ref="CW97:DA97"/>
    <mergeCell ref="DV95:DZ95"/>
    <mergeCell ref="BS95:CG95"/>
    <mergeCell ref="CH95:CL95"/>
    <mergeCell ref="CM95:CQ95"/>
    <mergeCell ref="CR96:CV96"/>
    <mergeCell ref="DB95:DF95"/>
    <mergeCell ref="DG96:DK96"/>
    <mergeCell ref="CR95:CV95"/>
    <mergeCell ref="BS92:CG92"/>
    <mergeCell ref="CH92:CL92"/>
    <mergeCell ref="DB96:DF96"/>
    <mergeCell ref="CW93:DA93"/>
    <mergeCell ref="DB93:DF93"/>
    <mergeCell ref="CW92:DA92"/>
    <mergeCell ref="DB92:DF92"/>
    <mergeCell ref="BS93:CG93"/>
    <mergeCell ref="CH93:CL93"/>
    <mergeCell ref="BS96:CG96"/>
    <mergeCell ref="CM94:CQ94"/>
    <mergeCell ref="CR94:CV94"/>
    <mergeCell ref="CM92:CQ92"/>
    <mergeCell ref="CR92:CV92"/>
    <mergeCell ref="CM93:CQ93"/>
    <mergeCell ref="CR93:CV93"/>
    <mergeCell ref="CH96:CL96"/>
    <mergeCell ref="CM96:CQ96"/>
    <mergeCell ref="A108:AT108"/>
    <mergeCell ref="CH102:CL102"/>
    <mergeCell ref="CM102:CQ102"/>
    <mergeCell ref="CR100:CV100"/>
    <mergeCell ref="BS100:CG100"/>
    <mergeCell ref="CH100:CL100"/>
    <mergeCell ref="CM100:CQ100"/>
    <mergeCell ref="BQ103:DZ103"/>
    <mergeCell ref="BQ104:DZ104"/>
    <mergeCell ref="BR102:CG102"/>
    <mergeCell ref="DV98:DZ98"/>
    <mergeCell ref="DQ96:DU96"/>
    <mergeCell ref="DV96:DZ96"/>
    <mergeCell ref="DQ97:DU97"/>
    <mergeCell ref="DV97:DZ97"/>
    <mergeCell ref="DQ98:DU98"/>
    <mergeCell ref="DQ100:DU100"/>
    <mergeCell ref="DG100:DK100"/>
    <mergeCell ref="DL100:DP100"/>
    <mergeCell ref="DQ99:DU99"/>
    <mergeCell ref="CR98:CV98"/>
    <mergeCell ref="DG98:DK98"/>
    <mergeCell ref="CW98:DA98"/>
    <mergeCell ref="DB98:DF98"/>
    <mergeCell ref="DB97:DF97"/>
    <mergeCell ref="DL98:DP98"/>
    <mergeCell ref="DG99:DK99"/>
    <mergeCell ref="CH99:CL99"/>
    <mergeCell ref="CW99:DA99"/>
    <mergeCell ref="DB99:DF99"/>
    <mergeCell ref="CR99:CV99"/>
    <mergeCell ref="CH97:CL97"/>
    <mergeCell ref="AU108:DZ108"/>
    <mergeCell ref="DB102:DF102"/>
    <mergeCell ref="DG102:DK102"/>
    <mergeCell ref="DL102:DP102"/>
    <mergeCell ref="CR102:CV102"/>
    <mergeCell ref="DL112:DP112"/>
    <mergeCell ref="DL109:DP109"/>
    <mergeCell ref="DQ109:DU109"/>
    <mergeCell ref="BS99:CG99"/>
    <mergeCell ref="DL101:DP101"/>
    <mergeCell ref="DB101:DF101"/>
    <mergeCell ref="DG101:DK101"/>
    <mergeCell ref="BS101:CG101"/>
    <mergeCell ref="CH101:CL101"/>
    <mergeCell ref="CM101:CQ101"/>
    <mergeCell ref="CR101:CV101"/>
    <mergeCell ref="DB100:DF100"/>
    <mergeCell ref="DV99:DZ99"/>
    <mergeCell ref="DV100:DZ100"/>
    <mergeCell ref="CW100:DA100"/>
    <mergeCell ref="CW102:DA102"/>
    <mergeCell ref="DV102:DZ102"/>
    <mergeCell ref="DQ102:DU102"/>
    <mergeCell ref="DL99:DP99"/>
    <mergeCell ref="DV101:DZ101"/>
    <mergeCell ref="DQ101:DU101"/>
    <mergeCell ref="CW101:DA101"/>
    <mergeCell ref="AU109:BP109"/>
    <mergeCell ref="BV109:BZ109"/>
    <mergeCell ref="AP109:AT109"/>
    <mergeCell ref="CM110:DF110"/>
    <mergeCell ref="BQ109:BU109"/>
    <mergeCell ref="AF110:AJ110"/>
    <mergeCell ref="DV114:DZ114"/>
    <mergeCell ref="BQ111:BU111"/>
    <mergeCell ref="BQ112:BU112"/>
    <mergeCell ref="DL111:DP111"/>
    <mergeCell ref="BV114:BZ114"/>
    <mergeCell ref="CA111:CE111"/>
    <mergeCell ref="BV111:BZ111"/>
    <mergeCell ref="DG114:DK114"/>
    <mergeCell ref="DQ113:DU113"/>
    <mergeCell ref="DL114:DP114"/>
    <mergeCell ref="DV113:DZ113"/>
    <mergeCell ref="DQ111:DU111"/>
    <mergeCell ref="DQ112:DU112"/>
    <mergeCell ref="DV112:DZ112"/>
    <mergeCell ref="CF109:CJ109"/>
    <mergeCell ref="AP114:AT114"/>
    <mergeCell ref="AZ114:BP114"/>
    <mergeCell ref="CM111:DF111"/>
    <mergeCell ref="CK109:DF109"/>
    <mergeCell ref="DQ114:DU114"/>
    <mergeCell ref="DG112:DK112"/>
    <mergeCell ref="DG111:DK111"/>
    <mergeCell ref="A109:Z109"/>
    <mergeCell ref="AA109:AE109"/>
    <mergeCell ref="A110:Z110"/>
    <mergeCell ref="AA110:AE110"/>
    <mergeCell ref="DV109:DZ109"/>
    <mergeCell ref="DG109:DK109"/>
    <mergeCell ref="DG110:DK110"/>
    <mergeCell ref="BV110:BZ110"/>
    <mergeCell ref="CA109:CE109"/>
    <mergeCell ref="AK110:AO110"/>
    <mergeCell ref="C114:Z114"/>
    <mergeCell ref="AA114:AE114"/>
    <mergeCell ref="CM99:CQ99"/>
    <mergeCell ref="CM112:DF112"/>
    <mergeCell ref="CM113:DF113"/>
    <mergeCell ref="CF111:CJ111"/>
    <mergeCell ref="A111:Z111"/>
    <mergeCell ref="A112:B116"/>
    <mergeCell ref="C112:Z112"/>
    <mergeCell ref="C113:Z113"/>
    <mergeCell ref="CF113:CJ113"/>
    <mergeCell ref="CA112:CE112"/>
    <mergeCell ref="CK110:CL119"/>
    <mergeCell ref="BV113:BZ113"/>
    <mergeCell ref="AA113:AE113"/>
    <mergeCell ref="AK113:AO113"/>
    <mergeCell ref="AF112:AJ112"/>
    <mergeCell ref="AZ112:BP112"/>
    <mergeCell ref="AA112:AE112"/>
    <mergeCell ref="AP110:AT110"/>
    <mergeCell ref="AF109:AJ109"/>
    <mergeCell ref="AK109:AO109"/>
    <mergeCell ref="AA111:AE111"/>
    <mergeCell ref="AF111:AJ111"/>
    <mergeCell ref="AP111:AT111"/>
    <mergeCell ref="AK114:AO114"/>
    <mergeCell ref="AZ115:BP115"/>
    <mergeCell ref="AK111:AO111"/>
    <mergeCell ref="AK112:AO112"/>
    <mergeCell ref="AF113:AJ113"/>
    <mergeCell ref="CA113:CE113"/>
    <mergeCell ref="DV110:DZ110"/>
    <mergeCell ref="BV112:BZ112"/>
    <mergeCell ref="DQ110:DU110"/>
    <mergeCell ref="DV111:DZ111"/>
    <mergeCell ref="DL110:DP110"/>
    <mergeCell ref="CF110:CJ110"/>
    <mergeCell ref="CF112:CJ112"/>
    <mergeCell ref="CA115:CE115"/>
    <mergeCell ref="CM114:DF114"/>
    <mergeCell ref="AP115:AT115"/>
    <mergeCell ref="BQ115:BU115"/>
    <mergeCell ref="CM115:DF115"/>
    <mergeCell ref="AA115:AE115"/>
    <mergeCell ref="CF114:CJ114"/>
    <mergeCell ref="AP113:AT113"/>
    <mergeCell ref="AZ113:BP113"/>
    <mergeCell ref="BQ113:BU113"/>
    <mergeCell ref="AZ110:BP110"/>
    <mergeCell ref="AZ111:BP111"/>
    <mergeCell ref="AF115:AJ115"/>
    <mergeCell ref="AK115:AO115"/>
    <mergeCell ref="BQ110:BU110"/>
    <mergeCell ref="BQ114:BU114"/>
    <mergeCell ref="AF114:AJ114"/>
    <mergeCell ref="CA114:CE114"/>
    <mergeCell ref="AP112:AT112"/>
    <mergeCell ref="DL113:DP113"/>
    <mergeCell ref="DG115:DK115"/>
    <mergeCell ref="DG113:DK113"/>
    <mergeCell ref="AU110:AY118"/>
    <mergeCell ref="CA110:CE110"/>
    <mergeCell ref="BQ117:BU117"/>
    <mergeCell ref="BV115:BZ115"/>
    <mergeCell ref="AP116:AT116"/>
    <mergeCell ref="CA117:CE117"/>
    <mergeCell ref="AZ117:BP117"/>
    <mergeCell ref="AF116:AJ116"/>
    <mergeCell ref="CA116:CE116"/>
    <mergeCell ref="AK116:AO116"/>
    <mergeCell ref="BQ116:BU116"/>
    <mergeCell ref="BV116:BZ116"/>
    <mergeCell ref="CF116:CJ116"/>
    <mergeCell ref="DV115:DZ115"/>
    <mergeCell ref="DQ118:DU118"/>
    <mergeCell ref="DL118:DP118"/>
    <mergeCell ref="DV118:DZ118"/>
    <mergeCell ref="DL115:DP115"/>
    <mergeCell ref="DQ117:DU117"/>
    <mergeCell ref="DV117:DZ117"/>
    <mergeCell ref="AP117:AT117"/>
    <mergeCell ref="DG117:DK117"/>
    <mergeCell ref="DG118:DK118"/>
    <mergeCell ref="CA118:CE118"/>
    <mergeCell ref="CM118:DF118"/>
    <mergeCell ref="DV116:DZ116"/>
    <mergeCell ref="CF118:CJ118"/>
    <mergeCell ref="DL117:DP117"/>
    <mergeCell ref="DG116:DK116"/>
    <mergeCell ref="CM117:DF117"/>
    <mergeCell ref="AZ116:BP116"/>
    <mergeCell ref="A117:X117"/>
    <mergeCell ref="Y117:Z117"/>
    <mergeCell ref="AA117:AE117"/>
    <mergeCell ref="AK118:AO118"/>
    <mergeCell ref="A118:Z118"/>
    <mergeCell ref="AF117:AJ117"/>
    <mergeCell ref="AK117:AO117"/>
    <mergeCell ref="AF118:AJ118"/>
    <mergeCell ref="A119:B127"/>
    <mergeCell ref="AA125:AE125"/>
    <mergeCell ref="AA126:AE126"/>
    <mergeCell ref="AF126:AJ126"/>
    <mergeCell ref="C120:Z120"/>
    <mergeCell ref="AA120:AE120"/>
    <mergeCell ref="AF120:AJ120"/>
    <mergeCell ref="BV117:BZ117"/>
    <mergeCell ref="DQ115:DU115"/>
    <mergeCell ref="DL116:DP116"/>
    <mergeCell ref="DQ116:DU116"/>
    <mergeCell ref="CM116:DF116"/>
    <mergeCell ref="CF115:CJ115"/>
    <mergeCell ref="CF117:CJ117"/>
    <mergeCell ref="C116:Z116"/>
    <mergeCell ref="AA116:AE116"/>
    <mergeCell ref="C115:Z115"/>
    <mergeCell ref="AF124:AJ124"/>
    <mergeCell ref="AK124:AO124"/>
    <mergeCell ref="AF123:AJ123"/>
    <mergeCell ref="AU123:BP123"/>
    <mergeCell ref="AP123:AT123"/>
    <mergeCell ref="C119:Z119"/>
    <mergeCell ref="AA119:AE119"/>
    <mergeCell ref="AK122:AO122"/>
    <mergeCell ref="AP121:AT121"/>
    <mergeCell ref="AF119:AJ119"/>
    <mergeCell ref="C123:Z123"/>
    <mergeCell ref="AA123:AE123"/>
    <mergeCell ref="BV119:BZ119"/>
    <mergeCell ref="BV118:BZ118"/>
    <mergeCell ref="DQ127:DU127"/>
    <mergeCell ref="C125:Z125"/>
    <mergeCell ref="AF125:AJ125"/>
    <mergeCell ref="AK125:AO125"/>
    <mergeCell ref="AP125:AT125"/>
    <mergeCell ref="AX126:BE126"/>
    <mergeCell ref="AK126:AO126"/>
    <mergeCell ref="AA118:AE118"/>
    <mergeCell ref="BQ120:BU120"/>
    <mergeCell ref="AK120:AO120"/>
    <mergeCell ref="AP120:AT120"/>
    <mergeCell ref="AZ120:BP120"/>
    <mergeCell ref="BQ118:BU118"/>
    <mergeCell ref="AP118:AT118"/>
    <mergeCell ref="BO118:BP118"/>
    <mergeCell ref="AK119:AO119"/>
    <mergeCell ref="C121:Z121"/>
    <mergeCell ref="AA121:AE121"/>
    <mergeCell ref="AF121:AJ121"/>
    <mergeCell ref="AK121:AO121"/>
    <mergeCell ref="BV121:BZ121"/>
    <mergeCell ref="AZ121:BP121"/>
    <mergeCell ref="C122:Z122"/>
    <mergeCell ref="AA122:AE122"/>
    <mergeCell ref="AF122:AJ122"/>
    <mergeCell ref="CP126:DF126"/>
    <mergeCell ref="BQ121:BU121"/>
    <mergeCell ref="BT127:BZ127"/>
    <mergeCell ref="AP124:AT124"/>
    <mergeCell ref="CP124:DF124"/>
    <mergeCell ref="BQ123:BU123"/>
    <mergeCell ref="BV123:BZ123"/>
    <mergeCell ref="AP122:AT122"/>
    <mergeCell ref="CP121:DF121"/>
    <mergeCell ref="BF126:BL126"/>
    <mergeCell ref="CA121:CE121"/>
    <mergeCell ref="CA122:CE122"/>
    <mergeCell ref="CF121:CJ121"/>
    <mergeCell ref="BO122:BP122"/>
    <mergeCell ref="BQ122:BU122"/>
    <mergeCell ref="CF123:CJ123"/>
    <mergeCell ref="CP123:DF123"/>
    <mergeCell ref="CP127:DF127"/>
    <mergeCell ref="C127:Z127"/>
    <mergeCell ref="AP127:AT127"/>
    <mergeCell ref="AK123:AO123"/>
    <mergeCell ref="C124:Z124"/>
    <mergeCell ref="AA124:AE124"/>
    <mergeCell ref="DV119:DZ119"/>
    <mergeCell ref="AP119:AT119"/>
    <mergeCell ref="AZ119:BP119"/>
    <mergeCell ref="CM119:DF119"/>
    <mergeCell ref="BQ119:BU119"/>
    <mergeCell ref="CA119:CE119"/>
    <mergeCell ref="CF119:CJ119"/>
    <mergeCell ref="DQ119:DU119"/>
    <mergeCell ref="AU119:AY122"/>
    <mergeCell ref="DV122:DZ122"/>
    <mergeCell ref="BT126:BZ126"/>
    <mergeCell ref="DL125:DP125"/>
    <mergeCell ref="DV120:DZ120"/>
    <mergeCell ref="DV121:DZ121"/>
    <mergeCell ref="DV126:DZ126"/>
    <mergeCell ref="DV123:DZ123"/>
    <mergeCell ref="DV124:DZ124"/>
    <mergeCell ref="DV125:DZ125"/>
    <mergeCell ref="CK120:CO124"/>
    <mergeCell ref="CP120:DF120"/>
    <mergeCell ref="BV120:BZ120"/>
    <mergeCell ref="CA120:CE120"/>
    <mergeCell ref="DQ120:DU120"/>
    <mergeCell ref="DQ121:DU121"/>
    <mergeCell ref="DL121:DP121"/>
    <mergeCell ref="DL120:DP120"/>
    <mergeCell ref="DQ122:DU122"/>
    <mergeCell ref="DG120:DK120"/>
    <mergeCell ref="DG121:DK121"/>
    <mergeCell ref="DG122:DK122"/>
    <mergeCell ref="CF120:CJ120"/>
    <mergeCell ref="DQ126:DU126"/>
    <mergeCell ref="DL119:DP119"/>
    <mergeCell ref="DG119:DK119"/>
    <mergeCell ref="CP125:DF125"/>
    <mergeCell ref="AP126:AT126"/>
    <mergeCell ref="BM126:BS126"/>
    <mergeCell ref="DL127:DP127"/>
    <mergeCell ref="AX127:BE127"/>
    <mergeCell ref="DG124:DK124"/>
    <mergeCell ref="DG126:DK126"/>
    <mergeCell ref="DQ125:DU125"/>
    <mergeCell ref="BM129:BS129"/>
    <mergeCell ref="AX128:BE128"/>
    <mergeCell ref="DL122:DP122"/>
    <mergeCell ref="BV122:BZ122"/>
    <mergeCell ref="CA123:CE123"/>
    <mergeCell ref="CF122:CJ122"/>
    <mergeCell ref="CP122:DF122"/>
    <mergeCell ref="DL123:DP123"/>
    <mergeCell ref="DL124:DP124"/>
    <mergeCell ref="DG125:DK125"/>
    <mergeCell ref="DQ123:DU123"/>
    <mergeCell ref="DQ124:DU124"/>
    <mergeCell ref="DL126:DP126"/>
    <mergeCell ref="DG123:DK123"/>
    <mergeCell ref="DV127:DZ127"/>
    <mergeCell ref="A132:U133"/>
    <mergeCell ref="V132:Z132"/>
    <mergeCell ref="AA132:AE132"/>
    <mergeCell ref="AF132:AJ132"/>
    <mergeCell ref="AF129:AJ129"/>
    <mergeCell ref="AK131:AO131"/>
    <mergeCell ref="AK129:AO129"/>
    <mergeCell ref="BF129:BL129"/>
    <mergeCell ref="BT130:BZ130"/>
    <mergeCell ref="AX130:BE130"/>
    <mergeCell ref="BF130:BL130"/>
    <mergeCell ref="BT129:BZ129"/>
    <mergeCell ref="BM130:BS130"/>
    <mergeCell ref="AP129:AT129"/>
    <mergeCell ref="AX129:BE129"/>
    <mergeCell ref="BT128:BZ128"/>
    <mergeCell ref="BM128:BS128"/>
    <mergeCell ref="BF128:BL128"/>
    <mergeCell ref="AP128:AT128"/>
    <mergeCell ref="AA127:AE127"/>
    <mergeCell ref="AF127:AJ127"/>
    <mergeCell ref="BM127:BS127"/>
    <mergeCell ref="AK127:AO127"/>
    <mergeCell ref="BF127:BL127"/>
    <mergeCell ref="AK128:AO128"/>
    <mergeCell ref="A130:V130"/>
    <mergeCell ref="W130:Z130"/>
    <mergeCell ref="W129:Z129"/>
    <mergeCell ref="AF133:AJ133"/>
    <mergeCell ref="AK133:AO133"/>
    <mergeCell ref="AP133:AT133"/>
    <mergeCell ref="AK132:AO132"/>
    <mergeCell ref="A129:V129"/>
    <mergeCell ref="AA129:AE129"/>
    <mergeCell ref="A131:V131"/>
    <mergeCell ref="W131:Z131"/>
    <mergeCell ref="AA131:AE131"/>
    <mergeCell ref="AF131:AJ131"/>
    <mergeCell ref="CK125:CO127"/>
    <mergeCell ref="DG127:DK127"/>
    <mergeCell ref="AF128:AJ128"/>
    <mergeCell ref="AP131:AT131"/>
    <mergeCell ref="AP132:AT132"/>
    <mergeCell ref="V133:Z133"/>
    <mergeCell ref="AA133:AE133"/>
    <mergeCell ref="A128:V128"/>
    <mergeCell ref="AA128:AE128"/>
    <mergeCell ref="W128:Z128"/>
    <mergeCell ref="AA130:AE130"/>
    <mergeCell ref="AF130:AJ130"/>
    <mergeCell ref="AK130:AO130"/>
    <mergeCell ref="AP130:AT130"/>
    <mergeCell ref="C126:Z126"/>
  </mergeCells>
  <phoneticPr fontId="3"/>
  <hyperlinks>
    <hyperlink ref="CG2" location="MENU!A1" display="MENU"/>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73"/>
  <sheetViews>
    <sheetView zoomScale="75" zoomScaleNormal="75" workbookViewId="0">
      <selection activeCell="P1" sqref="P1"/>
    </sheetView>
  </sheetViews>
  <sheetFormatPr defaultRowHeight="13.5"/>
  <cols>
    <col min="1" max="1" width="7.5" style="134" customWidth="1"/>
    <col min="2" max="2" width="6.5" style="134" customWidth="1"/>
    <col min="3" max="3" width="9.5" style="134" customWidth="1"/>
    <col min="4" max="4" width="18.125" style="134" customWidth="1"/>
    <col min="5" max="5" width="12.125" customWidth="1"/>
    <col min="6" max="6" width="7.75" customWidth="1"/>
  </cols>
  <sheetData>
    <row r="1" spans="1:70">
      <c r="P1" s="174" t="s">
        <v>710</v>
      </c>
    </row>
    <row r="2" spans="1:70" ht="17.25">
      <c r="B2" s="293" t="s">
        <v>577</v>
      </c>
      <c r="E2" t="s">
        <v>591</v>
      </c>
    </row>
    <row r="3" spans="1:70">
      <c r="A3" s="135"/>
      <c r="B3" s="136"/>
      <c r="C3" s="137" t="s">
        <v>510</v>
      </c>
      <c r="D3" s="138"/>
      <c r="E3" s="1441" t="s">
        <v>511</v>
      </c>
      <c r="F3" s="1442"/>
      <c r="G3" s="1441" t="s">
        <v>513</v>
      </c>
      <c r="H3" s="1442"/>
      <c r="I3" s="1441" t="s">
        <v>514</v>
      </c>
      <c r="J3" s="1442"/>
      <c r="K3" s="1441" t="s">
        <v>517</v>
      </c>
      <c r="L3" s="1442"/>
      <c r="M3" s="1441" t="s">
        <v>518</v>
      </c>
      <c r="N3" s="1442"/>
      <c r="O3" s="1441" t="s">
        <v>519</v>
      </c>
      <c r="P3" s="1442"/>
      <c r="Q3" s="1441" t="s">
        <v>520</v>
      </c>
      <c r="R3" s="1442"/>
      <c r="S3" s="1441" t="s">
        <v>521</v>
      </c>
      <c r="T3" s="1442"/>
      <c r="U3" s="1441" t="s">
        <v>522</v>
      </c>
      <c r="V3" s="1442"/>
      <c r="W3" s="1441" t="s">
        <v>523</v>
      </c>
      <c r="X3" s="1442"/>
      <c r="Y3" s="1441" t="s">
        <v>524</v>
      </c>
      <c r="Z3" s="1442"/>
      <c r="AA3" s="1441" t="s">
        <v>525</v>
      </c>
      <c r="AB3" s="1442"/>
      <c r="AC3" s="1441" t="s">
        <v>526</v>
      </c>
      <c r="AD3" s="1442"/>
      <c r="AE3" s="1441" t="s">
        <v>527</v>
      </c>
      <c r="AF3" s="1442"/>
      <c r="AG3" s="1441" t="s">
        <v>528</v>
      </c>
      <c r="AH3" s="1442"/>
      <c r="AI3" s="1441" t="s">
        <v>529</v>
      </c>
      <c r="AJ3" s="1442"/>
      <c r="AK3" s="1441" t="s">
        <v>530</v>
      </c>
      <c r="AL3" s="1442"/>
      <c r="AM3" s="1441" t="s">
        <v>531</v>
      </c>
      <c r="AN3" s="1442"/>
      <c r="AO3" s="1441" t="s">
        <v>532</v>
      </c>
      <c r="AP3" s="1442"/>
      <c r="AQ3" s="1441" t="s">
        <v>533</v>
      </c>
      <c r="AR3" s="1442"/>
      <c r="AS3" s="1441" t="s">
        <v>534</v>
      </c>
      <c r="AT3" s="1442"/>
      <c r="AU3" s="1441" t="s">
        <v>535</v>
      </c>
      <c r="AV3" s="1442"/>
      <c r="AW3" s="1441" t="s">
        <v>536</v>
      </c>
      <c r="AX3" s="1442"/>
      <c r="AY3" s="1441" t="s">
        <v>537</v>
      </c>
      <c r="AZ3" s="1442"/>
      <c r="BA3" s="1441" t="s">
        <v>538</v>
      </c>
      <c r="BB3" s="1442"/>
      <c r="BC3" s="1441" t="s">
        <v>539</v>
      </c>
      <c r="BD3" s="1442"/>
      <c r="BE3" s="1441" t="s">
        <v>540</v>
      </c>
      <c r="BF3" s="1442"/>
      <c r="BG3" s="1441" t="s">
        <v>541</v>
      </c>
      <c r="BH3" s="1442"/>
      <c r="BI3" s="1441" t="s">
        <v>542</v>
      </c>
      <c r="BJ3" s="1442"/>
      <c r="BK3" s="1441" t="s">
        <v>543</v>
      </c>
      <c r="BL3" s="1442"/>
      <c r="BM3" s="1441" t="s">
        <v>544</v>
      </c>
      <c r="BN3" s="1442"/>
      <c r="BO3" s="1441" t="s">
        <v>545</v>
      </c>
      <c r="BP3" s="1442"/>
      <c r="BQ3" s="1441" t="s">
        <v>546</v>
      </c>
      <c r="BR3" s="1442"/>
    </row>
    <row r="4" spans="1:70">
      <c r="A4" s="139" t="s">
        <v>382</v>
      </c>
      <c r="B4" s="140"/>
      <c r="C4" s="141"/>
      <c r="D4" s="142"/>
      <c r="E4" s="1443" t="s">
        <v>512</v>
      </c>
      <c r="F4" s="1444"/>
      <c r="G4" s="1443" t="s">
        <v>515</v>
      </c>
      <c r="H4" s="1444"/>
      <c r="I4" s="1443" t="s">
        <v>516</v>
      </c>
      <c r="J4" s="1444"/>
      <c r="K4" s="1443" t="s">
        <v>547</v>
      </c>
      <c r="L4" s="1444"/>
      <c r="M4" s="1443" t="s">
        <v>548</v>
      </c>
      <c r="N4" s="1444"/>
      <c r="O4" s="1443" t="s">
        <v>549</v>
      </c>
      <c r="P4" s="1444"/>
      <c r="Q4" s="1443" t="s">
        <v>550</v>
      </c>
      <c r="R4" s="1444"/>
      <c r="S4" s="1443" t="s">
        <v>551</v>
      </c>
      <c r="T4" s="1444"/>
      <c r="U4" s="1443" t="s">
        <v>552</v>
      </c>
      <c r="V4" s="1444"/>
      <c r="W4" s="1443" t="s">
        <v>553</v>
      </c>
      <c r="X4" s="1444"/>
      <c r="Y4" s="1443" t="s">
        <v>554</v>
      </c>
      <c r="Z4" s="1444"/>
      <c r="AA4" s="1443" t="s">
        <v>555</v>
      </c>
      <c r="AB4" s="1444"/>
      <c r="AC4" s="1443" t="s">
        <v>556</v>
      </c>
      <c r="AD4" s="1444"/>
      <c r="AE4" s="1443" t="s">
        <v>557</v>
      </c>
      <c r="AF4" s="1444"/>
      <c r="AG4" s="1443" t="s">
        <v>558</v>
      </c>
      <c r="AH4" s="1444"/>
      <c r="AI4" s="1443" t="s">
        <v>559</v>
      </c>
      <c r="AJ4" s="1444"/>
      <c r="AK4" s="1443" t="s">
        <v>560</v>
      </c>
      <c r="AL4" s="1444"/>
      <c r="AM4" s="1443" t="s">
        <v>561</v>
      </c>
      <c r="AN4" s="1444"/>
      <c r="AO4" s="1443" t="s">
        <v>562</v>
      </c>
      <c r="AP4" s="1444"/>
      <c r="AQ4" s="1443" t="s">
        <v>563</v>
      </c>
      <c r="AR4" s="1444"/>
      <c r="AS4" s="1443" t="s">
        <v>564</v>
      </c>
      <c r="AT4" s="1444"/>
      <c r="AU4" s="1443" t="s">
        <v>565</v>
      </c>
      <c r="AV4" s="1444"/>
      <c r="AW4" s="1443" t="s">
        <v>566</v>
      </c>
      <c r="AX4" s="1444"/>
      <c r="AY4" s="1443" t="s">
        <v>567</v>
      </c>
      <c r="AZ4" s="1444"/>
      <c r="BA4" s="1443" t="s">
        <v>568</v>
      </c>
      <c r="BB4" s="1444"/>
      <c r="BC4" s="1443" t="s">
        <v>569</v>
      </c>
      <c r="BD4" s="1444"/>
      <c r="BE4" s="1443" t="s">
        <v>570</v>
      </c>
      <c r="BF4" s="1444"/>
      <c r="BG4" s="1443" t="s">
        <v>571</v>
      </c>
      <c r="BH4" s="1444"/>
      <c r="BI4" s="1443" t="s">
        <v>572</v>
      </c>
      <c r="BJ4" s="1444"/>
      <c r="BK4" s="1443" t="s">
        <v>573</v>
      </c>
      <c r="BL4" s="1444"/>
      <c r="BM4" s="1443" t="s">
        <v>574</v>
      </c>
      <c r="BN4" s="1444"/>
      <c r="BO4" s="1443" t="s">
        <v>575</v>
      </c>
      <c r="BP4" s="1444"/>
      <c r="BQ4" s="1443" t="s">
        <v>576</v>
      </c>
      <c r="BR4" s="1444"/>
    </row>
    <row r="5" spans="1:70" ht="20.45" customHeight="1">
      <c r="A5" s="143" t="s">
        <v>491</v>
      </c>
      <c r="B5" s="144" t="s">
        <v>488</v>
      </c>
      <c r="C5" s="144"/>
      <c r="D5" s="145"/>
      <c r="E5" s="1437"/>
      <c r="F5" s="1438"/>
      <c r="G5" s="1437"/>
      <c r="H5" s="1438"/>
      <c r="I5" s="1437"/>
      <c r="J5" s="1438"/>
      <c r="K5" s="1437"/>
      <c r="L5" s="1438"/>
      <c r="M5" s="1437"/>
      <c r="N5" s="1438"/>
      <c r="O5" s="1437"/>
      <c r="P5" s="1438"/>
      <c r="Q5" s="1437"/>
      <c r="R5" s="1438"/>
      <c r="S5" s="1437"/>
      <c r="T5" s="1438"/>
      <c r="U5" s="1437"/>
      <c r="V5" s="1438"/>
      <c r="W5" s="1437"/>
      <c r="X5" s="1438"/>
      <c r="Y5" s="1437"/>
      <c r="Z5" s="1438"/>
      <c r="AA5" s="1437"/>
      <c r="AB5" s="1438"/>
      <c r="AC5" s="1437"/>
      <c r="AD5" s="1438"/>
      <c r="AE5" s="1437"/>
      <c r="AF5" s="1438"/>
      <c r="AG5" s="1437"/>
      <c r="AH5" s="1438"/>
      <c r="AI5" s="1437"/>
      <c r="AJ5" s="1438"/>
      <c r="AK5" s="1437"/>
      <c r="AL5" s="1438"/>
      <c r="AM5" s="1437"/>
      <c r="AN5" s="1438"/>
      <c r="AO5" s="1437"/>
      <c r="AP5" s="1438"/>
      <c r="AQ5" s="1437"/>
      <c r="AR5" s="1438"/>
      <c r="AS5" s="1437"/>
      <c r="AT5" s="1438"/>
      <c r="AU5" s="1437"/>
      <c r="AV5" s="1438"/>
      <c r="AW5" s="1437"/>
      <c r="AX5" s="1438"/>
      <c r="AY5" s="1437"/>
      <c r="AZ5" s="1438"/>
      <c r="BA5" s="1437"/>
      <c r="BB5" s="1438"/>
      <c r="BC5" s="1437"/>
      <c r="BD5" s="1438"/>
      <c r="BE5" s="1437"/>
      <c r="BF5" s="1438"/>
      <c r="BG5" s="1437"/>
      <c r="BH5" s="1438"/>
      <c r="BI5" s="1437"/>
      <c r="BJ5" s="1438"/>
      <c r="BK5" s="1437"/>
      <c r="BL5" s="1438"/>
      <c r="BM5" s="1437"/>
      <c r="BN5" s="1438"/>
      <c r="BO5" s="1437"/>
      <c r="BP5" s="1438"/>
      <c r="BQ5" s="1437"/>
      <c r="BR5" s="1438"/>
    </row>
    <row r="6" spans="1:70" ht="20.45" customHeight="1">
      <c r="A6" s="143" t="s">
        <v>492</v>
      </c>
      <c r="B6" s="144" t="s">
        <v>489</v>
      </c>
      <c r="C6" s="144"/>
      <c r="D6" s="145"/>
      <c r="E6" s="1437"/>
      <c r="F6" s="1438"/>
      <c r="G6" s="1437"/>
      <c r="H6" s="1438"/>
      <c r="I6" s="1437"/>
      <c r="J6" s="1438"/>
      <c r="K6" s="1437"/>
      <c r="L6" s="1438"/>
      <c r="M6" s="1437"/>
      <c r="N6" s="1438"/>
      <c r="O6" s="1437"/>
      <c r="P6" s="1438"/>
      <c r="Q6" s="1437"/>
      <c r="R6" s="1438"/>
      <c r="S6" s="1437"/>
      <c r="T6" s="1438"/>
      <c r="U6" s="1437"/>
      <c r="V6" s="1438"/>
      <c r="W6" s="1437"/>
      <c r="X6" s="1438"/>
      <c r="Y6" s="1437"/>
      <c r="Z6" s="1438"/>
      <c r="AA6" s="1437"/>
      <c r="AB6" s="1438"/>
      <c r="AC6" s="1437"/>
      <c r="AD6" s="1438"/>
      <c r="AE6" s="1437"/>
      <c r="AF6" s="1438"/>
      <c r="AG6" s="1437"/>
      <c r="AH6" s="1438"/>
      <c r="AI6" s="1437"/>
      <c r="AJ6" s="1438"/>
      <c r="AK6" s="1437"/>
      <c r="AL6" s="1438"/>
      <c r="AM6" s="1437"/>
      <c r="AN6" s="1438"/>
      <c r="AO6" s="1437"/>
      <c r="AP6" s="1438"/>
      <c r="AQ6" s="1437"/>
      <c r="AR6" s="1438"/>
      <c r="AS6" s="1437"/>
      <c r="AT6" s="1438"/>
      <c r="AU6" s="1437"/>
      <c r="AV6" s="1438"/>
      <c r="AW6" s="1437"/>
      <c r="AX6" s="1438"/>
      <c r="AY6" s="1437"/>
      <c r="AZ6" s="1438"/>
      <c r="BA6" s="1437"/>
      <c r="BB6" s="1438"/>
      <c r="BC6" s="1437"/>
      <c r="BD6" s="1438"/>
      <c r="BE6" s="1437"/>
      <c r="BF6" s="1438"/>
      <c r="BG6" s="1437"/>
      <c r="BH6" s="1438"/>
      <c r="BI6" s="1437"/>
      <c r="BJ6" s="1438"/>
      <c r="BK6" s="1437"/>
      <c r="BL6" s="1438"/>
      <c r="BM6" s="1437"/>
      <c r="BN6" s="1438"/>
      <c r="BO6" s="1437"/>
      <c r="BP6" s="1438"/>
      <c r="BQ6" s="1437"/>
      <c r="BR6" s="1438"/>
    </row>
    <row r="7" spans="1:70" ht="20.45" customHeight="1">
      <c r="A7" s="143" t="s">
        <v>493</v>
      </c>
      <c r="B7" s="144" t="s">
        <v>490</v>
      </c>
      <c r="C7" s="144"/>
      <c r="D7" s="145"/>
      <c r="E7" s="1437"/>
      <c r="F7" s="1438"/>
      <c r="G7" s="1437"/>
      <c r="H7" s="1438"/>
      <c r="I7" s="1437"/>
      <c r="J7" s="1438"/>
      <c r="K7" s="1437"/>
      <c r="L7" s="1438"/>
      <c r="M7" s="1437"/>
      <c r="N7" s="1438"/>
      <c r="O7" s="1437"/>
      <c r="P7" s="1438"/>
      <c r="Q7" s="1437"/>
      <c r="R7" s="1438"/>
      <c r="S7" s="1437"/>
      <c r="T7" s="1438"/>
      <c r="U7" s="1437"/>
      <c r="V7" s="1438"/>
      <c r="W7" s="1437"/>
      <c r="X7" s="1438"/>
      <c r="Y7" s="1437"/>
      <c r="Z7" s="1438"/>
      <c r="AA7" s="1437"/>
      <c r="AB7" s="1438"/>
      <c r="AC7" s="1437"/>
      <c r="AD7" s="1438"/>
      <c r="AE7" s="1437"/>
      <c r="AF7" s="1438"/>
      <c r="AG7" s="1437"/>
      <c r="AH7" s="1438"/>
      <c r="AI7" s="1437"/>
      <c r="AJ7" s="1438"/>
      <c r="AK7" s="1437"/>
      <c r="AL7" s="1438"/>
      <c r="AM7" s="1437"/>
      <c r="AN7" s="1438"/>
      <c r="AO7" s="1437"/>
      <c r="AP7" s="1438"/>
      <c r="AQ7" s="1437"/>
      <c r="AR7" s="1438"/>
      <c r="AS7" s="1437"/>
      <c r="AT7" s="1438"/>
      <c r="AU7" s="1437"/>
      <c r="AV7" s="1438"/>
      <c r="AW7" s="1437"/>
      <c r="AX7" s="1438"/>
      <c r="AY7" s="1437"/>
      <c r="AZ7" s="1438"/>
      <c r="BA7" s="1437"/>
      <c r="BB7" s="1438"/>
      <c r="BC7" s="1437"/>
      <c r="BD7" s="1438"/>
      <c r="BE7" s="1437"/>
      <c r="BF7" s="1438"/>
      <c r="BG7" s="1437"/>
      <c r="BH7" s="1438"/>
      <c r="BI7" s="1437"/>
      <c r="BJ7" s="1438"/>
      <c r="BK7" s="1437"/>
      <c r="BL7" s="1438"/>
      <c r="BM7" s="1437"/>
      <c r="BN7" s="1438"/>
      <c r="BO7" s="1437"/>
      <c r="BP7" s="1438"/>
      <c r="BQ7" s="1437"/>
      <c r="BR7" s="1438"/>
    </row>
    <row r="8" spans="1:70" ht="20.45" customHeight="1">
      <c r="A8" s="143" t="s">
        <v>494</v>
      </c>
      <c r="B8" s="144" t="s">
        <v>501</v>
      </c>
      <c r="C8" s="144"/>
      <c r="D8" s="145"/>
      <c r="E8" s="1437"/>
      <c r="F8" s="1438"/>
      <c r="G8" s="1437"/>
      <c r="H8" s="1438"/>
      <c r="I8" s="1437"/>
      <c r="J8" s="1438"/>
      <c r="K8" s="1437"/>
      <c r="L8" s="1438"/>
      <c r="M8" s="1437"/>
      <c r="N8" s="1438"/>
      <c r="O8" s="1437"/>
      <c r="P8" s="1438"/>
      <c r="Q8" s="1437"/>
      <c r="R8" s="1438"/>
      <c r="S8" s="1437"/>
      <c r="T8" s="1438"/>
      <c r="U8" s="1437"/>
      <c r="V8" s="1438"/>
      <c r="W8" s="1437"/>
      <c r="X8" s="1438"/>
      <c r="Y8" s="1437"/>
      <c r="Z8" s="1438"/>
      <c r="AA8" s="1437"/>
      <c r="AB8" s="1438"/>
      <c r="AC8" s="1437"/>
      <c r="AD8" s="1438"/>
      <c r="AE8" s="1437"/>
      <c r="AF8" s="1438"/>
      <c r="AG8" s="1437"/>
      <c r="AH8" s="1438"/>
      <c r="AI8" s="1437"/>
      <c r="AJ8" s="1438"/>
      <c r="AK8" s="1437"/>
      <c r="AL8" s="1438"/>
      <c r="AM8" s="1437"/>
      <c r="AN8" s="1438"/>
      <c r="AO8" s="1437"/>
      <c r="AP8" s="1438"/>
      <c r="AQ8" s="1437"/>
      <c r="AR8" s="1438"/>
      <c r="AS8" s="1437"/>
      <c r="AT8" s="1438"/>
      <c r="AU8" s="1437"/>
      <c r="AV8" s="1438"/>
      <c r="AW8" s="1437"/>
      <c r="AX8" s="1438"/>
      <c r="AY8" s="1437"/>
      <c r="AZ8" s="1438"/>
      <c r="BA8" s="1437"/>
      <c r="BB8" s="1438"/>
      <c r="BC8" s="1437"/>
      <c r="BD8" s="1438"/>
      <c r="BE8" s="1437"/>
      <c r="BF8" s="1438"/>
      <c r="BG8" s="1437"/>
      <c r="BH8" s="1438"/>
      <c r="BI8" s="1437"/>
      <c r="BJ8" s="1438"/>
      <c r="BK8" s="1437"/>
      <c r="BL8" s="1438"/>
      <c r="BM8" s="1437"/>
      <c r="BN8" s="1438"/>
      <c r="BO8" s="1437"/>
      <c r="BP8" s="1438"/>
      <c r="BQ8" s="1437"/>
      <c r="BR8" s="1438"/>
    </row>
    <row r="9" spans="1:70" ht="20.45" customHeight="1">
      <c r="A9" s="143" t="s">
        <v>495</v>
      </c>
      <c r="B9" s="144" t="s">
        <v>502</v>
      </c>
      <c r="C9" s="144" t="s">
        <v>503</v>
      </c>
      <c r="D9" s="145"/>
      <c r="E9" s="1437"/>
      <c r="F9" s="1438"/>
      <c r="G9" s="1437"/>
      <c r="H9" s="1438"/>
      <c r="I9" s="1437"/>
      <c r="J9" s="1438"/>
      <c r="K9" s="1437"/>
      <c r="L9" s="1438"/>
      <c r="M9" s="1437"/>
      <c r="N9" s="1438"/>
      <c r="O9" s="1437"/>
      <c r="P9" s="1438"/>
      <c r="Q9" s="1437"/>
      <c r="R9" s="1438"/>
      <c r="S9" s="1437"/>
      <c r="T9" s="1438"/>
      <c r="U9" s="1437"/>
      <c r="V9" s="1438"/>
      <c r="W9" s="1437"/>
      <c r="X9" s="1438"/>
      <c r="Y9" s="1437"/>
      <c r="Z9" s="1438"/>
      <c r="AA9" s="1437"/>
      <c r="AB9" s="1438"/>
      <c r="AC9" s="1437"/>
      <c r="AD9" s="1438"/>
      <c r="AE9" s="1437"/>
      <c r="AF9" s="1438"/>
      <c r="AG9" s="1437"/>
      <c r="AH9" s="1438"/>
      <c r="AI9" s="1437"/>
      <c r="AJ9" s="1438"/>
      <c r="AK9" s="1437"/>
      <c r="AL9" s="1438"/>
      <c r="AM9" s="1437"/>
      <c r="AN9" s="1438"/>
      <c r="AO9" s="1437"/>
      <c r="AP9" s="1438"/>
      <c r="AQ9" s="1437"/>
      <c r="AR9" s="1438"/>
      <c r="AS9" s="1437"/>
      <c r="AT9" s="1438"/>
      <c r="AU9" s="1437"/>
      <c r="AV9" s="1438"/>
      <c r="AW9" s="1437"/>
      <c r="AX9" s="1438"/>
      <c r="AY9" s="1437"/>
      <c r="AZ9" s="1438"/>
      <c r="BA9" s="1437"/>
      <c r="BB9" s="1438"/>
      <c r="BC9" s="1437"/>
      <c r="BD9" s="1438"/>
      <c r="BE9" s="1437"/>
      <c r="BF9" s="1438"/>
      <c r="BG9" s="1437"/>
      <c r="BH9" s="1438"/>
      <c r="BI9" s="1437"/>
      <c r="BJ9" s="1438"/>
      <c r="BK9" s="1437"/>
      <c r="BL9" s="1438"/>
      <c r="BM9" s="1437"/>
      <c r="BN9" s="1438"/>
      <c r="BO9" s="1437"/>
      <c r="BP9" s="1438"/>
      <c r="BQ9" s="1437"/>
      <c r="BR9" s="1438"/>
    </row>
    <row r="10" spans="1:70" ht="20.45" customHeight="1">
      <c r="A10" s="143" t="s">
        <v>496</v>
      </c>
      <c r="B10" s="144" t="s">
        <v>504</v>
      </c>
      <c r="C10" s="144"/>
      <c r="D10" s="145"/>
      <c r="E10" s="1437"/>
      <c r="F10" s="1438"/>
      <c r="G10" s="1437"/>
      <c r="H10" s="1438"/>
      <c r="I10" s="1437"/>
      <c r="J10" s="1438"/>
      <c r="K10" s="1437"/>
      <c r="L10" s="1438"/>
      <c r="M10" s="1437"/>
      <c r="N10" s="1438"/>
      <c r="O10" s="1437"/>
      <c r="P10" s="1438"/>
      <c r="Q10" s="1437"/>
      <c r="R10" s="1438"/>
      <c r="S10" s="1437"/>
      <c r="T10" s="1438"/>
      <c r="U10" s="1437"/>
      <c r="V10" s="1438"/>
      <c r="W10" s="1437"/>
      <c r="X10" s="1438"/>
      <c r="Y10" s="1437"/>
      <c r="Z10" s="1438"/>
      <c r="AA10" s="1437"/>
      <c r="AB10" s="1438"/>
      <c r="AC10" s="1437"/>
      <c r="AD10" s="1438"/>
      <c r="AE10" s="1437"/>
      <c r="AF10" s="1438"/>
      <c r="AG10" s="1437"/>
      <c r="AH10" s="1438"/>
      <c r="AI10" s="1437"/>
      <c r="AJ10" s="1438"/>
      <c r="AK10" s="1437"/>
      <c r="AL10" s="1438"/>
      <c r="AM10" s="1437"/>
      <c r="AN10" s="1438"/>
      <c r="AO10" s="1437"/>
      <c r="AP10" s="1438"/>
      <c r="AQ10" s="1437"/>
      <c r="AR10" s="1438"/>
      <c r="AS10" s="1437"/>
      <c r="AT10" s="1438"/>
      <c r="AU10" s="1437"/>
      <c r="AV10" s="1438"/>
      <c r="AW10" s="1437"/>
      <c r="AX10" s="1438"/>
      <c r="AY10" s="1437"/>
      <c r="AZ10" s="1438"/>
      <c r="BA10" s="1437"/>
      <c r="BB10" s="1438"/>
      <c r="BC10" s="1437"/>
      <c r="BD10" s="1438"/>
      <c r="BE10" s="1437"/>
      <c r="BF10" s="1438"/>
      <c r="BG10" s="1437"/>
      <c r="BH10" s="1438"/>
      <c r="BI10" s="1437"/>
      <c r="BJ10" s="1438"/>
      <c r="BK10" s="1437"/>
      <c r="BL10" s="1438"/>
      <c r="BM10" s="1437"/>
      <c r="BN10" s="1438"/>
      <c r="BO10" s="1437"/>
      <c r="BP10" s="1438"/>
      <c r="BQ10" s="1437"/>
      <c r="BR10" s="1438"/>
    </row>
    <row r="11" spans="1:70" ht="20.45" customHeight="1">
      <c r="A11" s="143" t="s">
        <v>497</v>
      </c>
      <c r="B11" s="144" t="s">
        <v>505</v>
      </c>
      <c r="C11" s="144"/>
      <c r="D11" s="145"/>
      <c r="E11" s="1437"/>
      <c r="F11" s="1438"/>
      <c r="G11" s="1437"/>
      <c r="H11" s="1438"/>
      <c r="I11" s="1437"/>
      <c r="J11" s="1438"/>
      <c r="K11" s="1437"/>
      <c r="L11" s="1438"/>
      <c r="M11" s="1437"/>
      <c r="N11" s="1438"/>
      <c r="O11" s="1437"/>
      <c r="P11" s="1438"/>
      <c r="Q11" s="1437"/>
      <c r="R11" s="1438"/>
      <c r="S11" s="1437"/>
      <c r="T11" s="1438"/>
      <c r="U11" s="1437"/>
      <c r="V11" s="1438"/>
      <c r="W11" s="1437"/>
      <c r="X11" s="1438"/>
      <c r="Y11" s="1437"/>
      <c r="Z11" s="1438"/>
      <c r="AA11" s="1437"/>
      <c r="AB11" s="1438"/>
      <c r="AC11" s="1437"/>
      <c r="AD11" s="1438"/>
      <c r="AE11" s="1437"/>
      <c r="AF11" s="1438"/>
      <c r="AG11" s="1437"/>
      <c r="AH11" s="1438"/>
      <c r="AI11" s="1437"/>
      <c r="AJ11" s="1438"/>
      <c r="AK11" s="1437"/>
      <c r="AL11" s="1438"/>
      <c r="AM11" s="1437"/>
      <c r="AN11" s="1438"/>
      <c r="AO11" s="1437"/>
      <c r="AP11" s="1438"/>
      <c r="AQ11" s="1437"/>
      <c r="AR11" s="1438"/>
      <c r="AS11" s="1437"/>
      <c r="AT11" s="1438"/>
      <c r="AU11" s="1437"/>
      <c r="AV11" s="1438"/>
      <c r="AW11" s="1437"/>
      <c r="AX11" s="1438"/>
      <c r="AY11" s="1437"/>
      <c r="AZ11" s="1438"/>
      <c r="BA11" s="1437"/>
      <c r="BB11" s="1438"/>
      <c r="BC11" s="1437"/>
      <c r="BD11" s="1438"/>
      <c r="BE11" s="1437"/>
      <c r="BF11" s="1438"/>
      <c r="BG11" s="1437"/>
      <c r="BH11" s="1438"/>
      <c r="BI11" s="1437"/>
      <c r="BJ11" s="1438"/>
      <c r="BK11" s="1437"/>
      <c r="BL11" s="1438"/>
      <c r="BM11" s="1437"/>
      <c r="BN11" s="1438"/>
      <c r="BO11" s="1437"/>
      <c r="BP11" s="1438"/>
      <c r="BQ11" s="1437"/>
      <c r="BR11" s="1438"/>
    </row>
    <row r="12" spans="1:70" ht="20.45" customHeight="1">
      <c r="A12" s="143" t="s">
        <v>498</v>
      </c>
      <c r="B12" s="144" t="s">
        <v>506</v>
      </c>
      <c r="C12" s="144"/>
      <c r="D12" s="145"/>
      <c r="E12" s="1437"/>
      <c r="F12" s="1438"/>
      <c r="G12" s="1437"/>
      <c r="H12" s="1438"/>
      <c r="I12" s="1437"/>
      <c r="J12" s="1438"/>
      <c r="K12" s="1437"/>
      <c r="L12" s="1438"/>
      <c r="M12" s="1437"/>
      <c r="N12" s="1438"/>
      <c r="O12" s="1437"/>
      <c r="P12" s="1438"/>
      <c r="Q12" s="1437"/>
      <c r="R12" s="1438"/>
      <c r="S12" s="1437"/>
      <c r="T12" s="1438"/>
      <c r="U12" s="1437"/>
      <c r="V12" s="1438"/>
      <c r="W12" s="1437"/>
      <c r="X12" s="1438"/>
      <c r="Y12" s="1437"/>
      <c r="Z12" s="1438"/>
      <c r="AA12" s="1437"/>
      <c r="AB12" s="1438"/>
      <c r="AC12" s="1437"/>
      <c r="AD12" s="1438"/>
      <c r="AE12" s="1437"/>
      <c r="AF12" s="1438"/>
      <c r="AG12" s="1437"/>
      <c r="AH12" s="1438"/>
      <c r="AI12" s="1437"/>
      <c r="AJ12" s="1438"/>
      <c r="AK12" s="1437"/>
      <c r="AL12" s="1438"/>
      <c r="AM12" s="1437"/>
      <c r="AN12" s="1438"/>
      <c r="AO12" s="1437"/>
      <c r="AP12" s="1438"/>
      <c r="AQ12" s="1437"/>
      <c r="AR12" s="1438"/>
      <c r="AS12" s="1437"/>
      <c r="AT12" s="1438"/>
      <c r="AU12" s="1437"/>
      <c r="AV12" s="1438"/>
      <c r="AW12" s="1437"/>
      <c r="AX12" s="1438"/>
      <c r="AY12" s="1437"/>
      <c r="AZ12" s="1438"/>
      <c r="BA12" s="1437"/>
      <c r="BB12" s="1438"/>
      <c r="BC12" s="1437"/>
      <c r="BD12" s="1438"/>
      <c r="BE12" s="1437"/>
      <c r="BF12" s="1438"/>
      <c r="BG12" s="1437"/>
      <c r="BH12" s="1438"/>
      <c r="BI12" s="1437"/>
      <c r="BJ12" s="1438"/>
      <c r="BK12" s="1437"/>
      <c r="BL12" s="1438"/>
      <c r="BM12" s="1437"/>
      <c r="BN12" s="1438"/>
      <c r="BO12" s="1437"/>
      <c r="BP12" s="1438"/>
      <c r="BQ12" s="1437"/>
      <c r="BR12" s="1438"/>
    </row>
    <row r="13" spans="1:70" ht="20.45" customHeight="1">
      <c r="A13" s="143" t="s">
        <v>499</v>
      </c>
      <c r="B13" s="144" t="s">
        <v>507</v>
      </c>
      <c r="C13" s="144"/>
      <c r="D13" s="145"/>
      <c r="E13" s="1437"/>
      <c r="F13" s="1438"/>
      <c r="G13" s="1437"/>
      <c r="H13" s="1438"/>
      <c r="I13" s="1437"/>
      <c r="J13" s="1438"/>
      <c r="K13" s="1437"/>
      <c r="L13" s="1438"/>
      <c r="M13" s="1437"/>
      <c r="N13" s="1438"/>
      <c r="O13" s="1437"/>
      <c r="P13" s="1438"/>
      <c r="Q13" s="1437"/>
      <c r="R13" s="1438"/>
      <c r="S13" s="1437"/>
      <c r="T13" s="1438"/>
      <c r="U13" s="1437"/>
      <c r="V13" s="1438"/>
      <c r="W13" s="1437"/>
      <c r="X13" s="1438"/>
      <c r="Y13" s="1437"/>
      <c r="Z13" s="1438"/>
      <c r="AA13" s="1437"/>
      <c r="AB13" s="1438"/>
      <c r="AC13" s="1437"/>
      <c r="AD13" s="1438"/>
      <c r="AE13" s="1437"/>
      <c r="AF13" s="1438"/>
      <c r="AG13" s="1437"/>
      <c r="AH13" s="1438"/>
      <c r="AI13" s="1437"/>
      <c r="AJ13" s="1438"/>
      <c r="AK13" s="1437"/>
      <c r="AL13" s="1438"/>
      <c r="AM13" s="1437"/>
      <c r="AN13" s="1438"/>
      <c r="AO13" s="1437"/>
      <c r="AP13" s="1438"/>
      <c r="AQ13" s="1437"/>
      <c r="AR13" s="1438"/>
      <c r="AS13" s="1437"/>
      <c r="AT13" s="1438"/>
      <c r="AU13" s="1437"/>
      <c r="AV13" s="1438"/>
      <c r="AW13" s="1437"/>
      <c r="AX13" s="1438"/>
      <c r="AY13" s="1437"/>
      <c r="AZ13" s="1438"/>
      <c r="BA13" s="1437"/>
      <c r="BB13" s="1438"/>
      <c r="BC13" s="1437"/>
      <c r="BD13" s="1438"/>
      <c r="BE13" s="1437"/>
      <c r="BF13" s="1438"/>
      <c r="BG13" s="1437"/>
      <c r="BH13" s="1438"/>
      <c r="BI13" s="1437"/>
      <c r="BJ13" s="1438"/>
      <c r="BK13" s="1437"/>
      <c r="BL13" s="1438"/>
      <c r="BM13" s="1437"/>
      <c r="BN13" s="1438"/>
      <c r="BO13" s="1437"/>
      <c r="BP13" s="1438"/>
      <c r="BQ13" s="1437"/>
      <c r="BR13" s="1438"/>
    </row>
    <row r="14" spans="1:70" ht="20.45" customHeight="1">
      <c r="A14" s="143" t="s">
        <v>500</v>
      </c>
      <c r="B14" s="144" t="s">
        <v>508</v>
      </c>
      <c r="C14" s="144"/>
      <c r="D14" s="145" t="s">
        <v>509</v>
      </c>
      <c r="E14" s="1437"/>
      <c r="F14" s="1438"/>
      <c r="G14" s="1437"/>
      <c r="H14" s="1438"/>
      <c r="I14" s="1437"/>
      <c r="J14" s="1438"/>
      <c r="K14" s="1437"/>
      <c r="L14" s="1438"/>
      <c r="M14" s="1437"/>
      <c r="N14" s="1438"/>
      <c r="O14" s="1437"/>
      <c r="P14" s="1438"/>
      <c r="Q14" s="1437"/>
      <c r="R14" s="1438"/>
      <c r="S14" s="1437"/>
      <c r="T14" s="1438"/>
      <c r="U14" s="1437"/>
      <c r="V14" s="1438"/>
      <c r="W14" s="1437"/>
      <c r="X14" s="1438"/>
      <c r="Y14" s="1437"/>
      <c r="Z14" s="1438"/>
      <c r="AA14" s="1437"/>
      <c r="AB14" s="1438"/>
      <c r="AC14" s="1437"/>
      <c r="AD14" s="1438"/>
      <c r="AE14" s="1437"/>
      <c r="AF14" s="1438"/>
      <c r="AG14" s="1437"/>
      <c r="AH14" s="1438"/>
      <c r="AI14" s="1437"/>
      <c r="AJ14" s="1438"/>
      <c r="AK14" s="1437"/>
      <c r="AL14" s="1438"/>
      <c r="AM14" s="1437"/>
      <c r="AN14" s="1438"/>
      <c r="AO14" s="1437"/>
      <c r="AP14" s="1438"/>
      <c r="AQ14" s="1437"/>
      <c r="AR14" s="1438"/>
      <c r="AS14" s="1437"/>
      <c r="AT14" s="1438"/>
      <c r="AU14" s="1437"/>
      <c r="AV14" s="1438"/>
      <c r="AW14" s="1437"/>
      <c r="AX14" s="1438"/>
      <c r="AY14" s="1437"/>
      <c r="AZ14" s="1438"/>
      <c r="BA14" s="1437"/>
      <c r="BB14" s="1438"/>
      <c r="BC14" s="1437"/>
      <c r="BD14" s="1438"/>
      <c r="BE14" s="1437"/>
      <c r="BF14" s="1438"/>
      <c r="BG14" s="1437"/>
      <c r="BH14" s="1438"/>
      <c r="BI14" s="1437"/>
      <c r="BJ14" s="1438"/>
      <c r="BK14" s="1437"/>
      <c r="BL14" s="1438"/>
      <c r="BM14" s="1437"/>
      <c r="BN14" s="1438"/>
      <c r="BO14" s="1437"/>
      <c r="BP14" s="1438"/>
      <c r="BQ14" s="1437"/>
      <c r="BR14" s="1438"/>
    </row>
    <row r="15" spans="1:70" ht="20.45" customHeight="1">
      <c r="A15" s="143"/>
      <c r="B15" s="144" t="s">
        <v>779</v>
      </c>
      <c r="C15" s="144"/>
      <c r="D15" s="145"/>
      <c r="E15" s="1439"/>
      <c r="F15" s="1440"/>
      <c r="G15" s="1439"/>
      <c r="H15" s="1440"/>
      <c r="I15" s="1439"/>
      <c r="J15" s="1440"/>
      <c r="K15" s="1439"/>
      <c r="L15" s="1440"/>
      <c r="M15" s="1439"/>
      <c r="N15" s="1440"/>
      <c r="O15" s="1439"/>
      <c r="P15" s="1440"/>
      <c r="Q15" s="1439"/>
      <c r="R15" s="1440"/>
      <c r="S15" s="1439"/>
      <c r="T15" s="1440"/>
      <c r="U15" s="1439"/>
      <c r="V15" s="1440"/>
      <c r="W15" s="1439"/>
      <c r="X15" s="1440"/>
      <c r="Y15" s="1439"/>
      <c r="Z15" s="1440"/>
      <c r="AA15" s="1439"/>
      <c r="AB15" s="1440"/>
      <c r="AC15" s="1439"/>
      <c r="AD15" s="1440"/>
      <c r="AE15" s="1439"/>
      <c r="AF15" s="1440"/>
      <c r="AG15" s="1439"/>
      <c r="AH15" s="1440"/>
      <c r="AI15" s="1439"/>
      <c r="AJ15" s="1440"/>
      <c r="AK15" s="1439"/>
      <c r="AL15" s="1440"/>
      <c r="AM15" s="1439"/>
      <c r="AN15" s="1440"/>
      <c r="AO15" s="1439"/>
      <c r="AP15" s="1440"/>
      <c r="AQ15" s="1439"/>
      <c r="AR15" s="1440"/>
      <c r="AS15" s="1439"/>
      <c r="AT15" s="1440"/>
      <c r="AU15" s="1439"/>
      <c r="AV15" s="1440"/>
      <c r="AW15" s="1439"/>
      <c r="AX15" s="1440"/>
      <c r="AY15" s="1439"/>
      <c r="AZ15" s="1440"/>
      <c r="BA15" s="1439"/>
      <c r="BB15" s="1440"/>
      <c r="BC15" s="1439"/>
      <c r="BD15" s="1440"/>
      <c r="BE15" s="1439"/>
      <c r="BF15" s="1440"/>
      <c r="BG15" s="1439"/>
      <c r="BH15" s="1440"/>
      <c r="BI15" s="1439"/>
      <c r="BJ15" s="1440"/>
      <c r="BK15" s="1439"/>
      <c r="BL15" s="1440"/>
      <c r="BM15" s="1439"/>
      <c r="BN15" s="1440"/>
      <c r="BO15" s="1439"/>
      <c r="BP15" s="1440"/>
      <c r="BQ15" s="1439"/>
      <c r="BR15" s="1440"/>
    </row>
    <row r="16" spans="1:70" ht="20.45" customHeight="1">
      <c r="A16" s="143"/>
      <c r="B16" s="144" t="s">
        <v>780</v>
      </c>
      <c r="C16" s="144"/>
      <c r="D16" s="145"/>
      <c r="E16" s="1439"/>
      <c r="F16" s="1440"/>
      <c r="G16" s="1439"/>
      <c r="H16" s="1440"/>
      <c r="I16" s="1439"/>
      <c r="J16" s="1440"/>
      <c r="K16" s="1439"/>
      <c r="L16" s="1440"/>
      <c r="M16" s="1439"/>
      <c r="N16" s="1440"/>
      <c r="O16" s="1439"/>
      <c r="P16" s="1440"/>
      <c r="Q16" s="1439"/>
      <c r="R16" s="1440"/>
      <c r="S16" s="1439"/>
      <c r="T16" s="1440"/>
      <c r="U16" s="1439"/>
      <c r="V16" s="1440"/>
      <c r="W16" s="1439"/>
      <c r="X16" s="1440"/>
      <c r="Y16" s="1439"/>
      <c r="Z16" s="1440"/>
      <c r="AA16" s="1439"/>
      <c r="AB16" s="1440"/>
      <c r="AC16" s="1439"/>
      <c r="AD16" s="1440"/>
      <c r="AE16" s="1439"/>
      <c r="AF16" s="1440"/>
      <c r="AG16" s="1439"/>
      <c r="AH16" s="1440"/>
      <c r="AI16" s="1439"/>
      <c r="AJ16" s="1440"/>
      <c r="AK16" s="1439"/>
      <c r="AL16" s="1440"/>
      <c r="AM16" s="1439"/>
      <c r="AN16" s="1440"/>
      <c r="AO16" s="1439"/>
      <c r="AP16" s="1440"/>
      <c r="AQ16" s="1439"/>
      <c r="AR16" s="1440"/>
      <c r="AS16" s="1439"/>
      <c r="AT16" s="1440"/>
      <c r="AU16" s="1439"/>
      <c r="AV16" s="1440"/>
      <c r="AW16" s="1439"/>
      <c r="AX16" s="1440"/>
      <c r="AY16" s="1439"/>
      <c r="AZ16" s="1440"/>
      <c r="BA16" s="1439"/>
      <c r="BB16" s="1440"/>
      <c r="BC16" s="1439"/>
      <c r="BD16" s="1440"/>
      <c r="BE16" s="1439"/>
      <c r="BF16" s="1440"/>
      <c r="BG16" s="1439"/>
      <c r="BH16" s="1440"/>
      <c r="BI16" s="1439"/>
      <c r="BJ16" s="1440"/>
      <c r="BK16" s="1439"/>
      <c r="BL16" s="1440"/>
      <c r="BM16" s="1439"/>
      <c r="BN16" s="1440"/>
      <c r="BO16" s="1439"/>
      <c r="BP16" s="1440"/>
      <c r="BQ16" s="1439"/>
      <c r="BR16" s="1440"/>
    </row>
    <row r="18" spans="1:70" ht="17.25">
      <c r="B18" s="293" t="s">
        <v>578</v>
      </c>
      <c r="E18" t="s">
        <v>591</v>
      </c>
    </row>
    <row r="19" spans="1:70">
      <c r="A19" s="135"/>
      <c r="B19" s="136"/>
      <c r="C19" s="137" t="s">
        <v>510</v>
      </c>
      <c r="D19" s="138"/>
      <c r="E19" s="1441" t="s">
        <v>511</v>
      </c>
      <c r="F19" s="1442"/>
      <c r="G19" s="1441" t="s">
        <v>513</v>
      </c>
      <c r="H19" s="1442"/>
      <c r="I19" s="1441" t="s">
        <v>514</v>
      </c>
      <c r="J19" s="1442"/>
      <c r="K19" s="1441" t="s">
        <v>517</v>
      </c>
      <c r="L19" s="1442"/>
      <c r="M19" s="1441" t="s">
        <v>518</v>
      </c>
      <c r="N19" s="1442"/>
      <c r="O19" s="1441" t="s">
        <v>519</v>
      </c>
      <c r="P19" s="1442"/>
      <c r="Q19" s="1441" t="s">
        <v>520</v>
      </c>
      <c r="R19" s="1442"/>
      <c r="S19" s="1441" t="s">
        <v>521</v>
      </c>
      <c r="T19" s="1442"/>
      <c r="U19" s="1441" t="s">
        <v>522</v>
      </c>
      <c r="V19" s="1442"/>
      <c r="W19" s="1441" t="s">
        <v>523</v>
      </c>
      <c r="X19" s="1442"/>
      <c r="Y19" s="1441" t="s">
        <v>524</v>
      </c>
      <c r="Z19" s="1442"/>
      <c r="AA19" s="1441" t="s">
        <v>525</v>
      </c>
      <c r="AB19" s="1442"/>
      <c r="AC19" s="1441" t="s">
        <v>526</v>
      </c>
      <c r="AD19" s="1442"/>
      <c r="AE19" s="1441" t="s">
        <v>527</v>
      </c>
      <c r="AF19" s="1442"/>
      <c r="AG19" s="1441" t="s">
        <v>528</v>
      </c>
      <c r="AH19" s="1442"/>
      <c r="AI19" s="1441" t="s">
        <v>529</v>
      </c>
      <c r="AJ19" s="1442"/>
      <c r="AK19" s="1441" t="s">
        <v>530</v>
      </c>
      <c r="AL19" s="1442"/>
      <c r="AM19" s="1441" t="s">
        <v>531</v>
      </c>
      <c r="AN19" s="1442"/>
      <c r="AO19" s="1441" t="s">
        <v>532</v>
      </c>
      <c r="AP19" s="1442"/>
      <c r="AQ19" s="1441" t="s">
        <v>533</v>
      </c>
      <c r="AR19" s="1442"/>
      <c r="AS19" s="1441" t="s">
        <v>534</v>
      </c>
      <c r="AT19" s="1442"/>
      <c r="AU19" s="1441" t="s">
        <v>535</v>
      </c>
      <c r="AV19" s="1442"/>
      <c r="AW19" s="1441" t="s">
        <v>536</v>
      </c>
      <c r="AX19" s="1442"/>
      <c r="AY19" s="1441" t="s">
        <v>537</v>
      </c>
      <c r="AZ19" s="1442"/>
      <c r="BA19" s="1441" t="s">
        <v>538</v>
      </c>
      <c r="BB19" s="1442"/>
      <c r="BC19" s="1441" t="s">
        <v>539</v>
      </c>
      <c r="BD19" s="1442"/>
      <c r="BE19" s="1441" t="s">
        <v>540</v>
      </c>
      <c r="BF19" s="1442"/>
      <c r="BG19" s="1441" t="s">
        <v>541</v>
      </c>
      <c r="BH19" s="1442"/>
      <c r="BI19" s="1441" t="s">
        <v>542</v>
      </c>
      <c r="BJ19" s="1442"/>
      <c r="BK19" s="1441" t="s">
        <v>543</v>
      </c>
      <c r="BL19" s="1442"/>
      <c r="BM19" s="1441" t="s">
        <v>544</v>
      </c>
      <c r="BN19" s="1442"/>
      <c r="BO19" s="1441" t="s">
        <v>545</v>
      </c>
      <c r="BP19" s="1442"/>
      <c r="BQ19" s="1441" t="s">
        <v>546</v>
      </c>
      <c r="BR19" s="1442"/>
    </row>
    <row r="20" spans="1:70">
      <c r="A20" s="139" t="s">
        <v>382</v>
      </c>
      <c r="B20" s="140"/>
      <c r="C20" s="141"/>
      <c r="D20" s="142"/>
      <c r="E20" s="1443" t="s">
        <v>512</v>
      </c>
      <c r="F20" s="1444"/>
      <c r="G20" s="1443" t="s">
        <v>515</v>
      </c>
      <c r="H20" s="1444"/>
      <c r="I20" s="1443" t="s">
        <v>516</v>
      </c>
      <c r="J20" s="1444"/>
      <c r="K20" s="1443" t="s">
        <v>547</v>
      </c>
      <c r="L20" s="1444"/>
      <c r="M20" s="1443" t="s">
        <v>548</v>
      </c>
      <c r="N20" s="1444"/>
      <c r="O20" s="1443" t="s">
        <v>549</v>
      </c>
      <c r="P20" s="1444"/>
      <c r="Q20" s="1443" t="s">
        <v>550</v>
      </c>
      <c r="R20" s="1444"/>
      <c r="S20" s="1443" t="s">
        <v>551</v>
      </c>
      <c r="T20" s="1444"/>
      <c r="U20" s="1443" t="s">
        <v>552</v>
      </c>
      <c r="V20" s="1444"/>
      <c r="W20" s="1443" t="s">
        <v>553</v>
      </c>
      <c r="X20" s="1444"/>
      <c r="Y20" s="1443" t="s">
        <v>554</v>
      </c>
      <c r="Z20" s="1444"/>
      <c r="AA20" s="1443" t="s">
        <v>555</v>
      </c>
      <c r="AB20" s="1444"/>
      <c r="AC20" s="1443" t="s">
        <v>556</v>
      </c>
      <c r="AD20" s="1444"/>
      <c r="AE20" s="1443" t="s">
        <v>557</v>
      </c>
      <c r="AF20" s="1444"/>
      <c r="AG20" s="1443" t="s">
        <v>558</v>
      </c>
      <c r="AH20" s="1444"/>
      <c r="AI20" s="1443" t="s">
        <v>559</v>
      </c>
      <c r="AJ20" s="1444"/>
      <c r="AK20" s="1443" t="s">
        <v>560</v>
      </c>
      <c r="AL20" s="1444"/>
      <c r="AM20" s="1443" t="s">
        <v>561</v>
      </c>
      <c r="AN20" s="1444"/>
      <c r="AO20" s="1443" t="s">
        <v>562</v>
      </c>
      <c r="AP20" s="1444"/>
      <c r="AQ20" s="1443" t="s">
        <v>563</v>
      </c>
      <c r="AR20" s="1444"/>
      <c r="AS20" s="1443" t="s">
        <v>564</v>
      </c>
      <c r="AT20" s="1444"/>
      <c r="AU20" s="1443" t="s">
        <v>565</v>
      </c>
      <c r="AV20" s="1444"/>
      <c r="AW20" s="1443" t="s">
        <v>566</v>
      </c>
      <c r="AX20" s="1444"/>
      <c r="AY20" s="1443" t="s">
        <v>567</v>
      </c>
      <c r="AZ20" s="1444"/>
      <c r="BA20" s="1443" t="s">
        <v>568</v>
      </c>
      <c r="BB20" s="1444"/>
      <c r="BC20" s="1443" t="s">
        <v>569</v>
      </c>
      <c r="BD20" s="1444"/>
      <c r="BE20" s="1443" t="s">
        <v>570</v>
      </c>
      <c r="BF20" s="1444"/>
      <c r="BG20" s="1443" t="s">
        <v>571</v>
      </c>
      <c r="BH20" s="1444"/>
      <c r="BI20" s="1443" t="s">
        <v>572</v>
      </c>
      <c r="BJ20" s="1444"/>
      <c r="BK20" s="1443" t="s">
        <v>573</v>
      </c>
      <c r="BL20" s="1444"/>
      <c r="BM20" s="1443" t="s">
        <v>574</v>
      </c>
      <c r="BN20" s="1444"/>
      <c r="BO20" s="1443" t="s">
        <v>575</v>
      </c>
      <c r="BP20" s="1444"/>
      <c r="BQ20" s="1443" t="s">
        <v>576</v>
      </c>
      <c r="BR20" s="1444"/>
    </row>
    <row r="21" spans="1:70">
      <c r="A21" s="1455" t="s">
        <v>579</v>
      </c>
      <c r="B21" s="1452" t="s">
        <v>580</v>
      </c>
      <c r="C21" s="1453"/>
      <c r="D21" s="1454"/>
      <c r="E21" s="1445"/>
      <c r="F21" s="1446"/>
      <c r="G21" s="1445"/>
      <c r="H21" s="1446"/>
      <c r="I21" s="1445"/>
      <c r="J21" s="1446"/>
      <c r="K21" s="1445"/>
      <c r="L21" s="1446"/>
      <c r="M21" s="1445"/>
      <c r="N21" s="1446"/>
      <c r="O21" s="1445"/>
      <c r="P21" s="1446"/>
      <c r="Q21" s="1445"/>
      <c r="R21" s="1446"/>
      <c r="S21" s="1445"/>
      <c r="T21" s="1446"/>
      <c r="U21" s="1445"/>
      <c r="V21" s="1446"/>
      <c r="W21" s="1445"/>
      <c r="X21" s="1446"/>
      <c r="Y21" s="1445"/>
      <c r="Z21" s="1446"/>
      <c r="AA21" s="1445"/>
      <c r="AB21" s="1446"/>
      <c r="AC21" s="1445"/>
      <c r="AD21" s="1446"/>
      <c r="AE21" s="1445"/>
      <c r="AF21" s="1446"/>
      <c r="AG21" s="1445"/>
      <c r="AH21" s="1446"/>
      <c r="AI21" s="1445"/>
      <c r="AJ21" s="1446"/>
      <c r="AK21" s="1445"/>
      <c r="AL21" s="1446"/>
      <c r="AM21" s="1445"/>
      <c r="AN21" s="1446"/>
      <c r="AO21" s="1445"/>
      <c r="AP21" s="1446"/>
      <c r="AQ21" s="1445"/>
      <c r="AR21" s="1446"/>
      <c r="AS21" s="1445"/>
      <c r="AT21" s="1446"/>
      <c r="AU21" s="1445"/>
      <c r="AV21" s="1446"/>
      <c r="AW21" s="1445"/>
      <c r="AX21" s="1446"/>
      <c r="AY21" s="1445"/>
      <c r="AZ21" s="1446"/>
      <c r="BA21" s="1445"/>
      <c r="BB21" s="1446"/>
      <c r="BC21" s="1445"/>
      <c r="BD21" s="1446"/>
      <c r="BE21" s="1445"/>
      <c r="BF21" s="1446"/>
      <c r="BG21" s="1445"/>
      <c r="BH21" s="1446"/>
      <c r="BI21" s="1445"/>
      <c r="BJ21" s="1446"/>
      <c r="BK21" s="1445"/>
      <c r="BL21" s="1446"/>
      <c r="BM21" s="1445"/>
      <c r="BN21" s="1446"/>
      <c r="BO21" s="1445"/>
      <c r="BP21" s="1446"/>
      <c r="BQ21" s="1445"/>
      <c r="BR21" s="1446"/>
    </row>
    <row r="22" spans="1:70">
      <c r="A22" s="1456"/>
      <c r="B22" s="1450" t="s">
        <v>581</v>
      </c>
      <c r="C22" s="1451"/>
      <c r="D22" s="146" t="s">
        <v>377</v>
      </c>
      <c r="E22" s="132"/>
      <c r="F22" s="133" t="e">
        <f>+E22*100/E$39</f>
        <v>#DIV/0!</v>
      </c>
      <c r="G22" s="132">
        <v>1000</v>
      </c>
      <c r="H22" s="133">
        <f>+G22*100/G$39</f>
        <v>41.666666666666664</v>
      </c>
      <c r="I22" s="132"/>
      <c r="J22" s="133" t="e">
        <f>+I22*100/I$39</f>
        <v>#DIV/0!</v>
      </c>
      <c r="K22" s="132"/>
      <c r="L22" s="133" t="e">
        <f>+K22*100/K$39</f>
        <v>#DIV/0!</v>
      </c>
      <c r="M22" s="132"/>
      <c r="N22" s="133" t="e">
        <f>+M22*100/M$39</f>
        <v>#DIV/0!</v>
      </c>
      <c r="O22" s="132"/>
      <c r="P22" s="133" t="e">
        <f>+O22*100/O$39</f>
        <v>#DIV/0!</v>
      </c>
      <c r="Q22" s="132"/>
      <c r="R22" s="133" t="e">
        <f>+Q22*100/Q$39</f>
        <v>#DIV/0!</v>
      </c>
      <c r="S22" s="132"/>
      <c r="T22" s="133" t="e">
        <f>+S22*100/S$39</f>
        <v>#DIV/0!</v>
      </c>
      <c r="U22" s="132"/>
      <c r="V22" s="133" t="e">
        <f>+U22*100/U$39</f>
        <v>#DIV/0!</v>
      </c>
      <c r="W22" s="132"/>
      <c r="X22" s="133" t="e">
        <f>+W22*100/W$39</f>
        <v>#DIV/0!</v>
      </c>
      <c r="Y22" s="132"/>
      <c r="Z22" s="133" t="e">
        <f>+Y22*100/Y$39</f>
        <v>#DIV/0!</v>
      </c>
      <c r="AA22" s="132"/>
      <c r="AB22" s="133" t="e">
        <f>+AA22*100/AA$39</f>
        <v>#DIV/0!</v>
      </c>
      <c r="AC22" s="132"/>
      <c r="AD22" s="133" t="e">
        <f>+AC22*100/AC$39</f>
        <v>#DIV/0!</v>
      </c>
      <c r="AE22" s="132"/>
      <c r="AF22" s="133" t="e">
        <f>+AE22*100/AE$39</f>
        <v>#DIV/0!</v>
      </c>
      <c r="AG22" s="132"/>
      <c r="AH22" s="133" t="e">
        <f>+AG22*100/AG$39</f>
        <v>#DIV/0!</v>
      </c>
      <c r="AI22" s="132"/>
      <c r="AJ22" s="133" t="e">
        <f>+AI22*100/AI$39</f>
        <v>#DIV/0!</v>
      </c>
      <c r="AK22" s="132"/>
      <c r="AL22" s="133" t="e">
        <f>+AK22*100/AK$39</f>
        <v>#DIV/0!</v>
      </c>
      <c r="AM22" s="132"/>
      <c r="AN22" s="133" t="e">
        <f>+AM22*100/AM$39</f>
        <v>#DIV/0!</v>
      </c>
      <c r="AO22" s="132"/>
      <c r="AP22" s="133" t="e">
        <f>+AO22*100/AO$39</f>
        <v>#DIV/0!</v>
      </c>
      <c r="AQ22" s="132"/>
      <c r="AR22" s="133" t="e">
        <f>+AQ22*100/AQ$39</f>
        <v>#DIV/0!</v>
      </c>
      <c r="AS22" s="132"/>
      <c r="AT22" s="133" t="e">
        <f>+AS22*100/AS$39</f>
        <v>#DIV/0!</v>
      </c>
      <c r="AU22" s="132"/>
      <c r="AV22" s="133" t="e">
        <f>+AU22*100/AU$39</f>
        <v>#DIV/0!</v>
      </c>
      <c r="AW22" s="132"/>
      <c r="AX22" s="133" t="e">
        <f>+AW22*100/AW$39</f>
        <v>#DIV/0!</v>
      </c>
      <c r="AY22" s="132"/>
      <c r="AZ22" s="133" t="e">
        <f>+AY22*100/AY$39</f>
        <v>#DIV/0!</v>
      </c>
      <c r="BA22" s="132"/>
      <c r="BB22" s="133" t="e">
        <f>+BA22*100/BA$39</f>
        <v>#DIV/0!</v>
      </c>
      <c r="BC22" s="132"/>
      <c r="BD22" s="133" t="e">
        <f>+BC22*100/BC$39</f>
        <v>#DIV/0!</v>
      </c>
      <c r="BE22" s="132"/>
      <c r="BF22" s="133" t="e">
        <f>+BE22*100/BE$39</f>
        <v>#DIV/0!</v>
      </c>
      <c r="BG22" s="132"/>
      <c r="BH22" s="133" t="e">
        <f>+BG22*100/BG$39</f>
        <v>#DIV/0!</v>
      </c>
      <c r="BI22" s="132"/>
      <c r="BJ22" s="133" t="e">
        <f>+BI22*100/BI$39</f>
        <v>#DIV/0!</v>
      </c>
      <c r="BK22" s="132"/>
      <c r="BL22" s="133" t="e">
        <f>+BK22*100/BK$39</f>
        <v>#DIV/0!</v>
      </c>
      <c r="BM22" s="132"/>
      <c r="BN22" s="133" t="e">
        <f>+BM22*100/BM$39</f>
        <v>#DIV/0!</v>
      </c>
      <c r="BO22" s="132"/>
      <c r="BP22" s="133" t="e">
        <f>+BO22*100/BO$39</f>
        <v>#DIV/0!</v>
      </c>
      <c r="BQ22" s="132"/>
      <c r="BR22" s="133" t="e">
        <f>+BQ22*100/BQ$39</f>
        <v>#DIV/0!</v>
      </c>
    </row>
    <row r="23" spans="1:70">
      <c r="A23" s="1455" t="s">
        <v>582</v>
      </c>
      <c r="B23" s="1452" t="s">
        <v>580</v>
      </c>
      <c r="C23" s="1453"/>
      <c r="D23" s="1454"/>
      <c r="E23" s="1445"/>
      <c r="F23" s="1446"/>
      <c r="G23" s="1445"/>
      <c r="H23" s="1446"/>
      <c r="I23" s="1445"/>
      <c r="J23" s="1446"/>
      <c r="K23" s="1445"/>
      <c r="L23" s="1446"/>
      <c r="M23" s="1445"/>
      <c r="N23" s="1446"/>
      <c r="O23" s="1445"/>
      <c r="P23" s="1446"/>
      <c r="Q23" s="1445"/>
      <c r="R23" s="1446"/>
      <c r="S23" s="1445"/>
      <c r="T23" s="1446"/>
      <c r="U23" s="1445"/>
      <c r="V23" s="1446"/>
      <c r="W23" s="1445"/>
      <c r="X23" s="1446"/>
      <c r="Y23" s="1445"/>
      <c r="Z23" s="1446"/>
      <c r="AA23" s="1445"/>
      <c r="AB23" s="1446"/>
      <c r="AC23" s="1445"/>
      <c r="AD23" s="1446"/>
      <c r="AE23" s="1445"/>
      <c r="AF23" s="1446"/>
      <c r="AG23" s="1445"/>
      <c r="AH23" s="1446"/>
      <c r="AI23" s="1445"/>
      <c r="AJ23" s="1446"/>
      <c r="AK23" s="1445"/>
      <c r="AL23" s="1446"/>
      <c r="AM23" s="1445"/>
      <c r="AN23" s="1446"/>
      <c r="AO23" s="1445"/>
      <c r="AP23" s="1446"/>
      <c r="AQ23" s="1445"/>
      <c r="AR23" s="1446"/>
      <c r="AS23" s="1445"/>
      <c r="AT23" s="1446"/>
      <c r="AU23" s="1445"/>
      <c r="AV23" s="1446"/>
      <c r="AW23" s="1445"/>
      <c r="AX23" s="1446"/>
      <c r="AY23" s="1445"/>
      <c r="AZ23" s="1446"/>
      <c r="BA23" s="1445"/>
      <c r="BB23" s="1446"/>
      <c r="BC23" s="1445"/>
      <c r="BD23" s="1446"/>
      <c r="BE23" s="1445"/>
      <c r="BF23" s="1446"/>
      <c r="BG23" s="1445"/>
      <c r="BH23" s="1446"/>
      <c r="BI23" s="1445"/>
      <c r="BJ23" s="1446"/>
      <c r="BK23" s="1445"/>
      <c r="BL23" s="1446"/>
      <c r="BM23" s="1445"/>
      <c r="BN23" s="1446"/>
      <c r="BO23" s="1445"/>
      <c r="BP23" s="1446"/>
      <c r="BQ23" s="1445"/>
      <c r="BR23" s="1446"/>
    </row>
    <row r="24" spans="1:70">
      <c r="A24" s="1456"/>
      <c r="B24" s="1450" t="s">
        <v>581</v>
      </c>
      <c r="C24" s="1451"/>
      <c r="D24" s="146" t="s">
        <v>610</v>
      </c>
      <c r="E24" s="132"/>
      <c r="F24" s="133" t="e">
        <f>+E24*100/E$39</f>
        <v>#DIV/0!</v>
      </c>
      <c r="G24" s="132">
        <v>800</v>
      </c>
      <c r="H24" s="133">
        <f>+G24*100/G$39</f>
        <v>33.333333333333336</v>
      </c>
      <c r="I24" s="132"/>
      <c r="J24" s="133" t="e">
        <f>+I24*100/I$39</f>
        <v>#DIV/0!</v>
      </c>
      <c r="K24" s="132"/>
      <c r="L24" s="133" t="e">
        <f>+K24*100/K$39</f>
        <v>#DIV/0!</v>
      </c>
      <c r="M24" s="132"/>
      <c r="N24" s="133" t="e">
        <f>+M24*100/M$39</f>
        <v>#DIV/0!</v>
      </c>
      <c r="O24" s="132"/>
      <c r="P24" s="133" t="e">
        <f>+O24*100/O$39</f>
        <v>#DIV/0!</v>
      </c>
      <c r="Q24" s="132"/>
      <c r="R24" s="133" t="e">
        <f>+Q24*100/Q$39</f>
        <v>#DIV/0!</v>
      </c>
      <c r="S24" s="132"/>
      <c r="T24" s="133" t="e">
        <f>+S24*100/S$39</f>
        <v>#DIV/0!</v>
      </c>
      <c r="U24" s="132"/>
      <c r="V24" s="133" t="e">
        <f>+U24*100/U$39</f>
        <v>#DIV/0!</v>
      </c>
      <c r="W24" s="132"/>
      <c r="X24" s="133" t="e">
        <f>+W24*100/W$39</f>
        <v>#DIV/0!</v>
      </c>
      <c r="Y24" s="132"/>
      <c r="Z24" s="133" t="e">
        <f>+Y24*100/Y$39</f>
        <v>#DIV/0!</v>
      </c>
      <c r="AA24" s="132"/>
      <c r="AB24" s="133" t="e">
        <f>+AA24*100/AA$39</f>
        <v>#DIV/0!</v>
      </c>
      <c r="AC24" s="132"/>
      <c r="AD24" s="133" t="e">
        <f>+AC24*100/AC$39</f>
        <v>#DIV/0!</v>
      </c>
      <c r="AE24" s="132"/>
      <c r="AF24" s="133" t="e">
        <f>+AE24*100/AE$39</f>
        <v>#DIV/0!</v>
      </c>
      <c r="AG24" s="132"/>
      <c r="AH24" s="133" t="e">
        <f>+AG24*100/AG$39</f>
        <v>#DIV/0!</v>
      </c>
      <c r="AI24" s="132"/>
      <c r="AJ24" s="133" t="e">
        <f>+AI24*100/AI$39</f>
        <v>#DIV/0!</v>
      </c>
      <c r="AK24" s="132"/>
      <c r="AL24" s="133" t="e">
        <f>+AK24*100/AK$39</f>
        <v>#DIV/0!</v>
      </c>
      <c r="AM24" s="132"/>
      <c r="AN24" s="133" t="e">
        <f>+AM24*100/AM$39</f>
        <v>#DIV/0!</v>
      </c>
      <c r="AO24" s="132"/>
      <c r="AP24" s="133" t="e">
        <f>+AO24*100/AO$39</f>
        <v>#DIV/0!</v>
      </c>
      <c r="AQ24" s="132"/>
      <c r="AR24" s="133" t="e">
        <f>+AQ24*100/AQ$39</f>
        <v>#DIV/0!</v>
      </c>
      <c r="AS24" s="132"/>
      <c r="AT24" s="133" t="e">
        <f>+AS24*100/AS$39</f>
        <v>#DIV/0!</v>
      </c>
      <c r="AU24" s="132"/>
      <c r="AV24" s="133" t="e">
        <f>+AU24*100/AU$39</f>
        <v>#DIV/0!</v>
      </c>
      <c r="AW24" s="132"/>
      <c r="AX24" s="133" t="e">
        <f>+AW24*100/AW$39</f>
        <v>#DIV/0!</v>
      </c>
      <c r="AY24" s="132"/>
      <c r="AZ24" s="133" t="e">
        <f>+AY24*100/AY$39</f>
        <v>#DIV/0!</v>
      </c>
      <c r="BA24" s="132"/>
      <c r="BB24" s="133" t="e">
        <f>+BA24*100/BA$39</f>
        <v>#DIV/0!</v>
      </c>
      <c r="BC24" s="132"/>
      <c r="BD24" s="133" t="e">
        <f>+BC24*100/BC$39</f>
        <v>#DIV/0!</v>
      </c>
      <c r="BE24" s="132"/>
      <c r="BF24" s="133" t="e">
        <f>+BE24*100/BE$39</f>
        <v>#DIV/0!</v>
      </c>
      <c r="BG24" s="132"/>
      <c r="BH24" s="133" t="e">
        <f>+BG24*100/BG$39</f>
        <v>#DIV/0!</v>
      </c>
      <c r="BI24" s="132"/>
      <c r="BJ24" s="133" t="e">
        <f>+BI24*100/BI$39</f>
        <v>#DIV/0!</v>
      </c>
      <c r="BK24" s="132"/>
      <c r="BL24" s="133" t="e">
        <f>+BK24*100/BK$39</f>
        <v>#DIV/0!</v>
      </c>
      <c r="BM24" s="132"/>
      <c r="BN24" s="133" t="e">
        <f>+BM24*100/BM$39</f>
        <v>#DIV/0!</v>
      </c>
      <c r="BO24" s="132"/>
      <c r="BP24" s="133" t="e">
        <f>+BO24*100/BO$39</f>
        <v>#DIV/0!</v>
      </c>
      <c r="BQ24" s="132"/>
      <c r="BR24" s="133" t="e">
        <f>+BQ24*100/BQ$39</f>
        <v>#DIV/0!</v>
      </c>
    </row>
    <row r="25" spans="1:70">
      <c r="A25" s="1455" t="s">
        <v>583</v>
      </c>
      <c r="B25" s="1452" t="s">
        <v>580</v>
      </c>
      <c r="C25" s="1453"/>
      <c r="D25" s="1454"/>
      <c r="E25" s="1445"/>
      <c r="F25" s="1446"/>
      <c r="G25" s="1445"/>
      <c r="H25" s="1446"/>
      <c r="I25" s="1445"/>
      <c r="J25" s="1446"/>
      <c r="K25" s="1445"/>
      <c r="L25" s="1446"/>
      <c r="M25" s="1445"/>
      <c r="N25" s="1446"/>
      <c r="O25" s="1445"/>
      <c r="P25" s="1446"/>
      <c r="Q25" s="1445"/>
      <c r="R25" s="1446"/>
      <c r="S25" s="1445"/>
      <c r="T25" s="1446"/>
      <c r="U25" s="1445"/>
      <c r="V25" s="1446"/>
      <c r="W25" s="1445"/>
      <c r="X25" s="1446"/>
      <c r="Y25" s="1445"/>
      <c r="Z25" s="1446"/>
      <c r="AA25" s="1445"/>
      <c r="AB25" s="1446"/>
      <c r="AC25" s="1445"/>
      <c r="AD25" s="1446"/>
      <c r="AE25" s="1445"/>
      <c r="AF25" s="1446"/>
      <c r="AG25" s="1445"/>
      <c r="AH25" s="1446"/>
      <c r="AI25" s="1445"/>
      <c r="AJ25" s="1446"/>
      <c r="AK25" s="1445"/>
      <c r="AL25" s="1446"/>
      <c r="AM25" s="1445"/>
      <c r="AN25" s="1446"/>
      <c r="AO25" s="1445"/>
      <c r="AP25" s="1446"/>
      <c r="AQ25" s="1445"/>
      <c r="AR25" s="1446"/>
      <c r="AS25" s="1445"/>
      <c r="AT25" s="1446"/>
      <c r="AU25" s="1445"/>
      <c r="AV25" s="1446"/>
      <c r="AW25" s="1445"/>
      <c r="AX25" s="1446"/>
      <c r="AY25" s="1445"/>
      <c r="AZ25" s="1446"/>
      <c r="BA25" s="1445"/>
      <c r="BB25" s="1446"/>
      <c r="BC25" s="1445"/>
      <c r="BD25" s="1446"/>
      <c r="BE25" s="1445"/>
      <c r="BF25" s="1446"/>
      <c r="BG25" s="1445"/>
      <c r="BH25" s="1446"/>
      <c r="BI25" s="1445"/>
      <c r="BJ25" s="1446"/>
      <c r="BK25" s="1445"/>
      <c r="BL25" s="1446"/>
      <c r="BM25" s="1445"/>
      <c r="BN25" s="1446"/>
      <c r="BO25" s="1445"/>
      <c r="BP25" s="1446"/>
      <c r="BQ25" s="1445"/>
      <c r="BR25" s="1446"/>
    </row>
    <row r="26" spans="1:70">
      <c r="A26" s="1456"/>
      <c r="B26" s="1450" t="s">
        <v>581</v>
      </c>
      <c r="C26" s="1451"/>
      <c r="D26" s="146" t="s">
        <v>610</v>
      </c>
      <c r="E26" s="132"/>
      <c r="F26" s="133" t="e">
        <f>+E26*100/E$39</f>
        <v>#DIV/0!</v>
      </c>
      <c r="G26" s="132">
        <v>600</v>
      </c>
      <c r="H26" s="133">
        <f>+G26*100/G$39</f>
        <v>25</v>
      </c>
      <c r="I26" s="132"/>
      <c r="J26" s="133" t="e">
        <f>+I26*100/I$39</f>
        <v>#DIV/0!</v>
      </c>
      <c r="K26" s="132"/>
      <c r="L26" s="133" t="e">
        <f>+K26*100/K$39</f>
        <v>#DIV/0!</v>
      </c>
      <c r="M26" s="132"/>
      <c r="N26" s="133" t="e">
        <f>+M26*100/M$39</f>
        <v>#DIV/0!</v>
      </c>
      <c r="O26" s="132"/>
      <c r="P26" s="133" t="e">
        <f>+O26*100/O$39</f>
        <v>#DIV/0!</v>
      </c>
      <c r="Q26" s="132"/>
      <c r="R26" s="133" t="e">
        <f>+Q26*100/Q$39</f>
        <v>#DIV/0!</v>
      </c>
      <c r="S26" s="132"/>
      <c r="T26" s="133" t="e">
        <f>+S26*100/S$39</f>
        <v>#DIV/0!</v>
      </c>
      <c r="U26" s="132"/>
      <c r="V26" s="133" t="e">
        <f>+U26*100/U$39</f>
        <v>#DIV/0!</v>
      </c>
      <c r="W26" s="132"/>
      <c r="X26" s="133" t="e">
        <f>+W26*100/W$39</f>
        <v>#DIV/0!</v>
      </c>
      <c r="Y26" s="132"/>
      <c r="Z26" s="133" t="e">
        <f>+Y26*100/Y$39</f>
        <v>#DIV/0!</v>
      </c>
      <c r="AA26" s="132"/>
      <c r="AB26" s="133" t="e">
        <f>+AA26*100/AA$39</f>
        <v>#DIV/0!</v>
      </c>
      <c r="AC26" s="132"/>
      <c r="AD26" s="133" t="e">
        <f>+AC26*100/AC$39</f>
        <v>#DIV/0!</v>
      </c>
      <c r="AE26" s="132"/>
      <c r="AF26" s="133" t="e">
        <f>+AE26*100/AE$39</f>
        <v>#DIV/0!</v>
      </c>
      <c r="AG26" s="132"/>
      <c r="AH26" s="133" t="e">
        <f>+AG26*100/AG$39</f>
        <v>#DIV/0!</v>
      </c>
      <c r="AI26" s="132"/>
      <c r="AJ26" s="133" t="e">
        <f>+AI26*100/AI$39</f>
        <v>#DIV/0!</v>
      </c>
      <c r="AK26" s="132"/>
      <c r="AL26" s="133" t="e">
        <f>+AK26*100/AK$39</f>
        <v>#DIV/0!</v>
      </c>
      <c r="AM26" s="132"/>
      <c r="AN26" s="133" t="e">
        <f>+AM26*100/AM$39</f>
        <v>#DIV/0!</v>
      </c>
      <c r="AO26" s="132"/>
      <c r="AP26" s="133" t="e">
        <f>+AO26*100/AO$39</f>
        <v>#DIV/0!</v>
      </c>
      <c r="AQ26" s="132"/>
      <c r="AR26" s="133" t="e">
        <f>+AQ26*100/AQ$39</f>
        <v>#DIV/0!</v>
      </c>
      <c r="AS26" s="132"/>
      <c r="AT26" s="133" t="e">
        <f>+AS26*100/AS$39</f>
        <v>#DIV/0!</v>
      </c>
      <c r="AU26" s="132"/>
      <c r="AV26" s="133" t="e">
        <f>+AU26*100/AU$39</f>
        <v>#DIV/0!</v>
      </c>
      <c r="AW26" s="132"/>
      <c r="AX26" s="133" t="e">
        <f>+AW26*100/AW$39</f>
        <v>#DIV/0!</v>
      </c>
      <c r="AY26" s="132"/>
      <c r="AZ26" s="133" t="e">
        <f>+AY26*100/AY$39</f>
        <v>#DIV/0!</v>
      </c>
      <c r="BA26" s="132"/>
      <c r="BB26" s="133" t="e">
        <f>+BA26*100/BA$39</f>
        <v>#DIV/0!</v>
      </c>
      <c r="BC26" s="132"/>
      <c r="BD26" s="133" t="e">
        <f>+BC26*100/BC$39</f>
        <v>#DIV/0!</v>
      </c>
      <c r="BE26" s="132"/>
      <c r="BF26" s="133" t="e">
        <f>+BE26*100/BE$39</f>
        <v>#DIV/0!</v>
      </c>
      <c r="BG26" s="132"/>
      <c r="BH26" s="133" t="e">
        <f>+BG26*100/BG$39</f>
        <v>#DIV/0!</v>
      </c>
      <c r="BI26" s="132"/>
      <c r="BJ26" s="133" t="e">
        <f>+BI26*100/BI$39</f>
        <v>#DIV/0!</v>
      </c>
      <c r="BK26" s="132"/>
      <c r="BL26" s="133" t="e">
        <f>+BK26*100/BK$39</f>
        <v>#DIV/0!</v>
      </c>
      <c r="BM26" s="132"/>
      <c r="BN26" s="133" t="e">
        <f>+BM26*100/BM$39</f>
        <v>#DIV/0!</v>
      </c>
      <c r="BO26" s="132"/>
      <c r="BP26" s="133" t="e">
        <f>+BO26*100/BO$39</f>
        <v>#DIV/0!</v>
      </c>
      <c r="BQ26" s="132"/>
      <c r="BR26" s="133" t="e">
        <f>+BQ26*100/BQ$39</f>
        <v>#DIV/0!</v>
      </c>
    </row>
    <row r="27" spans="1:70">
      <c r="A27" s="1455" t="s">
        <v>584</v>
      </c>
      <c r="B27" s="1452" t="s">
        <v>580</v>
      </c>
      <c r="C27" s="1453"/>
      <c r="D27" s="1454"/>
      <c r="E27" s="1445"/>
      <c r="F27" s="1446"/>
      <c r="G27" s="1445"/>
      <c r="H27" s="1446"/>
      <c r="I27" s="1445"/>
      <c r="J27" s="1446"/>
      <c r="K27" s="1445"/>
      <c r="L27" s="1446"/>
      <c r="M27" s="1445"/>
      <c r="N27" s="1446"/>
      <c r="O27" s="1445"/>
      <c r="P27" s="1446"/>
      <c r="Q27" s="1445"/>
      <c r="R27" s="1446"/>
      <c r="S27" s="1445"/>
      <c r="T27" s="1446"/>
      <c r="U27" s="1445"/>
      <c r="V27" s="1446"/>
      <c r="W27" s="1445"/>
      <c r="X27" s="1446"/>
      <c r="Y27" s="1445"/>
      <c r="Z27" s="1446"/>
      <c r="AA27" s="1445"/>
      <c r="AB27" s="1446"/>
      <c r="AC27" s="1445"/>
      <c r="AD27" s="1446"/>
      <c r="AE27" s="1445"/>
      <c r="AF27" s="1446"/>
      <c r="AG27" s="1445"/>
      <c r="AH27" s="1446"/>
      <c r="AI27" s="1445"/>
      <c r="AJ27" s="1446"/>
      <c r="AK27" s="1445"/>
      <c r="AL27" s="1446"/>
      <c r="AM27" s="1445"/>
      <c r="AN27" s="1446"/>
      <c r="AO27" s="1445"/>
      <c r="AP27" s="1446"/>
      <c r="AQ27" s="1445"/>
      <c r="AR27" s="1446"/>
      <c r="AS27" s="1445"/>
      <c r="AT27" s="1446"/>
      <c r="AU27" s="1445"/>
      <c r="AV27" s="1446"/>
      <c r="AW27" s="1445"/>
      <c r="AX27" s="1446"/>
      <c r="AY27" s="1445"/>
      <c r="AZ27" s="1446"/>
      <c r="BA27" s="1445"/>
      <c r="BB27" s="1446"/>
      <c r="BC27" s="1445"/>
      <c r="BD27" s="1446"/>
      <c r="BE27" s="1445"/>
      <c r="BF27" s="1446"/>
      <c r="BG27" s="1445"/>
      <c r="BH27" s="1446"/>
      <c r="BI27" s="1445"/>
      <c r="BJ27" s="1446"/>
      <c r="BK27" s="1445"/>
      <c r="BL27" s="1446"/>
      <c r="BM27" s="1445"/>
      <c r="BN27" s="1446"/>
      <c r="BO27" s="1445"/>
      <c r="BP27" s="1446"/>
      <c r="BQ27" s="1445"/>
      <c r="BR27" s="1446"/>
    </row>
    <row r="28" spans="1:70">
      <c r="A28" s="1456"/>
      <c r="B28" s="1450" t="s">
        <v>581</v>
      </c>
      <c r="C28" s="1451"/>
      <c r="D28" s="146" t="s">
        <v>610</v>
      </c>
      <c r="E28" s="132"/>
      <c r="F28" s="133" t="e">
        <f>+E28*100/E$39</f>
        <v>#DIV/0!</v>
      </c>
      <c r="G28" s="132"/>
      <c r="H28" s="133">
        <f>+G28*100/G$39</f>
        <v>0</v>
      </c>
      <c r="I28" s="132"/>
      <c r="J28" s="133" t="e">
        <f>+I28*100/I$39</f>
        <v>#DIV/0!</v>
      </c>
      <c r="K28" s="132"/>
      <c r="L28" s="133" t="e">
        <f>+K28*100/K$39</f>
        <v>#DIV/0!</v>
      </c>
      <c r="M28" s="132"/>
      <c r="N28" s="133" t="e">
        <f>+M28*100/M$39</f>
        <v>#DIV/0!</v>
      </c>
      <c r="O28" s="132"/>
      <c r="P28" s="133" t="e">
        <f>+O28*100/O$39</f>
        <v>#DIV/0!</v>
      </c>
      <c r="Q28" s="132"/>
      <c r="R28" s="133" t="e">
        <f>+Q28*100/Q$39</f>
        <v>#DIV/0!</v>
      </c>
      <c r="S28" s="132"/>
      <c r="T28" s="133" t="e">
        <f>+S28*100/S$39</f>
        <v>#DIV/0!</v>
      </c>
      <c r="U28" s="132"/>
      <c r="V28" s="133" t="e">
        <f>+U28*100/U$39</f>
        <v>#DIV/0!</v>
      </c>
      <c r="W28" s="132"/>
      <c r="X28" s="133" t="e">
        <f>+W28*100/W$39</f>
        <v>#DIV/0!</v>
      </c>
      <c r="Y28" s="132"/>
      <c r="Z28" s="133" t="e">
        <f>+Y28*100/Y$39</f>
        <v>#DIV/0!</v>
      </c>
      <c r="AA28" s="132"/>
      <c r="AB28" s="133" t="e">
        <f>+AA28*100/AA$39</f>
        <v>#DIV/0!</v>
      </c>
      <c r="AC28" s="132"/>
      <c r="AD28" s="133" t="e">
        <f>+AC28*100/AC$39</f>
        <v>#DIV/0!</v>
      </c>
      <c r="AE28" s="132"/>
      <c r="AF28" s="133" t="e">
        <f>+AE28*100/AE$39</f>
        <v>#DIV/0!</v>
      </c>
      <c r="AG28" s="132"/>
      <c r="AH28" s="133" t="e">
        <f>+AG28*100/AG$39</f>
        <v>#DIV/0!</v>
      </c>
      <c r="AI28" s="132"/>
      <c r="AJ28" s="133" t="e">
        <f>+AI28*100/AI$39</f>
        <v>#DIV/0!</v>
      </c>
      <c r="AK28" s="132"/>
      <c r="AL28" s="133" t="e">
        <f>+AK28*100/AK$39</f>
        <v>#DIV/0!</v>
      </c>
      <c r="AM28" s="132"/>
      <c r="AN28" s="133" t="e">
        <f>+AM28*100/AM$39</f>
        <v>#DIV/0!</v>
      </c>
      <c r="AO28" s="132"/>
      <c r="AP28" s="133" t="e">
        <f>+AO28*100/AO$39</f>
        <v>#DIV/0!</v>
      </c>
      <c r="AQ28" s="132"/>
      <c r="AR28" s="133" t="e">
        <f>+AQ28*100/AQ$39</f>
        <v>#DIV/0!</v>
      </c>
      <c r="AS28" s="132"/>
      <c r="AT28" s="133" t="e">
        <f>+AS28*100/AS$39</f>
        <v>#DIV/0!</v>
      </c>
      <c r="AU28" s="132"/>
      <c r="AV28" s="133" t="e">
        <f>+AU28*100/AU$39</f>
        <v>#DIV/0!</v>
      </c>
      <c r="AW28" s="132"/>
      <c r="AX28" s="133" t="e">
        <f>+AW28*100/AW$39</f>
        <v>#DIV/0!</v>
      </c>
      <c r="AY28" s="132"/>
      <c r="AZ28" s="133" t="e">
        <f>+AY28*100/AY$39</f>
        <v>#DIV/0!</v>
      </c>
      <c r="BA28" s="132"/>
      <c r="BB28" s="133" t="e">
        <f>+BA28*100/BA$39</f>
        <v>#DIV/0!</v>
      </c>
      <c r="BC28" s="132"/>
      <c r="BD28" s="133" t="e">
        <f>+BC28*100/BC$39</f>
        <v>#DIV/0!</v>
      </c>
      <c r="BE28" s="132"/>
      <c r="BF28" s="133" t="e">
        <f>+BE28*100/BE$39</f>
        <v>#DIV/0!</v>
      </c>
      <c r="BG28" s="132"/>
      <c r="BH28" s="133" t="e">
        <f>+BG28*100/BG$39</f>
        <v>#DIV/0!</v>
      </c>
      <c r="BI28" s="132"/>
      <c r="BJ28" s="133" t="e">
        <f>+BI28*100/BI$39</f>
        <v>#DIV/0!</v>
      </c>
      <c r="BK28" s="132"/>
      <c r="BL28" s="133" t="e">
        <f>+BK28*100/BK$39</f>
        <v>#DIV/0!</v>
      </c>
      <c r="BM28" s="132"/>
      <c r="BN28" s="133" t="e">
        <f>+BM28*100/BM$39</f>
        <v>#DIV/0!</v>
      </c>
      <c r="BO28" s="132"/>
      <c r="BP28" s="133" t="e">
        <f>+BO28*100/BO$39</f>
        <v>#DIV/0!</v>
      </c>
      <c r="BQ28" s="132"/>
      <c r="BR28" s="133" t="e">
        <f>+BQ28*100/BQ$39</f>
        <v>#DIV/0!</v>
      </c>
    </row>
    <row r="29" spans="1:70">
      <c r="A29" s="1455" t="s">
        <v>585</v>
      </c>
      <c r="B29" s="1452" t="s">
        <v>580</v>
      </c>
      <c r="C29" s="1453"/>
      <c r="D29" s="1454"/>
      <c r="E29" s="1445"/>
      <c r="F29" s="1446"/>
      <c r="G29" s="1445"/>
      <c r="H29" s="1446"/>
      <c r="I29" s="1445"/>
      <c r="J29" s="1446"/>
      <c r="K29" s="1445"/>
      <c r="L29" s="1446"/>
      <c r="M29" s="1445"/>
      <c r="N29" s="1446"/>
      <c r="O29" s="1445"/>
      <c r="P29" s="1446"/>
      <c r="Q29" s="1445"/>
      <c r="R29" s="1446"/>
      <c r="S29" s="1445"/>
      <c r="T29" s="1446"/>
      <c r="U29" s="1445"/>
      <c r="V29" s="1446"/>
      <c r="W29" s="1445"/>
      <c r="X29" s="1446"/>
      <c r="Y29" s="1445"/>
      <c r="Z29" s="1446"/>
      <c r="AA29" s="1445"/>
      <c r="AB29" s="1446"/>
      <c r="AC29" s="1445"/>
      <c r="AD29" s="1446"/>
      <c r="AE29" s="1445"/>
      <c r="AF29" s="1446"/>
      <c r="AG29" s="1445"/>
      <c r="AH29" s="1446"/>
      <c r="AI29" s="1445"/>
      <c r="AJ29" s="1446"/>
      <c r="AK29" s="1445"/>
      <c r="AL29" s="1446"/>
      <c r="AM29" s="1445"/>
      <c r="AN29" s="1446"/>
      <c r="AO29" s="1445"/>
      <c r="AP29" s="1446"/>
      <c r="AQ29" s="1445"/>
      <c r="AR29" s="1446"/>
      <c r="AS29" s="1445"/>
      <c r="AT29" s="1446"/>
      <c r="AU29" s="1445"/>
      <c r="AV29" s="1446"/>
      <c r="AW29" s="1445"/>
      <c r="AX29" s="1446"/>
      <c r="AY29" s="1445"/>
      <c r="AZ29" s="1446"/>
      <c r="BA29" s="1445"/>
      <c r="BB29" s="1446"/>
      <c r="BC29" s="1445"/>
      <c r="BD29" s="1446"/>
      <c r="BE29" s="1445"/>
      <c r="BF29" s="1446"/>
      <c r="BG29" s="1445"/>
      <c r="BH29" s="1446"/>
      <c r="BI29" s="1445"/>
      <c r="BJ29" s="1446"/>
      <c r="BK29" s="1445"/>
      <c r="BL29" s="1446"/>
      <c r="BM29" s="1445"/>
      <c r="BN29" s="1446"/>
      <c r="BO29" s="1445"/>
      <c r="BP29" s="1446"/>
      <c r="BQ29" s="1445"/>
      <c r="BR29" s="1446"/>
    </row>
    <row r="30" spans="1:70">
      <c r="A30" s="1456"/>
      <c r="B30" s="1450" t="s">
        <v>581</v>
      </c>
      <c r="C30" s="1451"/>
      <c r="D30" s="146" t="s">
        <v>610</v>
      </c>
      <c r="E30" s="132"/>
      <c r="F30" s="133" t="e">
        <f>+E30*100/E$39</f>
        <v>#DIV/0!</v>
      </c>
      <c r="G30" s="132"/>
      <c r="H30" s="133">
        <f>+G30*100/G$39</f>
        <v>0</v>
      </c>
      <c r="I30" s="132"/>
      <c r="J30" s="133" t="e">
        <f>+I30*100/I$39</f>
        <v>#DIV/0!</v>
      </c>
      <c r="K30" s="132"/>
      <c r="L30" s="133" t="e">
        <f>+K30*100/K$39</f>
        <v>#DIV/0!</v>
      </c>
      <c r="M30" s="132"/>
      <c r="N30" s="133" t="e">
        <f>+M30*100/M$39</f>
        <v>#DIV/0!</v>
      </c>
      <c r="O30" s="132"/>
      <c r="P30" s="133" t="e">
        <f>+O30*100/O$39</f>
        <v>#DIV/0!</v>
      </c>
      <c r="Q30" s="132"/>
      <c r="R30" s="133" t="e">
        <f>+Q30*100/Q$39</f>
        <v>#DIV/0!</v>
      </c>
      <c r="S30" s="132"/>
      <c r="T30" s="133" t="e">
        <f>+S30*100/S$39</f>
        <v>#DIV/0!</v>
      </c>
      <c r="U30" s="132"/>
      <c r="V30" s="133" t="e">
        <f>+U30*100/U$39</f>
        <v>#DIV/0!</v>
      </c>
      <c r="W30" s="132"/>
      <c r="X30" s="133" t="e">
        <f>+W30*100/W$39</f>
        <v>#DIV/0!</v>
      </c>
      <c r="Y30" s="132"/>
      <c r="Z30" s="133" t="e">
        <f>+Y30*100/Y$39</f>
        <v>#DIV/0!</v>
      </c>
      <c r="AA30" s="132"/>
      <c r="AB30" s="133" t="e">
        <f>+AA30*100/AA$39</f>
        <v>#DIV/0!</v>
      </c>
      <c r="AC30" s="132"/>
      <c r="AD30" s="133" t="e">
        <f>+AC30*100/AC$39</f>
        <v>#DIV/0!</v>
      </c>
      <c r="AE30" s="132"/>
      <c r="AF30" s="133" t="e">
        <f>+AE30*100/AE$39</f>
        <v>#DIV/0!</v>
      </c>
      <c r="AG30" s="132"/>
      <c r="AH30" s="133" t="e">
        <f>+AG30*100/AG$39</f>
        <v>#DIV/0!</v>
      </c>
      <c r="AI30" s="132"/>
      <c r="AJ30" s="133" t="e">
        <f>+AI30*100/AI$39</f>
        <v>#DIV/0!</v>
      </c>
      <c r="AK30" s="132"/>
      <c r="AL30" s="133" t="e">
        <f>+AK30*100/AK$39</f>
        <v>#DIV/0!</v>
      </c>
      <c r="AM30" s="132"/>
      <c r="AN30" s="133" t="e">
        <f>+AM30*100/AM$39</f>
        <v>#DIV/0!</v>
      </c>
      <c r="AO30" s="132"/>
      <c r="AP30" s="133" t="e">
        <f>+AO30*100/AO$39</f>
        <v>#DIV/0!</v>
      </c>
      <c r="AQ30" s="132"/>
      <c r="AR30" s="133" t="e">
        <f>+AQ30*100/AQ$39</f>
        <v>#DIV/0!</v>
      </c>
      <c r="AS30" s="132"/>
      <c r="AT30" s="133" t="e">
        <f>+AS30*100/AS$39</f>
        <v>#DIV/0!</v>
      </c>
      <c r="AU30" s="132"/>
      <c r="AV30" s="133" t="e">
        <f>+AU30*100/AU$39</f>
        <v>#DIV/0!</v>
      </c>
      <c r="AW30" s="132"/>
      <c r="AX30" s="133" t="e">
        <f>+AW30*100/AW$39</f>
        <v>#DIV/0!</v>
      </c>
      <c r="AY30" s="132"/>
      <c r="AZ30" s="133" t="e">
        <f>+AY30*100/AY$39</f>
        <v>#DIV/0!</v>
      </c>
      <c r="BA30" s="132"/>
      <c r="BB30" s="133" t="e">
        <f>+BA30*100/BA$39</f>
        <v>#DIV/0!</v>
      </c>
      <c r="BC30" s="132"/>
      <c r="BD30" s="133" t="e">
        <f>+BC30*100/BC$39</f>
        <v>#DIV/0!</v>
      </c>
      <c r="BE30" s="132"/>
      <c r="BF30" s="133" t="e">
        <f>+BE30*100/BE$39</f>
        <v>#DIV/0!</v>
      </c>
      <c r="BG30" s="132"/>
      <c r="BH30" s="133" t="e">
        <f>+BG30*100/BG$39</f>
        <v>#DIV/0!</v>
      </c>
      <c r="BI30" s="132"/>
      <c r="BJ30" s="133" t="e">
        <f>+BI30*100/BI$39</f>
        <v>#DIV/0!</v>
      </c>
      <c r="BK30" s="132"/>
      <c r="BL30" s="133" t="e">
        <f>+BK30*100/BK$39</f>
        <v>#DIV/0!</v>
      </c>
      <c r="BM30" s="132"/>
      <c r="BN30" s="133" t="e">
        <f>+BM30*100/BM$39</f>
        <v>#DIV/0!</v>
      </c>
      <c r="BO30" s="132"/>
      <c r="BP30" s="133" t="e">
        <f>+BO30*100/BO$39</f>
        <v>#DIV/0!</v>
      </c>
      <c r="BQ30" s="132"/>
      <c r="BR30" s="133" t="e">
        <f>+BQ30*100/BQ$39</f>
        <v>#DIV/0!</v>
      </c>
    </row>
    <row r="31" spans="1:70">
      <c r="A31" s="1455" t="s">
        <v>586</v>
      </c>
      <c r="B31" s="1452" t="s">
        <v>580</v>
      </c>
      <c r="C31" s="1453"/>
      <c r="D31" s="1454"/>
      <c r="E31" s="1445"/>
      <c r="F31" s="1446"/>
      <c r="G31" s="1445"/>
      <c r="H31" s="1446"/>
      <c r="I31" s="1445"/>
      <c r="J31" s="1446"/>
      <c r="K31" s="1445"/>
      <c r="L31" s="1446"/>
      <c r="M31" s="1445"/>
      <c r="N31" s="1446"/>
      <c r="O31" s="1445"/>
      <c r="P31" s="1446"/>
      <c r="Q31" s="1445"/>
      <c r="R31" s="1446"/>
      <c r="S31" s="1445"/>
      <c r="T31" s="1446"/>
      <c r="U31" s="1445"/>
      <c r="V31" s="1446"/>
      <c r="W31" s="1445"/>
      <c r="X31" s="1446"/>
      <c r="Y31" s="1445"/>
      <c r="Z31" s="1446"/>
      <c r="AA31" s="1445"/>
      <c r="AB31" s="1446"/>
      <c r="AC31" s="1445"/>
      <c r="AD31" s="1446"/>
      <c r="AE31" s="1445"/>
      <c r="AF31" s="1446"/>
      <c r="AG31" s="1445"/>
      <c r="AH31" s="1446"/>
      <c r="AI31" s="1445"/>
      <c r="AJ31" s="1446"/>
      <c r="AK31" s="1445"/>
      <c r="AL31" s="1446"/>
      <c r="AM31" s="1445"/>
      <c r="AN31" s="1446"/>
      <c r="AO31" s="1445"/>
      <c r="AP31" s="1446"/>
      <c r="AQ31" s="1445"/>
      <c r="AR31" s="1446"/>
      <c r="AS31" s="1445"/>
      <c r="AT31" s="1446"/>
      <c r="AU31" s="1445"/>
      <c r="AV31" s="1446"/>
      <c r="AW31" s="1445"/>
      <c r="AX31" s="1446"/>
      <c r="AY31" s="1445"/>
      <c r="AZ31" s="1446"/>
      <c r="BA31" s="1445"/>
      <c r="BB31" s="1446"/>
      <c r="BC31" s="1445"/>
      <c r="BD31" s="1446"/>
      <c r="BE31" s="1445"/>
      <c r="BF31" s="1446"/>
      <c r="BG31" s="1445"/>
      <c r="BH31" s="1446"/>
      <c r="BI31" s="1445"/>
      <c r="BJ31" s="1446"/>
      <c r="BK31" s="1445"/>
      <c r="BL31" s="1446"/>
      <c r="BM31" s="1445"/>
      <c r="BN31" s="1446"/>
      <c r="BO31" s="1445"/>
      <c r="BP31" s="1446"/>
      <c r="BQ31" s="1445"/>
      <c r="BR31" s="1446"/>
    </row>
    <row r="32" spans="1:70">
      <c r="A32" s="1456"/>
      <c r="B32" s="1450" t="s">
        <v>581</v>
      </c>
      <c r="C32" s="1451"/>
      <c r="D32" s="146" t="s">
        <v>610</v>
      </c>
      <c r="E32" s="132"/>
      <c r="F32" s="133" t="e">
        <f>+E32*100/E$39</f>
        <v>#DIV/0!</v>
      </c>
      <c r="G32" s="132"/>
      <c r="H32" s="133">
        <f>+G32*100/G$39</f>
        <v>0</v>
      </c>
      <c r="I32" s="132"/>
      <c r="J32" s="133" t="e">
        <f>+I32*100/I$39</f>
        <v>#DIV/0!</v>
      </c>
      <c r="K32" s="132"/>
      <c r="L32" s="133" t="e">
        <f>+K32*100/K$39</f>
        <v>#DIV/0!</v>
      </c>
      <c r="M32" s="132"/>
      <c r="N32" s="133" t="e">
        <f>+M32*100/M$39</f>
        <v>#DIV/0!</v>
      </c>
      <c r="O32" s="132"/>
      <c r="P32" s="133" t="e">
        <f>+O32*100/O$39</f>
        <v>#DIV/0!</v>
      </c>
      <c r="Q32" s="132"/>
      <c r="R32" s="133" t="e">
        <f>+Q32*100/Q$39</f>
        <v>#DIV/0!</v>
      </c>
      <c r="S32" s="132"/>
      <c r="T32" s="133" t="e">
        <f>+S32*100/S$39</f>
        <v>#DIV/0!</v>
      </c>
      <c r="U32" s="132"/>
      <c r="V32" s="133" t="e">
        <f>+U32*100/U$39</f>
        <v>#DIV/0!</v>
      </c>
      <c r="W32" s="132"/>
      <c r="X32" s="133" t="e">
        <f>+W32*100/W$39</f>
        <v>#DIV/0!</v>
      </c>
      <c r="Y32" s="132"/>
      <c r="Z32" s="133" t="e">
        <f>+Y32*100/Y$39</f>
        <v>#DIV/0!</v>
      </c>
      <c r="AA32" s="132"/>
      <c r="AB32" s="133" t="e">
        <f>+AA32*100/AA$39</f>
        <v>#DIV/0!</v>
      </c>
      <c r="AC32" s="132"/>
      <c r="AD32" s="133" t="e">
        <f>+AC32*100/AC$39</f>
        <v>#DIV/0!</v>
      </c>
      <c r="AE32" s="132"/>
      <c r="AF32" s="133" t="e">
        <f>+AE32*100/AE$39</f>
        <v>#DIV/0!</v>
      </c>
      <c r="AG32" s="132"/>
      <c r="AH32" s="133" t="e">
        <f>+AG32*100/AG$39</f>
        <v>#DIV/0!</v>
      </c>
      <c r="AI32" s="132"/>
      <c r="AJ32" s="133" t="e">
        <f>+AI32*100/AI$39</f>
        <v>#DIV/0!</v>
      </c>
      <c r="AK32" s="132"/>
      <c r="AL32" s="133" t="e">
        <f>+AK32*100/AK$39</f>
        <v>#DIV/0!</v>
      </c>
      <c r="AM32" s="132"/>
      <c r="AN32" s="133" t="e">
        <f>+AM32*100/AM$39</f>
        <v>#DIV/0!</v>
      </c>
      <c r="AO32" s="132"/>
      <c r="AP32" s="133" t="e">
        <f>+AO32*100/AO$39</f>
        <v>#DIV/0!</v>
      </c>
      <c r="AQ32" s="132"/>
      <c r="AR32" s="133" t="e">
        <f>+AQ32*100/AQ$39</f>
        <v>#DIV/0!</v>
      </c>
      <c r="AS32" s="132"/>
      <c r="AT32" s="133" t="e">
        <f>+AS32*100/AS$39</f>
        <v>#DIV/0!</v>
      </c>
      <c r="AU32" s="132"/>
      <c r="AV32" s="133" t="e">
        <f>+AU32*100/AU$39</f>
        <v>#DIV/0!</v>
      </c>
      <c r="AW32" s="132"/>
      <c r="AX32" s="133" t="e">
        <f>+AW32*100/AW$39</f>
        <v>#DIV/0!</v>
      </c>
      <c r="AY32" s="132"/>
      <c r="AZ32" s="133" t="e">
        <f>+AY32*100/AY$39</f>
        <v>#DIV/0!</v>
      </c>
      <c r="BA32" s="132"/>
      <c r="BB32" s="133" t="e">
        <f>+BA32*100/BA$39</f>
        <v>#DIV/0!</v>
      </c>
      <c r="BC32" s="132"/>
      <c r="BD32" s="133" t="e">
        <f>+BC32*100/BC$39</f>
        <v>#DIV/0!</v>
      </c>
      <c r="BE32" s="132"/>
      <c r="BF32" s="133" t="e">
        <f>+BE32*100/BE$39</f>
        <v>#DIV/0!</v>
      </c>
      <c r="BG32" s="132"/>
      <c r="BH32" s="133" t="e">
        <f>+BG32*100/BG$39</f>
        <v>#DIV/0!</v>
      </c>
      <c r="BI32" s="132"/>
      <c r="BJ32" s="133" t="e">
        <f>+BI32*100/BI$39</f>
        <v>#DIV/0!</v>
      </c>
      <c r="BK32" s="132"/>
      <c r="BL32" s="133" t="e">
        <f>+BK32*100/BK$39</f>
        <v>#DIV/0!</v>
      </c>
      <c r="BM32" s="132"/>
      <c r="BN32" s="133" t="e">
        <f>+BM32*100/BM$39</f>
        <v>#DIV/0!</v>
      </c>
      <c r="BO32" s="132"/>
      <c r="BP32" s="133" t="e">
        <f>+BO32*100/BO$39</f>
        <v>#DIV/0!</v>
      </c>
      <c r="BQ32" s="132"/>
      <c r="BR32" s="133" t="e">
        <f>+BQ32*100/BQ$39</f>
        <v>#DIV/0!</v>
      </c>
    </row>
    <row r="33" spans="1:70">
      <c r="A33" s="1455" t="s">
        <v>587</v>
      </c>
      <c r="B33" s="1452" t="s">
        <v>580</v>
      </c>
      <c r="C33" s="1453"/>
      <c r="D33" s="1454"/>
      <c r="E33" s="1445"/>
      <c r="F33" s="1446"/>
      <c r="G33" s="1445"/>
      <c r="H33" s="1446"/>
      <c r="I33" s="1445"/>
      <c r="J33" s="1446"/>
      <c r="K33" s="1445"/>
      <c r="L33" s="1446"/>
      <c r="M33" s="1445"/>
      <c r="N33" s="1446"/>
      <c r="O33" s="1445"/>
      <c r="P33" s="1446"/>
      <c r="Q33" s="1445"/>
      <c r="R33" s="1446"/>
      <c r="S33" s="1445"/>
      <c r="T33" s="1446"/>
      <c r="U33" s="1445"/>
      <c r="V33" s="1446"/>
      <c r="W33" s="1445"/>
      <c r="X33" s="1446"/>
      <c r="Y33" s="1445"/>
      <c r="Z33" s="1446"/>
      <c r="AA33" s="1445"/>
      <c r="AB33" s="1446"/>
      <c r="AC33" s="1445"/>
      <c r="AD33" s="1446"/>
      <c r="AE33" s="1445"/>
      <c r="AF33" s="1446"/>
      <c r="AG33" s="1445"/>
      <c r="AH33" s="1446"/>
      <c r="AI33" s="1445"/>
      <c r="AJ33" s="1446"/>
      <c r="AK33" s="1445"/>
      <c r="AL33" s="1446"/>
      <c r="AM33" s="1445"/>
      <c r="AN33" s="1446"/>
      <c r="AO33" s="1445"/>
      <c r="AP33" s="1446"/>
      <c r="AQ33" s="1445"/>
      <c r="AR33" s="1446"/>
      <c r="AS33" s="1445"/>
      <c r="AT33" s="1446"/>
      <c r="AU33" s="1445"/>
      <c r="AV33" s="1446"/>
      <c r="AW33" s="1445"/>
      <c r="AX33" s="1446"/>
      <c r="AY33" s="1445"/>
      <c r="AZ33" s="1446"/>
      <c r="BA33" s="1445"/>
      <c r="BB33" s="1446"/>
      <c r="BC33" s="1445"/>
      <c r="BD33" s="1446"/>
      <c r="BE33" s="1445"/>
      <c r="BF33" s="1446"/>
      <c r="BG33" s="1445"/>
      <c r="BH33" s="1446"/>
      <c r="BI33" s="1445"/>
      <c r="BJ33" s="1446"/>
      <c r="BK33" s="1445"/>
      <c r="BL33" s="1446"/>
      <c r="BM33" s="1445"/>
      <c r="BN33" s="1446"/>
      <c r="BO33" s="1445"/>
      <c r="BP33" s="1446"/>
      <c r="BQ33" s="1445"/>
      <c r="BR33" s="1446"/>
    </row>
    <row r="34" spans="1:70">
      <c r="A34" s="1456"/>
      <c r="B34" s="1450" t="s">
        <v>581</v>
      </c>
      <c r="C34" s="1451"/>
      <c r="D34" s="146" t="s">
        <v>610</v>
      </c>
      <c r="E34" s="132"/>
      <c r="F34" s="133" t="e">
        <f>+E34*100/E$39</f>
        <v>#DIV/0!</v>
      </c>
      <c r="G34" s="132"/>
      <c r="H34" s="133">
        <f>+G34*100/G$39</f>
        <v>0</v>
      </c>
      <c r="I34" s="132"/>
      <c r="J34" s="133" t="e">
        <f>+I34*100/I$39</f>
        <v>#DIV/0!</v>
      </c>
      <c r="K34" s="132"/>
      <c r="L34" s="133" t="e">
        <f>+K34*100/K$39</f>
        <v>#DIV/0!</v>
      </c>
      <c r="M34" s="132"/>
      <c r="N34" s="133" t="e">
        <f>+M34*100/M$39</f>
        <v>#DIV/0!</v>
      </c>
      <c r="O34" s="132"/>
      <c r="P34" s="133" t="e">
        <f>+O34*100/O$39</f>
        <v>#DIV/0!</v>
      </c>
      <c r="Q34" s="132"/>
      <c r="R34" s="133" t="e">
        <f>+Q34*100/Q$39</f>
        <v>#DIV/0!</v>
      </c>
      <c r="S34" s="132"/>
      <c r="T34" s="133" t="e">
        <f>+S34*100/S$39</f>
        <v>#DIV/0!</v>
      </c>
      <c r="U34" s="132"/>
      <c r="V34" s="133" t="e">
        <f>+U34*100/U$39</f>
        <v>#DIV/0!</v>
      </c>
      <c r="W34" s="132"/>
      <c r="X34" s="133" t="e">
        <f>+W34*100/W$39</f>
        <v>#DIV/0!</v>
      </c>
      <c r="Y34" s="132"/>
      <c r="Z34" s="133" t="e">
        <f>+Y34*100/Y$39</f>
        <v>#DIV/0!</v>
      </c>
      <c r="AA34" s="132"/>
      <c r="AB34" s="133" t="e">
        <f>+AA34*100/AA$39</f>
        <v>#DIV/0!</v>
      </c>
      <c r="AC34" s="132"/>
      <c r="AD34" s="133" t="e">
        <f>+AC34*100/AC$39</f>
        <v>#DIV/0!</v>
      </c>
      <c r="AE34" s="132"/>
      <c r="AF34" s="133" t="e">
        <f>+AE34*100/AE$39</f>
        <v>#DIV/0!</v>
      </c>
      <c r="AG34" s="132"/>
      <c r="AH34" s="133" t="e">
        <f>+AG34*100/AG$39</f>
        <v>#DIV/0!</v>
      </c>
      <c r="AI34" s="132"/>
      <c r="AJ34" s="133" t="e">
        <f>+AI34*100/AI$39</f>
        <v>#DIV/0!</v>
      </c>
      <c r="AK34" s="132"/>
      <c r="AL34" s="133" t="e">
        <f>+AK34*100/AK$39</f>
        <v>#DIV/0!</v>
      </c>
      <c r="AM34" s="132"/>
      <c r="AN34" s="133" t="e">
        <f>+AM34*100/AM$39</f>
        <v>#DIV/0!</v>
      </c>
      <c r="AO34" s="132"/>
      <c r="AP34" s="133" t="e">
        <f>+AO34*100/AO$39</f>
        <v>#DIV/0!</v>
      </c>
      <c r="AQ34" s="132"/>
      <c r="AR34" s="133" t="e">
        <f>+AQ34*100/AQ$39</f>
        <v>#DIV/0!</v>
      </c>
      <c r="AS34" s="132"/>
      <c r="AT34" s="133" t="e">
        <f>+AS34*100/AS$39</f>
        <v>#DIV/0!</v>
      </c>
      <c r="AU34" s="132"/>
      <c r="AV34" s="133" t="e">
        <f>+AU34*100/AU$39</f>
        <v>#DIV/0!</v>
      </c>
      <c r="AW34" s="132"/>
      <c r="AX34" s="133" t="e">
        <f>+AW34*100/AW$39</f>
        <v>#DIV/0!</v>
      </c>
      <c r="AY34" s="132"/>
      <c r="AZ34" s="133" t="e">
        <f>+AY34*100/AY$39</f>
        <v>#DIV/0!</v>
      </c>
      <c r="BA34" s="132"/>
      <c r="BB34" s="133" t="e">
        <f>+BA34*100/BA$39</f>
        <v>#DIV/0!</v>
      </c>
      <c r="BC34" s="132"/>
      <c r="BD34" s="133" t="e">
        <f>+BC34*100/BC$39</f>
        <v>#DIV/0!</v>
      </c>
      <c r="BE34" s="132"/>
      <c r="BF34" s="133" t="e">
        <f>+BE34*100/BE$39</f>
        <v>#DIV/0!</v>
      </c>
      <c r="BG34" s="132"/>
      <c r="BH34" s="133" t="e">
        <f>+BG34*100/BG$39</f>
        <v>#DIV/0!</v>
      </c>
      <c r="BI34" s="132"/>
      <c r="BJ34" s="133" t="e">
        <f>+BI34*100/BI$39</f>
        <v>#DIV/0!</v>
      </c>
      <c r="BK34" s="132"/>
      <c r="BL34" s="133" t="e">
        <f>+BK34*100/BK$39</f>
        <v>#DIV/0!</v>
      </c>
      <c r="BM34" s="132"/>
      <c r="BN34" s="133" t="e">
        <f>+BM34*100/BM$39</f>
        <v>#DIV/0!</v>
      </c>
      <c r="BO34" s="132"/>
      <c r="BP34" s="133" t="e">
        <f>+BO34*100/BO$39</f>
        <v>#DIV/0!</v>
      </c>
      <c r="BQ34" s="132"/>
      <c r="BR34" s="133" t="e">
        <f>+BQ34*100/BQ$39</f>
        <v>#DIV/0!</v>
      </c>
    </row>
    <row r="35" spans="1:70">
      <c r="A35" s="1455" t="s">
        <v>588</v>
      </c>
      <c r="B35" s="1452" t="s">
        <v>580</v>
      </c>
      <c r="C35" s="1453"/>
      <c r="D35" s="1454"/>
      <c r="E35" s="1445"/>
      <c r="F35" s="1446"/>
      <c r="G35" s="1445"/>
      <c r="H35" s="1446"/>
      <c r="I35" s="1445"/>
      <c r="J35" s="1446"/>
      <c r="K35" s="1445"/>
      <c r="L35" s="1446"/>
      <c r="M35" s="1445"/>
      <c r="N35" s="1446"/>
      <c r="O35" s="1445"/>
      <c r="P35" s="1446"/>
      <c r="Q35" s="1445"/>
      <c r="R35" s="1446"/>
      <c r="S35" s="1445"/>
      <c r="T35" s="1446"/>
      <c r="U35" s="1445"/>
      <c r="V35" s="1446"/>
      <c r="W35" s="1445"/>
      <c r="X35" s="1446"/>
      <c r="Y35" s="1445"/>
      <c r="Z35" s="1446"/>
      <c r="AA35" s="1445"/>
      <c r="AB35" s="1446"/>
      <c r="AC35" s="1445"/>
      <c r="AD35" s="1446"/>
      <c r="AE35" s="1445"/>
      <c r="AF35" s="1446"/>
      <c r="AG35" s="1445"/>
      <c r="AH35" s="1446"/>
      <c r="AI35" s="1445"/>
      <c r="AJ35" s="1446"/>
      <c r="AK35" s="1445"/>
      <c r="AL35" s="1446"/>
      <c r="AM35" s="1445"/>
      <c r="AN35" s="1446"/>
      <c r="AO35" s="1445"/>
      <c r="AP35" s="1446"/>
      <c r="AQ35" s="1445"/>
      <c r="AR35" s="1446"/>
      <c r="AS35" s="1445"/>
      <c r="AT35" s="1446"/>
      <c r="AU35" s="1445"/>
      <c r="AV35" s="1446"/>
      <c r="AW35" s="1445"/>
      <c r="AX35" s="1446"/>
      <c r="AY35" s="1445"/>
      <c r="AZ35" s="1446"/>
      <c r="BA35" s="1445"/>
      <c r="BB35" s="1446"/>
      <c r="BC35" s="1445"/>
      <c r="BD35" s="1446"/>
      <c r="BE35" s="1445"/>
      <c r="BF35" s="1446"/>
      <c r="BG35" s="1445"/>
      <c r="BH35" s="1446"/>
      <c r="BI35" s="1445"/>
      <c r="BJ35" s="1446"/>
      <c r="BK35" s="1445"/>
      <c r="BL35" s="1446"/>
      <c r="BM35" s="1445"/>
      <c r="BN35" s="1446"/>
      <c r="BO35" s="1445"/>
      <c r="BP35" s="1446"/>
      <c r="BQ35" s="1445"/>
      <c r="BR35" s="1446"/>
    </row>
    <row r="36" spans="1:70">
      <c r="A36" s="1456"/>
      <c r="B36" s="1450" t="s">
        <v>581</v>
      </c>
      <c r="C36" s="1451"/>
      <c r="D36" s="146" t="s">
        <v>610</v>
      </c>
      <c r="E36" s="132"/>
      <c r="F36" s="133" t="e">
        <f>+E36*100/E$39</f>
        <v>#DIV/0!</v>
      </c>
      <c r="G36" s="132"/>
      <c r="H36" s="133">
        <f>+G36*100/G$39</f>
        <v>0</v>
      </c>
      <c r="I36" s="132"/>
      <c r="J36" s="133" t="e">
        <f>+I36*100/I$39</f>
        <v>#DIV/0!</v>
      </c>
      <c r="K36" s="132"/>
      <c r="L36" s="133" t="e">
        <f>+K36*100/K$39</f>
        <v>#DIV/0!</v>
      </c>
      <c r="M36" s="132"/>
      <c r="N36" s="133" t="e">
        <f>+M36*100/M$39</f>
        <v>#DIV/0!</v>
      </c>
      <c r="O36" s="132"/>
      <c r="P36" s="133" t="e">
        <f>+O36*100/O$39</f>
        <v>#DIV/0!</v>
      </c>
      <c r="Q36" s="132"/>
      <c r="R36" s="133" t="e">
        <f>+Q36*100/Q$39</f>
        <v>#DIV/0!</v>
      </c>
      <c r="S36" s="132"/>
      <c r="T36" s="133" t="e">
        <f>+S36*100/S$39</f>
        <v>#DIV/0!</v>
      </c>
      <c r="U36" s="132"/>
      <c r="V36" s="133" t="e">
        <f>+U36*100/U$39</f>
        <v>#DIV/0!</v>
      </c>
      <c r="W36" s="132"/>
      <c r="X36" s="133" t="e">
        <f>+W36*100/W$39</f>
        <v>#DIV/0!</v>
      </c>
      <c r="Y36" s="132"/>
      <c r="Z36" s="133" t="e">
        <f>+Y36*100/Y$39</f>
        <v>#DIV/0!</v>
      </c>
      <c r="AA36" s="132"/>
      <c r="AB36" s="133" t="e">
        <f>+AA36*100/AA$39</f>
        <v>#DIV/0!</v>
      </c>
      <c r="AC36" s="132"/>
      <c r="AD36" s="133" t="e">
        <f>+AC36*100/AC$39</f>
        <v>#DIV/0!</v>
      </c>
      <c r="AE36" s="132"/>
      <c r="AF36" s="133" t="e">
        <f>+AE36*100/AE$39</f>
        <v>#DIV/0!</v>
      </c>
      <c r="AG36" s="132"/>
      <c r="AH36" s="133" t="e">
        <f>+AG36*100/AG$39</f>
        <v>#DIV/0!</v>
      </c>
      <c r="AI36" s="132"/>
      <c r="AJ36" s="133" t="e">
        <f>+AI36*100/AI$39</f>
        <v>#DIV/0!</v>
      </c>
      <c r="AK36" s="132"/>
      <c r="AL36" s="133" t="e">
        <f>+AK36*100/AK$39</f>
        <v>#DIV/0!</v>
      </c>
      <c r="AM36" s="132"/>
      <c r="AN36" s="133" t="e">
        <f>+AM36*100/AM$39</f>
        <v>#DIV/0!</v>
      </c>
      <c r="AO36" s="132"/>
      <c r="AP36" s="133" t="e">
        <f>+AO36*100/AO$39</f>
        <v>#DIV/0!</v>
      </c>
      <c r="AQ36" s="132"/>
      <c r="AR36" s="133" t="e">
        <f>+AQ36*100/AQ$39</f>
        <v>#DIV/0!</v>
      </c>
      <c r="AS36" s="132"/>
      <c r="AT36" s="133" t="e">
        <f>+AS36*100/AS$39</f>
        <v>#DIV/0!</v>
      </c>
      <c r="AU36" s="132"/>
      <c r="AV36" s="133" t="e">
        <f>+AU36*100/AU$39</f>
        <v>#DIV/0!</v>
      </c>
      <c r="AW36" s="132"/>
      <c r="AX36" s="133" t="e">
        <f>+AW36*100/AW$39</f>
        <v>#DIV/0!</v>
      </c>
      <c r="AY36" s="132"/>
      <c r="AZ36" s="133" t="e">
        <f>+AY36*100/AY$39</f>
        <v>#DIV/0!</v>
      </c>
      <c r="BA36" s="132"/>
      <c r="BB36" s="133" t="e">
        <f>+BA36*100/BA$39</f>
        <v>#DIV/0!</v>
      </c>
      <c r="BC36" s="132"/>
      <c r="BD36" s="133" t="e">
        <f>+BC36*100/BC$39</f>
        <v>#DIV/0!</v>
      </c>
      <c r="BE36" s="132"/>
      <c r="BF36" s="133" t="e">
        <f>+BE36*100/BE$39</f>
        <v>#DIV/0!</v>
      </c>
      <c r="BG36" s="132"/>
      <c r="BH36" s="133" t="e">
        <f>+BG36*100/BG$39</f>
        <v>#DIV/0!</v>
      </c>
      <c r="BI36" s="132"/>
      <c r="BJ36" s="133" t="e">
        <f>+BI36*100/BI$39</f>
        <v>#DIV/0!</v>
      </c>
      <c r="BK36" s="132"/>
      <c r="BL36" s="133" t="e">
        <f>+BK36*100/BK$39</f>
        <v>#DIV/0!</v>
      </c>
      <c r="BM36" s="132"/>
      <c r="BN36" s="133" t="e">
        <f>+BM36*100/BM$39</f>
        <v>#DIV/0!</v>
      </c>
      <c r="BO36" s="132"/>
      <c r="BP36" s="133" t="e">
        <f>+BO36*100/BO$39</f>
        <v>#DIV/0!</v>
      </c>
      <c r="BQ36" s="132"/>
      <c r="BR36" s="133" t="e">
        <f>+BQ36*100/BQ$39</f>
        <v>#DIV/0!</v>
      </c>
    </row>
    <row r="37" spans="1:70">
      <c r="A37" s="1455" t="s">
        <v>589</v>
      </c>
      <c r="B37" s="1452" t="s">
        <v>401</v>
      </c>
      <c r="C37" s="1453"/>
      <c r="D37" s="1454"/>
      <c r="E37" s="1445"/>
      <c r="F37" s="1446"/>
      <c r="G37" s="1445"/>
      <c r="H37" s="1446"/>
      <c r="I37" s="1445"/>
      <c r="J37" s="1446"/>
      <c r="K37" s="1445"/>
      <c r="L37" s="1446"/>
      <c r="M37" s="1445"/>
      <c r="N37" s="1446"/>
      <c r="O37" s="1445"/>
      <c r="P37" s="1446"/>
      <c r="Q37" s="1445"/>
      <c r="R37" s="1446"/>
      <c r="S37" s="1445"/>
      <c r="T37" s="1446"/>
      <c r="U37" s="1445"/>
      <c r="V37" s="1446"/>
      <c r="W37" s="1445"/>
      <c r="X37" s="1446"/>
      <c r="Y37" s="1445"/>
      <c r="Z37" s="1446"/>
      <c r="AA37" s="1445"/>
      <c r="AB37" s="1446"/>
      <c r="AC37" s="1445"/>
      <c r="AD37" s="1446"/>
      <c r="AE37" s="1445"/>
      <c r="AF37" s="1446"/>
      <c r="AG37" s="1445"/>
      <c r="AH37" s="1446"/>
      <c r="AI37" s="1445"/>
      <c r="AJ37" s="1446"/>
      <c r="AK37" s="1445"/>
      <c r="AL37" s="1446"/>
      <c r="AM37" s="1445"/>
      <c r="AN37" s="1446"/>
      <c r="AO37" s="1445"/>
      <c r="AP37" s="1446"/>
      <c r="AQ37" s="1445"/>
      <c r="AR37" s="1446"/>
      <c r="AS37" s="1445"/>
      <c r="AT37" s="1446"/>
      <c r="AU37" s="1445"/>
      <c r="AV37" s="1446"/>
      <c r="AW37" s="1445"/>
      <c r="AX37" s="1446"/>
      <c r="AY37" s="1445"/>
      <c r="AZ37" s="1446"/>
      <c r="BA37" s="1445"/>
      <c r="BB37" s="1446"/>
      <c r="BC37" s="1445"/>
      <c r="BD37" s="1446"/>
      <c r="BE37" s="1445"/>
      <c r="BF37" s="1446"/>
      <c r="BG37" s="1445"/>
      <c r="BH37" s="1446"/>
      <c r="BI37" s="1445"/>
      <c r="BJ37" s="1446"/>
      <c r="BK37" s="1445"/>
      <c r="BL37" s="1446"/>
      <c r="BM37" s="1445"/>
      <c r="BN37" s="1446"/>
      <c r="BO37" s="1445"/>
      <c r="BP37" s="1446"/>
      <c r="BQ37" s="1445"/>
      <c r="BR37" s="1446"/>
    </row>
    <row r="38" spans="1:70">
      <c r="A38" s="1456"/>
      <c r="B38" s="1450" t="s">
        <v>581</v>
      </c>
      <c r="C38" s="1451"/>
      <c r="D38" s="146" t="s">
        <v>610</v>
      </c>
      <c r="E38" s="132"/>
      <c r="F38" s="133" t="e">
        <f>+E38*100/E$39</f>
        <v>#DIV/0!</v>
      </c>
      <c r="G38" s="132"/>
      <c r="H38" s="133">
        <f>+G38*100/G$39</f>
        <v>0</v>
      </c>
      <c r="I38" s="132"/>
      <c r="J38" s="133" t="e">
        <f>+I38*100/I$39</f>
        <v>#DIV/0!</v>
      </c>
      <c r="K38" s="132"/>
      <c r="L38" s="133" t="e">
        <f>+K38*100/K$39</f>
        <v>#DIV/0!</v>
      </c>
      <c r="M38" s="132"/>
      <c r="N38" s="133" t="e">
        <f>+M38*100/M$39</f>
        <v>#DIV/0!</v>
      </c>
      <c r="O38" s="132"/>
      <c r="P38" s="133" t="e">
        <f>+O38*100/O$39</f>
        <v>#DIV/0!</v>
      </c>
      <c r="Q38" s="132"/>
      <c r="R38" s="133" t="e">
        <f>+Q38*100/Q$39</f>
        <v>#DIV/0!</v>
      </c>
      <c r="S38" s="132"/>
      <c r="T38" s="133" t="e">
        <f>+S38*100/S$39</f>
        <v>#DIV/0!</v>
      </c>
      <c r="U38" s="132"/>
      <c r="V38" s="133" t="e">
        <f>+U38*100/U$39</f>
        <v>#DIV/0!</v>
      </c>
      <c r="W38" s="132"/>
      <c r="X38" s="133" t="e">
        <f>+W38*100/W$39</f>
        <v>#DIV/0!</v>
      </c>
      <c r="Y38" s="132"/>
      <c r="Z38" s="133" t="e">
        <f>+Y38*100/Y$39</f>
        <v>#DIV/0!</v>
      </c>
      <c r="AA38" s="132"/>
      <c r="AB38" s="133" t="e">
        <f>+AA38*100/AA$39</f>
        <v>#DIV/0!</v>
      </c>
      <c r="AC38" s="132"/>
      <c r="AD38" s="133" t="e">
        <f>+AC38*100/AC$39</f>
        <v>#DIV/0!</v>
      </c>
      <c r="AE38" s="132"/>
      <c r="AF38" s="133" t="e">
        <f>+AE38*100/AE$39</f>
        <v>#DIV/0!</v>
      </c>
      <c r="AG38" s="132"/>
      <c r="AH38" s="133" t="e">
        <f>+AG38*100/AG$39</f>
        <v>#DIV/0!</v>
      </c>
      <c r="AI38" s="132"/>
      <c r="AJ38" s="133" t="e">
        <f>+AI38*100/AI$39</f>
        <v>#DIV/0!</v>
      </c>
      <c r="AK38" s="132"/>
      <c r="AL38" s="133" t="e">
        <f>+AK38*100/AK$39</f>
        <v>#DIV/0!</v>
      </c>
      <c r="AM38" s="132"/>
      <c r="AN38" s="133" t="e">
        <f>+AM38*100/AM$39</f>
        <v>#DIV/0!</v>
      </c>
      <c r="AO38" s="132"/>
      <c r="AP38" s="133" t="e">
        <f>+AO38*100/AO$39</f>
        <v>#DIV/0!</v>
      </c>
      <c r="AQ38" s="132"/>
      <c r="AR38" s="133" t="e">
        <f>+AQ38*100/AQ$39</f>
        <v>#DIV/0!</v>
      </c>
      <c r="AS38" s="132"/>
      <c r="AT38" s="133" t="e">
        <f>+AS38*100/AS$39</f>
        <v>#DIV/0!</v>
      </c>
      <c r="AU38" s="132"/>
      <c r="AV38" s="133" t="e">
        <f>+AU38*100/AU$39</f>
        <v>#DIV/0!</v>
      </c>
      <c r="AW38" s="132"/>
      <c r="AX38" s="133" t="e">
        <f>+AW38*100/AW$39</f>
        <v>#DIV/0!</v>
      </c>
      <c r="AY38" s="132"/>
      <c r="AZ38" s="133" t="e">
        <f>+AY38*100/AY$39</f>
        <v>#DIV/0!</v>
      </c>
      <c r="BA38" s="132"/>
      <c r="BB38" s="133" t="e">
        <f>+BA38*100/BA$39</f>
        <v>#DIV/0!</v>
      </c>
      <c r="BC38" s="132"/>
      <c r="BD38" s="133" t="e">
        <f>+BC38*100/BC$39</f>
        <v>#DIV/0!</v>
      </c>
      <c r="BE38" s="132"/>
      <c r="BF38" s="133" t="e">
        <f>+BE38*100/BE$39</f>
        <v>#DIV/0!</v>
      </c>
      <c r="BG38" s="132"/>
      <c r="BH38" s="133" t="e">
        <f>+BG38*100/BG$39</f>
        <v>#DIV/0!</v>
      </c>
      <c r="BI38" s="132"/>
      <c r="BJ38" s="133" t="e">
        <f>+BI38*100/BI$39</f>
        <v>#DIV/0!</v>
      </c>
      <c r="BK38" s="132"/>
      <c r="BL38" s="133" t="e">
        <f>+BK38*100/BK$39</f>
        <v>#DIV/0!</v>
      </c>
      <c r="BM38" s="132"/>
      <c r="BN38" s="133" t="e">
        <f>+BM38*100/BM$39</f>
        <v>#DIV/0!</v>
      </c>
      <c r="BO38" s="132"/>
      <c r="BP38" s="133" t="e">
        <f>+BO38*100/BO$39</f>
        <v>#DIV/0!</v>
      </c>
      <c r="BQ38" s="132"/>
      <c r="BR38" s="133" t="e">
        <f>+BQ38*100/BQ$39</f>
        <v>#DIV/0!</v>
      </c>
    </row>
    <row r="39" spans="1:70">
      <c r="A39" s="1452" t="s">
        <v>395</v>
      </c>
      <c r="B39" s="1453"/>
      <c r="C39" s="1453"/>
      <c r="D39" s="1454"/>
      <c r="E39" s="132">
        <f>+E22+E24+E26+E28+E30+E32+E34+E36+E38</f>
        <v>0</v>
      </c>
      <c r="F39" s="133" t="e">
        <f>+E39*100/E$39</f>
        <v>#DIV/0!</v>
      </c>
      <c r="G39" s="132">
        <f>+G22+G24+G26+G28+G30+G32+G34+G36+G38</f>
        <v>2400</v>
      </c>
      <c r="H39" s="133">
        <f>+G39*100/G$39</f>
        <v>100</v>
      </c>
      <c r="I39" s="132">
        <f>+I22+I24+I26+I28+I30+I32+I34+I36+I38</f>
        <v>0</v>
      </c>
      <c r="J39" s="133" t="e">
        <f>+I39*100/I$39</f>
        <v>#DIV/0!</v>
      </c>
      <c r="K39" s="132">
        <f>+K22+K24+K26+K28+K30+K32+K34+K36+K38</f>
        <v>0</v>
      </c>
      <c r="L39" s="133" t="e">
        <f>+K39*100/K$39</f>
        <v>#DIV/0!</v>
      </c>
      <c r="M39" s="132">
        <f>+M22+M24+M26+M28+M30+M32+M34+M36+M38</f>
        <v>0</v>
      </c>
      <c r="N39" s="133" t="e">
        <f>+M39*100/M$39</f>
        <v>#DIV/0!</v>
      </c>
      <c r="O39" s="132">
        <f>+O22+O24+O26+O28+O30+O32+O34+O36+O38</f>
        <v>0</v>
      </c>
      <c r="P39" s="133" t="e">
        <f>+O39*100/O$39</f>
        <v>#DIV/0!</v>
      </c>
      <c r="Q39" s="132">
        <f>+Q22+Q24+Q26+Q28+Q30+Q32+Q34+Q36+Q38</f>
        <v>0</v>
      </c>
      <c r="R39" s="133" t="e">
        <f>+Q39*100/Q$39</f>
        <v>#DIV/0!</v>
      </c>
      <c r="S39" s="132">
        <f>+S22+S24+S26+S28+S30+S32+S34+S36+S38</f>
        <v>0</v>
      </c>
      <c r="T39" s="133" t="e">
        <f>+S39*100/S$39</f>
        <v>#DIV/0!</v>
      </c>
      <c r="U39" s="132">
        <f>+U22+U24+U26+U28+U30+U32+U34+U36+U38</f>
        <v>0</v>
      </c>
      <c r="V39" s="133" t="e">
        <f>+U39*100/U$39</f>
        <v>#DIV/0!</v>
      </c>
      <c r="W39" s="132">
        <f>+W22+W24+W26+W28+W30+W32+W34+W36+W38</f>
        <v>0</v>
      </c>
      <c r="X39" s="133" t="e">
        <f>+W39*100/W$39</f>
        <v>#DIV/0!</v>
      </c>
      <c r="Y39" s="132">
        <f>+Y22+Y24+Y26+Y28+Y30+Y32+Y34+Y36+Y38</f>
        <v>0</v>
      </c>
      <c r="Z39" s="133" t="e">
        <f>+Y39*100/Y$39</f>
        <v>#DIV/0!</v>
      </c>
      <c r="AA39" s="132">
        <f>+AA22+AA24+AA26+AA28+AA30+AA32+AA34+AA36+AA38</f>
        <v>0</v>
      </c>
      <c r="AB39" s="133" t="e">
        <f>+AA39*100/AA$39</f>
        <v>#DIV/0!</v>
      </c>
      <c r="AC39" s="132">
        <f>+AC22+AC24+AC26+AC28+AC30+AC32+AC34+AC36+AC38</f>
        <v>0</v>
      </c>
      <c r="AD39" s="133" t="e">
        <f>+AC39*100/AC$39</f>
        <v>#DIV/0!</v>
      </c>
      <c r="AE39" s="132">
        <f>+AE22+AE24+AE26+AE28+AE30+AE32+AE34+AE36+AE38</f>
        <v>0</v>
      </c>
      <c r="AF39" s="133" t="e">
        <f>+AE39*100/AE$39</f>
        <v>#DIV/0!</v>
      </c>
      <c r="AG39" s="132">
        <f>+AG22+AG24+AG26+AG28+AG30+AG32+AG34+AG36+AG38</f>
        <v>0</v>
      </c>
      <c r="AH39" s="133" t="e">
        <f>+AG39*100/AG$39</f>
        <v>#DIV/0!</v>
      </c>
      <c r="AI39" s="132">
        <f>+AI22+AI24+AI26+AI28+AI30+AI32+AI34+AI36+AI38</f>
        <v>0</v>
      </c>
      <c r="AJ39" s="133" t="e">
        <f>+AI39*100/AI$39</f>
        <v>#DIV/0!</v>
      </c>
      <c r="AK39" s="132">
        <f>+AK22+AK24+AK26+AK28+AK30+AK32+AK34+AK36+AK38</f>
        <v>0</v>
      </c>
      <c r="AL39" s="133" t="e">
        <f>+AK39*100/AK$39</f>
        <v>#DIV/0!</v>
      </c>
      <c r="AM39" s="132">
        <f>+AM22+AM24+AM26+AM28+AM30+AM32+AM34+AM36+AM38</f>
        <v>0</v>
      </c>
      <c r="AN39" s="133" t="e">
        <f>+AM39*100/AM$39</f>
        <v>#DIV/0!</v>
      </c>
      <c r="AO39" s="132">
        <f>+AO22+AO24+AO26+AO28+AO30+AO32+AO34+AO36+AO38</f>
        <v>0</v>
      </c>
      <c r="AP39" s="133" t="e">
        <f>+AO39*100/AO$39</f>
        <v>#DIV/0!</v>
      </c>
      <c r="AQ39" s="132">
        <f>+AQ22+AQ24+AQ26+AQ28+AQ30+AQ32+AQ34+AQ36+AQ38</f>
        <v>0</v>
      </c>
      <c r="AR39" s="133" t="e">
        <f>+AQ39*100/AQ$39</f>
        <v>#DIV/0!</v>
      </c>
      <c r="AS39" s="132">
        <f>+AS22+AS24+AS26+AS28+AS30+AS32+AS34+AS36+AS38</f>
        <v>0</v>
      </c>
      <c r="AT39" s="133" t="e">
        <f>+AS39*100/AS$39</f>
        <v>#DIV/0!</v>
      </c>
      <c r="AU39" s="132">
        <f>+AU22+AU24+AU26+AU28+AU30+AU32+AU34+AU36+AU38</f>
        <v>0</v>
      </c>
      <c r="AV39" s="133" t="e">
        <f>+AU39*100/AU$39</f>
        <v>#DIV/0!</v>
      </c>
      <c r="AW39" s="132">
        <f>+AW22+AW24+AW26+AW28+AW30+AW32+AW34+AW36+AW38</f>
        <v>0</v>
      </c>
      <c r="AX39" s="133" t="e">
        <f>+AW39*100/AW$39</f>
        <v>#DIV/0!</v>
      </c>
      <c r="AY39" s="132">
        <f>+AY22+AY24+AY26+AY28+AY30+AY32+AY34+AY36+AY38</f>
        <v>0</v>
      </c>
      <c r="AZ39" s="133" t="e">
        <f>+AY39*100/AY$39</f>
        <v>#DIV/0!</v>
      </c>
      <c r="BA39" s="132">
        <f>+BA22+BA24+BA26+BA28+BA30+BA32+BA34+BA36+BA38</f>
        <v>0</v>
      </c>
      <c r="BB39" s="133" t="e">
        <f>+BA39*100/BA$39</f>
        <v>#DIV/0!</v>
      </c>
      <c r="BC39" s="132">
        <f>+BC22+BC24+BC26+BC28+BC30+BC32+BC34+BC36+BC38</f>
        <v>0</v>
      </c>
      <c r="BD39" s="133" t="e">
        <f>+BC39*100/BC$39</f>
        <v>#DIV/0!</v>
      </c>
      <c r="BE39" s="132">
        <f>+BE22+BE24+BE26+BE28+BE30+BE32+BE34+BE36+BE38</f>
        <v>0</v>
      </c>
      <c r="BF39" s="133" t="e">
        <f>+BE39*100/BE$39</f>
        <v>#DIV/0!</v>
      </c>
      <c r="BG39" s="132">
        <f>+BG22+BG24+BG26+BG28+BG30+BG32+BG34+BG36+BG38</f>
        <v>0</v>
      </c>
      <c r="BH39" s="133" t="e">
        <f>+BG39*100/BG$39</f>
        <v>#DIV/0!</v>
      </c>
      <c r="BI39" s="132">
        <f>+BI22+BI24+BI26+BI28+BI30+BI32+BI34+BI36+BI38</f>
        <v>0</v>
      </c>
      <c r="BJ39" s="133" t="e">
        <f>+BI39*100/BI$39</f>
        <v>#DIV/0!</v>
      </c>
      <c r="BK39" s="132">
        <f>+BK22+BK24+BK26+BK28+BK30+BK32+BK34+BK36+BK38</f>
        <v>0</v>
      </c>
      <c r="BL39" s="133" t="e">
        <f>+BK39*100/BK$39</f>
        <v>#DIV/0!</v>
      </c>
      <c r="BM39" s="132">
        <f>+BM22+BM24+BM26+BM28+BM30+BM32+BM34+BM36+BM38</f>
        <v>0</v>
      </c>
      <c r="BN39" s="133" t="e">
        <f>+BM39*100/BM$39</f>
        <v>#DIV/0!</v>
      </c>
      <c r="BO39" s="132">
        <f>+BO22+BO24+BO26+BO28+BO30+BO32+BO34+BO36+BO38</f>
        <v>0</v>
      </c>
      <c r="BP39" s="133" t="e">
        <f>+BO39*100/BO$39</f>
        <v>#DIV/0!</v>
      </c>
      <c r="BQ39" s="132">
        <f>+BQ22+BQ24+BQ26+BQ28+BQ30+BQ32+BQ34+BQ36+BQ38</f>
        <v>0</v>
      </c>
      <c r="BR39" s="133" t="e">
        <f>+BQ39*100/BQ$39</f>
        <v>#DIV/0!</v>
      </c>
    </row>
    <row r="41" spans="1:70" ht="17.25">
      <c r="B41" s="293" t="s">
        <v>592</v>
      </c>
    </row>
    <row r="42" spans="1:70">
      <c r="A42" s="135"/>
      <c r="B42" s="136"/>
      <c r="C42" s="137" t="s">
        <v>510</v>
      </c>
      <c r="D42" s="138"/>
      <c r="E42" s="1441" t="s">
        <v>511</v>
      </c>
      <c r="F42" s="1442"/>
      <c r="G42" s="1441" t="s">
        <v>513</v>
      </c>
      <c r="H42" s="1442"/>
      <c r="I42" s="1441" t="s">
        <v>514</v>
      </c>
      <c r="J42" s="1442"/>
      <c r="K42" s="1441" t="s">
        <v>517</v>
      </c>
      <c r="L42" s="1442"/>
      <c r="M42" s="1441" t="s">
        <v>518</v>
      </c>
      <c r="N42" s="1442"/>
      <c r="O42" s="1441" t="s">
        <v>519</v>
      </c>
      <c r="P42" s="1442"/>
      <c r="Q42" s="1441" t="s">
        <v>520</v>
      </c>
      <c r="R42" s="1442"/>
      <c r="S42" s="1441" t="s">
        <v>521</v>
      </c>
      <c r="T42" s="1442"/>
      <c r="U42" s="1441" t="s">
        <v>522</v>
      </c>
      <c r="V42" s="1442"/>
      <c r="W42" s="1441" t="s">
        <v>523</v>
      </c>
      <c r="X42" s="1442"/>
      <c r="Y42" s="1441" t="s">
        <v>524</v>
      </c>
      <c r="Z42" s="1442"/>
      <c r="AA42" s="1441" t="s">
        <v>525</v>
      </c>
      <c r="AB42" s="1442"/>
      <c r="AC42" s="1441" t="s">
        <v>526</v>
      </c>
      <c r="AD42" s="1442"/>
      <c r="AE42" s="1441" t="s">
        <v>527</v>
      </c>
      <c r="AF42" s="1442"/>
      <c r="AG42" s="1441" t="s">
        <v>528</v>
      </c>
      <c r="AH42" s="1442"/>
      <c r="AI42" s="1441" t="s">
        <v>529</v>
      </c>
      <c r="AJ42" s="1442"/>
      <c r="AK42" s="1441" t="s">
        <v>530</v>
      </c>
      <c r="AL42" s="1442"/>
      <c r="AM42" s="1441" t="s">
        <v>531</v>
      </c>
      <c r="AN42" s="1442"/>
      <c r="AO42" s="1441" t="s">
        <v>532</v>
      </c>
      <c r="AP42" s="1442"/>
      <c r="AQ42" s="1441" t="s">
        <v>533</v>
      </c>
      <c r="AR42" s="1442"/>
      <c r="AS42" s="1441" t="s">
        <v>534</v>
      </c>
      <c r="AT42" s="1442"/>
      <c r="AU42" s="1441" t="s">
        <v>535</v>
      </c>
      <c r="AV42" s="1442"/>
      <c r="AW42" s="1441" t="s">
        <v>536</v>
      </c>
      <c r="AX42" s="1442"/>
      <c r="AY42" s="1441" t="s">
        <v>537</v>
      </c>
      <c r="AZ42" s="1442"/>
      <c r="BA42" s="1441" t="s">
        <v>538</v>
      </c>
      <c r="BB42" s="1442"/>
      <c r="BC42" s="1441" t="s">
        <v>539</v>
      </c>
      <c r="BD42" s="1442"/>
      <c r="BE42" s="1441" t="s">
        <v>540</v>
      </c>
      <c r="BF42" s="1442"/>
      <c r="BG42" s="1441" t="s">
        <v>541</v>
      </c>
      <c r="BH42" s="1442"/>
      <c r="BI42" s="1441" t="s">
        <v>542</v>
      </c>
      <c r="BJ42" s="1442"/>
      <c r="BK42" s="1441" t="s">
        <v>543</v>
      </c>
      <c r="BL42" s="1442"/>
      <c r="BM42" s="1441" t="s">
        <v>544</v>
      </c>
      <c r="BN42" s="1442"/>
      <c r="BO42" s="1441" t="s">
        <v>545</v>
      </c>
      <c r="BP42" s="1442"/>
      <c r="BQ42" s="1441" t="s">
        <v>546</v>
      </c>
      <c r="BR42" s="1442"/>
    </row>
    <row r="43" spans="1:70">
      <c r="A43" s="139" t="s">
        <v>382</v>
      </c>
      <c r="B43" s="140"/>
      <c r="C43" s="141"/>
      <c r="D43" s="142"/>
      <c r="E43" s="1443" t="s">
        <v>512</v>
      </c>
      <c r="F43" s="1444"/>
      <c r="G43" s="1443" t="s">
        <v>515</v>
      </c>
      <c r="H43" s="1444"/>
      <c r="I43" s="1443" t="s">
        <v>516</v>
      </c>
      <c r="J43" s="1444"/>
      <c r="K43" s="1443" t="s">
        <v>547</v>
      </c>
      <c r="L43" s="1444"/>
      <c r="M43" s="1443" t="s">
        <v>548</v>
      </c>
      <c r="N43" s="1444"/>
      <c r="O43" s="1443" t="s">
        <v>549</v>
      </c>
      <c r="P43" s="1444"/>
      <c r="Q43" s="1443" t="s">
        <v>550</v>
      </c>
      <c r="R43" s="1444"/>
      <c r="S43" s="1443" t="s">
        <v>551</v>
      </c>
      <c r="T43" s="1444"/>
      <c r="U43" s="1443" t="s">
        <v>552</v>
      </c>
      <c r="V43" s="1444"/>
      <c r="W43" s="1443" t="s">
        <v>553</v>
      </c>
      <c r="X43" s="1444"/>
      <c r="Y43" s="1443" t="s">
        <v>554</v>
      </c>
      <c r="Z43" s="1444"/>
      <c r="AA43" s="1443" t="s">
        <v>555</v>
      </c>
      <c r="AB43" s="1444"/>
      <c r="AC43" s="1443" t="s">
        <v>556</v>
      </c>
      <c r="AD43" s="1444"/>
      <c r="AE43" s="1443" t="s">
        <v>557</v>
      </c>
      <c r="AF43" s="1444"/>
      <c r="AG43" s="1443" t="s">
        <v>558</v>
      </c>
      <c r="AH43" s="1444"/>
      <c r="AI43" s="1443" t="s">
        <v>559</v>
      </c>
      <c r="AJ43" s="1444"/>
      <c r="AK43" s="1443" t="s">
        <v>560</v>
      </c>
      <c r="AL43" s="1444"/>
      <c r="AM43" s="1443" t="s">
        <v>561</v>
      </c>
      <c r="AN43" s="1444"/>
      <c r="AO43" s="1443" t="s">
        <v>562</v>
      </c>
      <c r="AP43" s="1444"/>
      <c r="AQ43" s="1443" t="s">
        <v>563</v>
      </c>
      <c r="AR43" s="1444"/>
      <c r="AS43" s="1443" t="s">
        <v>564</v>
      </c>
      <c r="AT43" s="1444"/>
      <c r="AU43" s="1443" t="s">
        <v>565</v>
      </c>
      <c r="AV43" s="1444"/>
      <c r="AW43" s="1443" t="s">
        <v>566</v>
      </c>
      <c r="AX43" s="1444"/>
      <c r="AY43" s="1443" t="s">
        <v>567</v>
      </c>
      <c r="AZ43" s="1444"/>
      <c r="BA43" s="1443" t="s">
        <v>568</v>
      </c>
      <c r="BB43" s="1444"/>
      <c r="BC43" s="1443" t="s">
        <v>569</v>
      </c>
      <c r="BD43" s="1444"/>
      <c r="BE43" s="1443" t="s">
        <v>570</v>
      </c>
      <c r="BF43" s="1444"/>
      <c r="BG43" s="1443" t="s">
        <v>571</v>
      </c>
      <c r="BH43" s="1444"/>
      <c r="BI43" s="1443" t="s">
        <v>572</v>
      </c>
      <c r="BJ43" s="1444"/>
      <c r="BK43" s="1443" t="s">
        <v>573</v>
      </c>
      <c r="BL43" s="1444"/>
      <c r="BM43" s="1443" t="s">
        <v>574</v>
      </c>
      <c r="BN43" s="1444"/>
      <c r="BO43" s="1443" t="s">
        <v>575</v>
      </c>
      <c r="BP43" s="1444"/>
      <c r="BQ43" s="1443" t="s">
        <v>576</v>
      </c>
      <c r="BR43" s="1444"/>
    </row>
    <row r="44" spans="1:70">
      <c r="A44" s="1447" t="s">
        <v>609</v>
      </c>
      <c r="B44" s="143" t="s">
        <v>593</v>
      </c>
      <c r="C44" s="144"/>
      <c r="D44" s="145"/>
      <c r="E44" s="1437"/>
      <c r="F44" s="1438"/>
      <c r="G44" s="1437"/>
      <c r="H44" s="1438"/>
      <c r="I44" s="1437"/>
      <c r="J44" s="1438"/>
      <c r="K44" s="1437"/>
      <c r="L44" s="1438"/>
      <c r="M44" s="1437"/>
      <c r="N44" s="1438"/>
      <c r="O44" s="1437"/>
      <c r="P44" s="1438"/>
      <c r="Q44" s="1437"/>
      <c r="R44" s="1438"/>
      <c r="S44" s="1437"/>
      <c r="T44" s="1438"/>
      <c r="U44" s="1437"/>
      <c r="V44" s="1438"/>
      <c r="W44" s="1437"/>
      <c r="X44" s="1438"/>
      <c r="Y44" s="1437"/>
      <c r="Z44" s="1438"/>
      <c r="AA44" s="1437"/>
      <c r="AB44" s="1438"/>
      <c r="AC44" s="1437"/>
      <c r="AD44" s="1438"/>
      <c r="AE44" s="1437"/>
      <c r="AF44" s="1438"/>
      <c r="AG44" s="1437"/>
      <c r="AH44" s="1438"/>
      <c r="AI44" s="1437"/>
      <c r="AJ44" s="1438"/>
      <c r="AK44" s="1437"/>
      <c r="AL44" s="1438"/>
      <c r="AM44" s="1437"/>
      <c r="AN44" s="1438"/>
      <c r="AO44" s="1437"/>
      <c r="AP44" s="1438"/>
      <c r="AQ44" s="1437"/>
      <c r="AR44" s="1438"/>
      <c r="AS44" s="1437"/>
      <c r="AT44" s="1438"/>
      <c r="AU44" s="1437"/>
      <c r="AV44" s="1438"/>
      <c r="AW44" s="1437"/>
      <c r="AX44" s="1438"/>
      <c r="AY44" s="1437"/>
      <c r="AZ44" s="1438"/>
      <c r="BA44" s="1437"/>
      <c r="BB44" s="1438"/>
      <c r="BC44" s="1437"/>
      <c r="BD44" s="1438"/>
      <c r="BE44" s="1437"/>
      <c r="BF44" s="1438"/>
      <c r="BG44" s="1437"/>
      <c r="BH44" s="1438"/>
      <c r="BI44" s="1437"/>
      <c r="BJ44" s="1438"/>
      <c r="BK44" s="1437"/>
      <c r="BL44" s="1438"/>
      <c r="BM44" s="1437"/>
      <c r="BN44" s="1438"/>
      <c r="BO44" s="1437"/>
      <c r="BP44" s="1438"/>
      <c r="BQ44" s="1437"/>
      <c r="BR44" s="1438"/>
    </row>
    <row r="45" spans="1:70">
      <c r="A45" s="1448"/>
      <c r="B45" s="143" t="s">
        <v>594</v>
      </c>
      <c r="C45" s="144"/>
      <c r="D45" s="145"/>
      <c r="E45" s="1437"/>
      <c r="F45" s="1438"/>
      <c r="G45" s="1437"/>
      <c r="H45" s="1438"/>
      <c r="I45" s="1437"/>
      <c r="J45" s="1438"/>
      <c r="K45" s="1437"/>
      <c r="L45" s="1438"/>
      <c r="M45" s="1437"/>
      <c r="N45" s="1438"/>
      <c r="O45" s="1437"/>
      <c r="P45" s="1438"/>
      <c r="Q45" s="1437"/>
      <c r="R45" s="1438"/>
      <c r="S45" s="1437"/>
      <c r="T45" s="1438"/>
      <c r="U45" s="1437"/>
      <c r="V45" s="1438"/>
      <c r="W45" s="1437"/>
      <c r="X45" s="1438"/>
      <c r="Y45" s="1437"/>
      <c r="Z45" s="1438"/>
      <c r="AA45" s="1437"/>
      <c r="AB45" s="1438"/>
      <c r="AC45" s="1437"/>
      <c r="AD45" s="1438"/>
      <c r="AE45" s="1437"/>
      <c r="AF45" s="1438"/>
      <c r="AG45" s="1437"/>
      <c r="AH45" s="1438"/>
      <c r="AI45" s="1437"/>
      <c r="AJ45" s="1438"/>
      <c r="AK45" s="1437"/>
      <c r="AL45" s="1438"/>
      <c r="AM45" s="1437"/>
      <c r="AN45" s="1438"/>
      <c r="AO45" s="1437"/>
      <c r="AP45" s="1438"/>
      <c r="AQ45" s="1437"/>
      <c r="AR45" s="1438"/>
      <c r="AS45" s="1437"/>
      <c r="AT45" s="1438"/>
      <c r="AU45" s="1437"/>
      <c r="AV45" s="1438"/>
      <c r="AW45" s="1437"/>
      <c r="AX45" s="1438"/>
      <c r="AY45" s="1437"/>
      <c r="AZ45" s="1438"/>
      <c r="BA45" s="1437"/>
      <c r="BB45" s="1438"/>
      <c r="BC45" s="1437"/>
      <c r="BD45" s="1438"/>
      <c r="BE45" s="1437"/>
      <c r="BF45" s="1438"/>
      <c r="BG45" s="1437"/>
      <c r="BH45" s="1438"/>
      <c r="BI45" s="1437"/>
      <c r="BJ45" s="1438"/>
      <c r="BK45" s="1437"/>
      <c r="BL45" s="1438"/>
      <c r="BM45" s="1437"/>
      <c r="BN45" s="1438"/>
      <c r="BO45" s="1437"/>
      <c r="BP45" s="1438"/>
      <c r="BQ45" s="1437"/>
      <c r="BR45" s="1438"/>
    </row>
    <row r="46" spans="1:70">
      <c r="A46" s="1448"/>
      <c r="B46" s="143" t="s">
        <v>595</v>
      </c>
      <c r="C46" s="144"/>
      <c r="D46" s="145"/>
      <c r="E46" s="1437"/>
      <c r="F46" s="1438"/>
      <c r="G46" s="1437"/>
      <c r="H46" s="1438"/>
      <c r="I46" s="1437"/>
      <c r="J46" s="1438"/>
      <c r="K46" s="1437"/>
      <c r="L46" s="1438"/>
      <c r="M46" s="1437"/>
      <c r="N46" s="1438"/>
      <c r="O46" s="1437"/>
      <c r="P46" s="1438"/>
      <c r="Q46" s="1437"/>
      <c r="R46" s="1438"/>
      <c r="S46" s="1437"/>
      <c r="T46" s="1438"/>
      <c r="U46" s="1437"/>
      <c r="V46" s="1438"/>
      <c r="W46" s="1437"/>
      <c r="X46" s="1438"/>
      <c r="Y46" s="1437"/>
      <c r="Z46" s="1438"/>
      <c r="AA46" s="1437"/>
      <c r="AB46" s="1438"/>
      <c r="AC46" s="1437"/>
      <c r="AD46" s="1438"/>
      <c r="AE46" s="1437"/>
      <c r="AF46" s="1438"/>
      <c r="AG46" s="1437"/>
      <c r="AH46" s="1438"/>
      <c r="AI46" s="1437"/>
      <c r="AJ46" s="1438"/>
      <c r="AK46" s="1437"/>
      <c r="AL46" s="1438"/>
      <c r="AM46" s="1437"/>
      <c r="AN46" s="1438"/>
      <c r="AO46" s="1437"/>
      <c r="AP46" s="1438"/>
      <c r="AQ46" s="1437"/>
      <c r="AR46" s="1438"/>
      <c r="AS46" s="1437"/>
      <c r="AT46" s="1438"/>
      <c r="AU46" s="1437"/>
      <c r="AV46" s="1438"/>
      <c r="AW46" s="1437"/>
      <c r="AX46" s="1438"/>
      <c r="AY46" s="1437"/>
      <c r="AZ46" s="1438"/>
      <c r="BA46" s="1437"/>
      <c r="BB46" s="1438"/>
      <c r="BC46" s="1437"/>
      <c r="BD46" s="1438"/>
      <c r="BE46" s="1437"/>
      <c r="BF46" s="1438"/>
      <c r="BG46" s="1437"/>
      <c r="BH46" s="1438"/>
      <c r="BI46" s="1437"/>
      <c r="BJ46" s="1438"/>
      <c r="BK46" s="1437"/>
      <c r="BL46" s="1438"/>
      <c r="BM46" s="1437"/>
      <c r="BN46" s="1438"/>
      <c r="BO46" s="1437"/>
      <c r="BP46" s="1438"/>
      <c r="BQ46" s="1437"/>
      <c r="BR46" s="1438"/>
    </row>
    <row r="47" spans="1:70">
      <c r="A47" s="1448"/>
      <c r="B47" s="143" t="s">
        <v>596</v>
      </c>
      <c r="C47" s="144"/>
      <c r="D47" s="145"/>
      <c r="E47" s="1437"/>
      <c r="F47" s="1438"/>
      <c r="G47" s="1437"/>
      <c r="H47" s="1438"/>
      <c r="I47" s="1437"/>
      <c r="J47" s="1438"/>
      <c r="K47" s="1437"/>
      <c r="L47" s="1438"/>
      <c r="M47" s="1437"/>
      <c r="N47" s="1438"/>
      <c r="O47" s="1437"/>
      <c r="P47" s="1438"/>
      <c r="Q47" s="1437"/>
      <c r="R47" s="1438"/>
      <c r="S47" s="1437"/>
      <c r="T47" s="1438"/>
      <c r="U47" s="1437"/>
      <c r="V47" s="1438"/>
      <c r="W47" s="1437"/>
      <c r="X47" s="1438"/>
      <c r="Y47" s="1437"/>
      <c r="Z47" s="1438"/>
      <c r="AA47" s="1437"/>
      <c r="AB47" s="1438"/>
      <c r="AC47" s="1437"/>
      <c r="AD47" s="1438"/>
      <c r="AE47" s="1437"/>
      <c r="AF47" s="1438"/>
      <c r="AG47" s="1437"/>
      <c r="AH47" s="1438"/>
      <c r="AI47" s="1437"/>
      <c r="AJ47" s="1438"/>
      <c r="AK47" s="1437"/>
      <c r="AL47" s="1438"/>
      <c r="AM47" s="1437"/>
      <c r="AN47" s="1438"/>
      <c r="AO47" s="1437"/>
      <c r="AP47" s="1438"/>
      <c r="AQ47" s="1437"/>
      <c r="AR47" s="1438"/>
      <c r="AS47" s="1437"/>
      <c r="AT47" s="1438"/>
      <c r="AU47" s="1437"/>
      <c r="AV47" s="1438"/>
      <c r="AW47" s="1437"/>
      <c r="AX47" s="1438"/>
      <c r="AY47" s="1437"/>
      <c r="AZ47" s="1438"/>
      <c r="BA47" s="1437"/>
      <c r="BB47" s="1438"/>
      <c r="BC47" s="1437"/>
      <c r="BD47" s="1438"/>
      <c r="BE47" s="1437"/>
      <c r="BF47" s="1438"/>
      <c r="BG47" s="1437"/>
      <c r="BH47" s="1438"/>
      <c r="BI47" s="1437"/>
      <c r="BJ47" s="1438"/>
      <c r="BK47" s="1437"/>
      <c r="BL47" s="1438"/>
      <c r="BM47" s="1437"/>
      <c r="BN47" s="1438"/>
      <c r="BO47" s="1437"/>
      <c r="BP47" s="1438"/>
      <c r="BQ47" s="1437"/>
      <c r="BR47" s="1438"/>
    </row>
    <row r="48" spans="1:70">
      <c r="A48" s="1448"/>
      <c r="B48" s="143" t="s">
        <v>597</v>
      </c>
      <c r="C48" s="144"/>
      <c r="D48" s="145"/>
      <c r="E48" s="1437"/>
      <c r="F48" s="1438"/>
      <c r="G48" s="1437"/>
      <c r="H48" s="1438"/>
      <c r="I48" s="1437"/>
      <c r="J48" s="1438"/>
      <c r="K48" s="1437"/>
      <c r="L48" s="1438"/>
      <c r="M48" s="1437"/>
      <c r="N48" s="1438"/>
      <c r="O48" s="1437"/>
      <c r="P48" s="1438"/>
      <c r="Q48" s="1437"/>
      <c r="R48" s="1438"/>
      <c r="S48" s="1437"/>
      <c r="T48" s="1438"/>
      <c r="U48" s="1437"/>
      <c r="V48" s="1438"/>
      <c r="W48" s="1437"/>
      <c r="X48" s="1438"/>
      <c r="Y48" s="1437"/>
      <c r="Z48" s="1438"/>
      <c r="AA48" s="1437"/>
      <c r="AB48" s="1438"/>
      <c r="AC48" s="1437"/>
      <c r="AD48" s="1438"/>
      <c r="AE48" s="1437"/>
      <c r="AF48" s="1438"/>
      <c r="AG48" s="1437"/>
      <c r="AH48" s="1438"/>
      <c r="AI48" s="1437"/>
      <c r="AJ48" s="1438"/>
      <c r="AK48" s="1437"/>
      <c r="AL48" s="1438"/>
      <c r="AM48" s="1437"/>
      <c r="AN48" s="1438"/>
      <c r="AO48" s="1437"/>
      <c r="AP48" s="1438"/>
      <c r="AQ48" s="1437"/>
      <c r="AR48" s="1438"/>
      <c r="AS48" s="1437"/>
      <c r="AT48" s="1438"/>
      <c r="AU48" s="1437"/>
      <c r="AV48" s="1438"/>
      <c r="AW48" s="1437"/>
      <c r="AX48" s="1438"/>
      <c r="AY48" s="1437"/>
      <c r="AZ48" s="1438"/>
      <c r="BA48" s="1437"/>
      <c r="BB48" s="1438"/>
      <c r="BC48" s="1437"/>
      <c r="BD48" s="1438"/>
      <c r="BE48" s="1437"/>
      <c r="BF48" s="1438"/>
      <c r="BG48" s="1437"/>
      <c r="BH48" s="1438"/>
      <c r="BI48" s="1437"/>
      <c r="BJ48" s="1438"/>
      <c r="BK48" s="1437"/>
      <c r="BL48" s="1438"/>
      <c r="BM48" s="1437"/>
      <c r="BN48" s="1438"/>
      <c r="BO48" s="1437"/>
      <c r="BP48" s="1438"/>
      <c r="BQ48" s="1437"/>
      <c r="BR48" s="1438"/>
    </row>
    <row r="49" spans="1:70">
      <c r="A49" s="1448"/>
      <c r="B49" s="143" t="s">
        <v>598</v>
      </c>
      <c r="C49" s="144"/>
      <c r="D49" s="145"/>
      <c r="E49" s="1437"/>
      <c r="F49" s="1438"/>
      <c r="G49" s="1437"/>
      <c r="H49" s="1438"/>
      <c r="I49" s="1437"/>
      <c r="J49" s="1438"/>
      <c r="K49" s="1437"/>
      <c r="L49" s="1438"/>
      <c r="M49" s="1437"/>
      <c r="N49" s="1438"/>
      <c r="O49" s="1437"/>
      <c r="P49" s="1438"/>
      <c r="Q49" s="1437"/>
      <c r="R49" s="1438"/>
      <c r="S49" s="1437"/>
      <c r="T49" s="1438"/>
      <c r="U49" s="1437"/>
      <c r="V49" s="1438"/>
      <c r="W49" s="1437"/>
      <c r="X49" s="1438"/>
      <c r="Y49" s="1437"/>
      <c r="Z49" s="1438"/>
      <c r="AA49" s="1437"/>
      <c r="AB49" s="1438"/>
      <c r="AC49" s="1437"/>
      <c r="AD49" s="1438"/>
      <c r="AE49" s="1437"/>
      <c r="AF49" s="1438"/>
      <c r="AG49" s="1437"/>
      <c r="AH49" s="1438"/>
      <c r="AI49" s="1437"/>
      <c r="AJ49" s="1438"/>
      <c r="AK49" s="1437"/>
      <c r="AL49" s="1438"/>
      <c r="AM49" s="1437"/>
      <c r="AN49" s="1438"/>
      <c r="AO49" s="1437"/>
      <c r="AP49" s="1438"/>
      <c r="AQ49" s="1437"/>
      <c r="AR49" s="1438"/>
      <c r="AS49" s="1437"/>
      <c r="AT49" s="1438"/>
      <c r="AU49" s="1437"/>
      <c r="AV49" s="1438"/>
      <c r="AW49" s="1437"/>
      <c r="AX49" s="1438"/>
      <c r="AY49" s="1437"/>
      <c r="AZ49" s="1438"/>
      <c r="BA49" s="1437"/>
      <c r="BB49" s="1438"/>
      <c r="BC49" s="1437"/>
      <c r="BD49" s="1438"/>
      <c r="BE49" s="1437"/>
      <c r="BF49" s="1438"/>
      <c r="BG49" s="1437"/>
      <c r="BH49" s="1438"/>
      <c r="BI49" s="1437"/>
      <c r="BJ49" s="1438"/>
      <c r="BK49" s="1437"/>
      <c r="BL49" s="1438"/>
      <c r="BM49" s="1437"/>
      <c r="BN49" s="1438"/>
      <c r="BO49" s="1437"/>
      <c r="BP49" s="1438"/>
      <c r="BQ49" s="1437"/>
      <c r="BR49" s="1438"/>
    </row>
    <row r="50" spans="1:70">
      <c r="A50" s="1448"/>
      <c r="B50" s="143" t="s">
        <v>599</v>
      </c>
      <c r="C50" s="144"/>
      <c r="D50" s="145"/>
      <c r="E50" s="1437"/>
      <c r="F50" s="1438"/>
      <c r="G50" s="1437"/>
      <c r="H50" s="1438"/>
      <c r="I50" s="1437"/>
      <c r="J50" s="1438"/>
      <c r="K50" s="1437"/>
      <c r="L50" s="1438"/>
      <c r="M50" s="1437"/>
      <c r="N50" s="1438"/>
      <c r="O50" s="1437"/>
      <c r="P50" s="1438"/>
      <c r="Q50" s="1437"/>
      <c r="R50" s="1438"/>
      <c r="S50" s="1437"/>
      <c r="T50" s="1438"/>
      <c r="U50" s="1437"/>
      <c r="V50" s="1438"/>
      <c r="W50" s="1437"/>
      <c r="X50" s="1438"/>
      <c r="Y50" s="1437"/>
      <c r="Z50" s="1438"/>
      <c r="AA50" s="1437"/>
      <c r="AB50" s="1438"/>
      <c r="AC50" s="1437"/>
      <c r="AD50" s="1438"/>
      <c r="AE50" s="1437"/>
      <c r="AF50" s="1438"/>
      <c r="AG50" s="1437"/>
      <c r="AH50" s="1438"/>
      <c r="AI50" s="1437"/>
      <c r="AJ50" s="1438"/>
      <c r="AK50" s="1437"/>
      <c r="AL50" s="1438"/>
      <c r="AM50" s="1437"/>
      <c r="AN50" s="1438"/>
      <c r="AO50" s="1437"/>
      <c r="AP50" s="1438"/>
      <c r="AQ50" s="1437"/>
      <c r="AR50" s="1438"/>
      <c r="AS50" s="1437"/>
      <c r="AT50" s="1438"/>
      <c r="AU50" s="1437"/>
      <c r="AV50" s="1438"/>
      <c r="AW50" s="1437"/>
      <c r="AX50" s="1438"/>
      <c r="AY50" s="1437"/>
      <c r="AZ50" s="1438"/>
      <c r="BA50" s="1437"/>
      <c r="BB50" s="1438"/>
      <c r="BC50" s="1437"/>
      <c r="BD50" s="1438"/>
      <c r="BE50" s="1437"/>
      <c r="BF50" s="1438"/>
      <c r="BG50" s="1437"/>
      <c r="BH50" s="1438"/>
      <c r="BI50" s="1437"/>
      <c r="BJ50" s="1438"/>
      <c r="BK50" s="1437"/>
      <c r="BL50" s="1438"/>
      <c r="BM50" s="1437"/>
      <c r="BN50" s="1438"/>
      <c r="BO50" s="1437"/>
      <c r="BP50" s="1438"/>
      <c r="BQ50" s="1437"/>
      <c r="BR50" s="1438"/>
    </row>
    <row r="51" spans="1:70">
      <c r="A51" s="1448"/>
      <c r="B51" s="143" t="s">
        <v>600</v>
      </c>
      <c r="C51" s="144"/>
      <c r="D51" s="145"/>
      <c r="E51" s="1437"/>
      <c r="F51" s="1438"/>
      <c r="G51" s="1437"/>
      <c r="H51" s="1438"/>
      <c r="I51" s="1437"/>
      <c r="J51" s="1438"/>
      <c r="K51" s="1437"/>
      <c r="L51" s="1438"/>
      <c r="M51" s="1437"/>
      <c r="N51" s="1438"/>
      <c r="O51" s="1437"/>
      <c r="P51" s="1438"/>
      <c r="Q51" s="1437"/>
      <c r="R51" s="1438"/>
      <c r="S51" s="1437"/>
      <c r="T51" s="1438"/>
      <c r="U51" s="1437"/>
      <c r="V51" s="1438"/>
      <c r="W51" s="1437"/>
      <c r="X51" s="1438"/>
      <c r="Y51" s="1437"/>
      <c r="Z51" s="1438"/>
      <c r="AA51" s="1437"/>
      <c r="AB51" s="1438"/>
      <c r="AC51" s="1437"/>
      <c r="AD51" s="1438"/>
      <c r="AE51" s="1437"/>
      <c r="AF51" s="1438"/>
      <c r="AG51" s="1437"/>
      <c r="AH51" s="1438"/>
      <c r="AI51" s="1437"/>
      <c r="AJ51" s="1438"/>
      <c r="AK51" s="1437"/>
      <c r="AL51" s="1438"/>
      <c r="AM51" s="1437"/>
      <c r="AN51" s="1438"/>
      <c r="AO51" s="1437"/>
      <c r="AP51" s="1438"/>
      <c r="AQ51" s="1437"/>
      <c r="AR51" s="1438"/>
      <c r="AS51" s="1437"/>
      <c r="AT51" s="1438"/>
      <c r="AU51" s="1437"/>
      <c r="AV51" s="1438"/>
      <c r="AW51" s="1437"/>
      <c r="AX51" s="1438"/>
      <c r="AY51" s="1437"/>
      <c r="AZ51" s="1438"/>
      <c r="BA51" s="1437"/>
      <c r="BB51" s="1438"/>
      <c r="BC51" s="1437"/>
      <c r="BD51" s="1438"/>
      <c r="BE51" s="1437"/>
      <c r="BF51" s="1438"/>
      <c r="BG51" s="1437"/>
      <c r="BH51" s="1438"/>
      <c r="BI51" s="1437"/>
      <c r="BJ51" s="1438"/>
      <c r="BK51" s="1437"/>
      <c r="BL51" s="1438"/>
      <c r="BM51" s="1437"/>
      <c r="BN51" s="1438"/>
      <c r="BO51" s="1437"/>
      <c r="BP51" s="1438"/>
      <c r="BQ51" s="1437"/>
      <c r="BR51" s="1438"/>
    </row>
    <row r="52" spans="1:70">
      <c r="A52" s="1448"/>
      <c r="B52" s="143" t="s">
        <v>601</v>
      </c>
      <c r="C52" s="144"/>
      <c r="D52" s="145"/>
      <c r="E52" s="1437"/>
      <c r="F52" s="1438"/>
      <c r="G52" s="1437"/>
      <c r="H52" s="1438"/>
      <c r="I52" s="1437"/>
      <c r="J52" s="1438"/>
      <c r="K52" s="1437"/>
      <c r="L52" s="1438"/>
      <c r="M52" s="1437"/>
      <c r="N52" s="1438"/>
      <c r="O52" s="1437"/>
      <c r="P52" s="1438"/>
      <c r="Q52" s="1437"/>
      <c r="R52" s="1438"/>
      <c r="S52" s="1437"/>
      <c r="T52" s="1438"/>
      <c r="U52" s="1437"/>
      <c r="V52" s="1438"/>
      <c r="W52" s="1437"/>
      <c r="X52" s="1438"/>
      <c r="Y52" s="1437"/>
      <c r="Z52" s="1438"/>
      <c r="AA52" s="1437"/>
      <c r="AB52" s="1438"/>
      <c r="AC52" s="1437"/>
      <c r="AD52" s="1438"/>
      <c r="AE52" s="1437"/>
      <c r="AF52" s="1438"/>
      <c r="AG52" s="1437"/>
      <c r="AH52" s="1438"/>
      <c r="AI52" s="1437"/>
      <c r="AJ52" s="1438"/>
      <c r="AK52" s="1437"/>
      <c r="AL52" s="1438"/>
      <c r="AM52" s="1437"/>
      <c r="AN52" s="1438"/>
      <c r="AO52" s="1437"/>
      <c r="AP52" s="1438"/>
      <c r="AQ52" s="1437"/>
      <c r="AR52" s="1438"/>
      <c r="AS52" s="1437"/>
      <c r="AT52" s="1438"/>
      <c r="AU52" s="1437"/>
      <c r="AV52" s="1438"/>
      <c r="AW52" s="1437"/>
      <c r="AX52" s="1438"/>
      <c r="AY52" s="1437"/>
      <c r="AZ52" s="1438"/>
      <c r="BA52" s="1437"/>
      <c r="BB52" s="1438"/>
      <c r="BC52" s="1437"/>
      <c r="BD52" s="1438"/>
      <c r="BE52" s="1437"/>
      <c r="BF52" s="1438"/>
      <c r="BG52" s="1437"/>
      <c r="BH52" s="1438"/>
      <c r="BI52" s="1437"/>
      <c r="BJ52" s="1438"/>
      <c r="BK52" s="1437"/>
      <c r="BL52" s="1438"/>
      <c r="BM52" s="1437"/>
      <c r="BN52" s="1438"/>
      <c r="BO52" s="1437"/>
      <c r="BP52" s="1438"/>
      <c r="BQ52" s="1437"/>
      <c r="BR52" s="1438"/>
    </row>
    <row r="53" spans="1:70">
      <c r="A53" s="1448"/>
      <c r="B53" s="143" t="s">
        <v>602</v>
      </c>
      <c r="C53" s="144"/>
      <c r="D53" s="145"/>
      <c r="E53" s="1437"/>
      <c r="F53" s="1438"/>
      <c r="G53" s="1437"/>
      <c r="H53" s="1438"/>
      <c r="I53" s="1437"/>
      <c r="J53" s="1438"/>
      <c r="K53" s="1437"/>
      <c r="L53" s="1438"/>
      <c r="M53" s="1437"/>
      <c r="N53" s="1438"/>
      <c r="O53" s="1437"/>
      <c r="P53" s="1438"/>
      <c r="Q53" s="1437"/>
      <c r="R53" s="1438"/>
      <c r="S53" s="1437"/>
      <c r="T53" s="1438"/>
      <c r="U53" s="1437"/>
      <c r="V53" s="1438"/>
      <c r="W53" s="1437"/>
      <c r="X53" s="1438"/>
      <c r="Y53" s="1437"/>
      <c r="Z53" s="1438"/>
      <c r="AA53" s="1437"/>
      <c r="AB53" s="1438"/>
      <c r="AC53" s="1437"/>
      <c r="AD53" s="1438"/>
      <c r="AE53" s="1437"/>
      <c r="AF53" s="1438"/>
      <c r="AG53" s="1437"/>
      <c r="AH53" s="1438"/>
      <c r="AI53" s="1437"/>
      <c r="AJ53" s="1438"/>
      <c r="AK53" s="1437"/>
      <c r="AL53" s="1438"/>
      <c r="AM53" s="1437"/>
      <c r="AN53" s="1438"/>
      <c r="AO53" s="1437"/>
      <c r="AP53" s="1438"/>
      <c r="AQ53" s="1437"/>
      <c r="AR53" s="1438"/>
      <c r="AS53" s="1437"/>
      <c r="AT53" s="1438"/>
      <c r="AU53" s="1437"/>
      <c r="AV53" s="1438"/>
      <c r="AW53" s="1437"/>
      <c r="AX53" s="1438"/>
      <c r="AY53" s="1437"/>
      <c r="AZ53" s="1438"/>
      <c r="BA53" s="1437"/>
      <c r="BB53" s="1438"/>
      <c r="BC53" s="1437"/>
      <c r="BD53" s="1438"/>
      <c r="BE53" s="1437"/>
      <c r="BF53" s="1438"/>
      <c r="BG53" s="1437"/>
      <c r="BH53" s="1438"/>
      <c r="BI53" s="1437"/>
      <c r="BJ53" s="1438"/>
      <c r="BK53" s="1437"/>
      <c r="BL53" s="1438"/>
      <c r="BM53" s="1437"/>
      <c r="BN53" s="1438"/>
      <c r="BO53" s="1437"/>
      <c r="BP53" s="1438"/>
      <c r="BQ53" s="1437"/>
      <c r="BR53" s="1438"/>
    </row>
    <row r="54" spans="1:70">
      <c r="A54" s="1448"/>
      <c r="B54" s="143" t="s">
        <v>603</v>
      </c>
      <c r="C54" s="144"/>
      <c r="D54" s="145"/>
      <c r="E54" s="1437"/>
      <c r="F54" s="1438"/>
      <c r="G54" s="1437"/>
      <c r="H54" s="1438"/>
      <c r="I54" s="1437"/>
      <c r="J54" s="1438"/>
      <c r="K54" s="1437"/>
      <c r="L54" s="1438"/>
      <c r="M54" s="1437"/>
      <c r="N54" s="1438"/>
      <c r="O54" s="1437"/>
      <c r="P54" s="1438"/>
      <c r="Q54" s="1437"/>
      <c r="R54" s="1438"/>
      <c r="S54" s="1437"/>
      <c r="T54" s="1438"/>
      <c r="U54" s="1437"/>
      <c r="V54" s="1438"/>
      <c r="W54" s="1437"/>
      <c r="X54" s="1438"/>
      <c r="Y54" s="1437"/>
      <c r="Z54" s="1438"/>
      <c r="AA54" s="1437"/>
      <c r="AB54" s="1438"/>
      <c r="AC54" s="1437"/>
      <c r="AD54" s="1438"/>
      <c r="AE54" s="1437"/>
      <c r="AF54" s="1438"/>
      <c r="AG54" s="1437"/>
      <c r="AH54" s="1438"/>
      <c r="AI54" s="1437"/>
      <c r="AJ54" s="1438"/>
      <c r="AK54" s="1437"/>
      <c r="AL54" s="1438"/>
      <c r="AM54" s="1437"/>
      <c r="AN54" s="1438"/>
      <c r="AO54" s="1437"/>
      <c r="AP54" s="1438"/>
      <c r="AQ54" s="1437"/>
      <c r="AR54" s="1438"/>
      <c r="AS54" s="1437"/>
      <c r="AT54" s="1438"/>
      <c r="AU54" s="1437"/>
      <c r="AV54" s="1438"/>
      <c r="AW54" s="1437"/>
      <c r="AX54" s="1438"/>
      <c r="AY54" s="1437"/>
      <c r="AZ54" s="1438"/>
      <c r="BA54" s="1437"/>
      <c r="BB54" s="1438"/>
      <c r="BC54" s="1437"/>
      <c r="BD54" s="1438"/>
      <c r="BE54" s="1437"/>
      <c r="BF54" s="1438"/>
      <c r="BG54" s="1437"/>
      <c r="BH54" s="1438"/>
      <c r="BI54" s="1437"/>
      <c r="BJ54" s="1438"/>
      <c r="BK54" s="1437"/>
      <c r="BL54" s="1438"/>
      <c r="BM54" s="1437"/>
      <c r="BN54" s="1438"/>
      <c r="BO54" s="1437"/>
      <c r="BP54" s="1438"/>
      <c r="BQ54" s="1437"/>
      <c r="BR54" s="1438"/>
    </row>
    <row r="55" spans="1:70">
      <c r="A55" s="1448"/>
      <c r="B55" s="143" t="s">
        <v>604</v>
      </c>
      <c r="C55" s="144"/>
      <c r="D55" s="145"/>
      <c r="E55" s="1437"/>
      <c r="F55" s="1438"/>
      <c r="G55" s="1437"/>
      <c r="H55" s="1438"/>
      <c r="I55" s="1437"/>
      <c r="J55" s="1438"/>
      <c r="K55" s="1437"/>
      <c r="L55" s="1438"/>
      <c r="M55" s="1437"/>
      <c r="N55" s="1438"/>
      <c r="O55" s="1437"/>
      <c r="P55" s="1438"/>
      <c r="Q55" s="1437"/>
      <c r="R55" s="1438"/>
      <c r="S55" s="1437"/>
      <c r="T55" s="1438"/>
      <c r="U55" s="1437"/>
      <c r="V55" s="1438"/>
      <c r="W55" s="1437"/>
      <c r="X55" s="1438"/>
      <c r="Y55" s="1437"/>
      <c r="Z55" s="1438"/>
      <c r="AA55" s="1437"/>
      <c r="AB55" s="1438"/>
      <c r="AC55" s="1437"/>
      <c r="AD55" s="1438"/>
      <c r="AE55" s="1437"/>
      <c r="AF55" s="1438"/>
      <c r="AG55" s="1437"/>
      <c r="AH55" s="1438"/>
      <c r="AI55" s="1437"/>
      <c r="AJ55" s="1438"/>
      <c r="AK55" s="1437"/>
      <c r="AL55" s="1438"/>
      <c r="AM55" s="1437"/>
      <c r="AN55" s="1438"/>
      <c r="AO55" s="1437"/>
      <c r="AP55" s="1438"/>
      <c r="AQ55" s="1437"/>
      <c r="AR55" s="1438"/>
      <c r="AS55" s="1437"/>
      <c r="AT55" s="1438"/>
      <c r="AU55" s="1437"/>
      <c r="AV55" s="1438"/>
      <c r="AW55" s="1437"/>
      <c r="AX55" s="1438"/>
      <c r="AY55" s="1437"/>
      <c r="AZ55" s="1438"/>
      <c r="BA55" s="1437"/>
      <c r="BB55" s="1438"/>
      <c r="BC55" s="1437"/>
      <c r="BD55" s="1438"/>
      <c r="BE55" s="1437"/>
      <c r="BF55" s="1438"/>
      <c r="BG55" s="1437"/>
      <c r="BH55" s="1438"/>
      <c r="BI55" s="1437"/>
      <c r="BJ55" s="1438"/>
      <c r="BK55" s="1437"/>
      <c r="BL55" s="1438"/>
      <c r="BM55" s="1437"/>
      <c r="BN55" s="1438"/>
      <c r="BO55" s="1437"/>
      <c r="BP55" s="1438"/>
      <c r="BQ55" s="1437"/>
      <c r="BR55" s="1438"/>
    </row>
    <row r="56" spans="1:70">
      <c r="A56" s="1449"/>
      <c r="B56" s="143" t="s">
        <v>605</v>
      </c>
      <c r="C56" s="144"/>
      <c r="D56" s="145"/>
      <c r="E56" s="1437"/>
      <c r="F56" s="1438"/>
      <c r="G56" s="1437"/>
      <c r="H56" s="1438"/>
      <c r="I56" s="1437"/>
      <c r="J56" s="1438"/>
      <c r="K56" s="1437"/>
      <c r="L56" s="1438"/>
      <c r="M56" s="1437"/>
      <c r="N56" s="1438"/>
      <c r="O56" s="1437"/>
      <c r="P56" s="1438"/>
      <c r="Q56" s="1437"/>
      <c r="R56" s="1438"/>
      <c r="S56" s="1437"/>
      <c r="T56" s="1438"/>
      <c r="U56" s="1437"/>
      <c r="V56" s="1438"/>
      <c r="W56" s="1437"/>
      <c r="X56" s="1438"/>
      <c r="Y56" s="1437"/>
      <c r="Z56" s="1438"/>
      <c r="AA56" s="1437"/>
      <c r="AB56" s="1438"/>
      <c r="AC56" s="1437"/>
      <c r="AD56" s="1438"/>
      <c r="AE56" s="1437"/>
      <c r="AF56" s="1438"/>
      <c r="AG56" s="1437"/>
      <c r="AH56" s="1438"/>
      <c r="AI56" s="1437"/>
      <c r="AJ56" s="1438"/>
      <c r="AK56" s="1437"/>
      <c r="AL56" s="1438"/>
      <c r="AM56" s="1437"/>
      <c r="AN56" s="1438"/>
      <c r="AO56" s="1437"/>
      <c r="AP56" s="1438"/>
      <c r="AQ56" s="1437"/>
      <c r="AR56" s="1438"/>
      <c r="AS56" s="1437"/>
      <c r="AT56" s="1438"/>
      <c r="AU56" s="1437"/>
      <c r="AV56" s="1438"/>
      <c r="AW56" s="1437"/>
      <c r="AX56" s="1438"/>
      <c r="AY56" s="1437"/>
      <c r="AZ56" s="1438"/>
      <c r="BA56" s="1437"/>
      <c r="BB56" s="1438"/>
      <c r="BC56" s="1437"/>
      <c r="BD56" s="1438"/>
      <c r="BE56" s="1437"/>
      <c r="BF56" s="1438"/>
      <c r="BG56" s="1437"/>
      <c r="BH56" s="1438"/>
      <c r="BI56" s="1437"/>
      <c r="BJ56" s="1438"/>
      <c r="BK56" s="1437"/>
      <c r="BL56" s="1438"/>
      <c r="BM56" s="1437"/>
      <c r="BN56" s="1438"/>
      <c r="BO56" s="1437"/>
      <c r="BP56" s="1438"/>
      <c r="BQ56" s="1437"/>
      <c r="BR56" s="1438"/>
    </row>
    <row r="57" spans="1:70">
      <c r="A57" s="143" t="s">
        <v>606</v>
      </c>
      <c r="B57" s="144"/>
      <c r="C57" s="144"/>
      <c r="D57" s="145"/>
      <c r="E57" s="1437"/>
      <c r="F57" s="1438"/>
      <c r="G57" s="1437"/>
      <c r="H57" s="1438"/>
      <c r="I57" s="1437"/>
      <c r="J57" s="1438"/>
      <c r="K57" s="1437"/>
      <c r="L57" s="1438"/>
      <c r="M57" s="1437"/>
      <c r="N57" s="1438"/>
      <c r="O57" s="1437"/>
      <c r="P57" s="1438"/>
      <c r="Q57" s="1437"/>
      <c r="R57" s="1438"/>
      <c r="S57" s="1437"/>
      <c r="T57" s="1438"/>
      <c r="U57" s="1437"/>
      <c r="V57" s="1438"/>
      <c r="W57" s="1437"/>
      <c r="X57" s="1438"/>
      <c r="Y57" s="1437"/>
      <c r="Z57" s="1438"/>
      <c r="AA57" s="1437"/>
      <c r="AB57" s="1438"/>
      <c r="AC57" s="1437"/>
      <c r="AD57" s="1438"/>
      <c r="AE57" s="1437"/>
      <c r="AF57" s="1438"/>
      <c r="AG57" s="1437"/>
      <c r="AH57" s="1438"/>
      <c r="AI57" s="1437"/>
      <c r="AJ57" s="1438"/>
      <c r="AK57" s="1437"/>
      <c r="AL57" s="1438"/>
      <c r="AM57" s="1437"/>
      <c r="AN57" s="1438"/>
      <c r="AO57" s="1437"/>
      <c r="AP57" s="1438"/>
      <c r="AQ57" s="1437"/>
      <c r="AR57" s="1438"/>
      <c r="AS57" s="1437"/>
      <c r="AT57" s="1438"/>
      <c r="AU57" s="1437"/>
      <c r="AV57" s="1438"/>
      <c r="AW57" s="1437"/>
      <c r="AX57" s="1438"/>
      <c r="AY57" s="1437"/>
      <c r="AZ57" s="1438"/>
      <c r="BA57" s="1437"/>
      <c r="BB57" s="1438"/>
      <c r="BC57" s="1437"/>
      <c r="BD57" s="1438"/>
      <c r="BE57" s="1437"/>
      <c r="BF57" s="1438"/>
      <c r="BG57" s="1437"/>
      <c r="BH57" s="1438"/>
      <c r="BI57" s="1437"/>
      <c r="BJ57" s="1438"/>
      <c r="BK57" s="1437"/>
      <c r="BL57" s="1438"/>
      <c r="BM57" s="1437"/>
      <c r="BN57" s="1438"/>
      <c r="BO57" s="1437"/>
      <c r="BP57" s="1438"/>
      <c r="BQ57" s="1437"/>
      <c r="BR57" s="1438"/>
    </row>
    <row r="58" spans="1:70">
      <c r="A58" s="143" t="s">
        <v>607</v>
      </c>
      <c r="B58" s="144"/>
      <c r="C58" s="144"/>
      <c r="D58" s="145"/>
      <c r="E58" s="1437"/>
      <c r="F58" s="1438"/>
      <c r="G58" s="1437"/>
      <c r="H58" s="1438"/>
      <c r="I58" s="1437"/>
      <c r="J58" s="1438"/>
      <c r="K58" s="1437"/>
      <c r="L58" s="1438"/>
      <c r="M58" s="1437"/>
      <c r="N58" s="1438"/>
      <c r="O58" s="1437"/>
      <c r="P58" s="1438"/>
      <c r="Q58" s="1437"/>
      <c r="R58" s="1438"/>
      <c r="S58" s="1437"/>
      <c r="T58" s="1438"/>
      <c r="U58" s="1437"/>
      <c r="V58" s="1438"/>
      <c r="W58" s="1437"/>
      <c r="X58" s="1438"/>
      <c r="Y58" s="1437"/>
      <c r="Z58" s="1438"/>
      <c r="AA58" s="1437"/>
      <c r="AB58" s="1438"/>
      <c r="AC58" s="1437"/>
      <c r="AD58" s="1438"/>
      <c r="AE58" s="1437"/>
      <c r="AF58" s="1438"/>
      <c r="AG58" s="1437"/>
      <c r="AH58" s="1438"/>
      <c r="AI58" s="1437"/>
      <c r="AJ58" s="1438"/>
      <c r="AK58" s="1437"/>
      <c r="AL58" s="1438"/>
      <c r="AM58" s="1437"/>
      <c r="AN58" s="1438"/>
      <c r="AO58" s="1437"/>
      <c r="AP58" s="1438"/>
      <c r="AQ58" s="1437"/>
      <c r="AR58" s="1438"/>
      <c r="AS58" s="1437"/>
      <c r="AT58" s="1438"/>
      <c r="AU58" s="1437"/>
      <c r="AV58" s="1438"/>
      <c r="AW58" s="1437"/>
      <c r="AX58" s="1438"/>
      <c r="AY58" s="1437"/>
      <c r="AZ58" s="1438"/>
      <c r="BA58" s="1437"/>
      <c r="BB58" s="1438"/>
      <c r="BC58" s="1437"/>
      <c r="BD58" s="1438"/>
      <c r="BE58" s="1437"/>
      <c r="BF58" s="1438"/>
      <c r="BG58" s="1437"/>
      <c r="BH58" s="1438"/>
      <c r="BI58" s="1437"/>
      <c r="BJ58" s="1438"/>
      <c r="BK58" s="1437"/>
      <c r="BL58" s="1438"/>
      <c r="BM58" s="1437"/>
      <c r="BN58" s="1438"/>
      <c r="BO58" s="1437"/>
      <c r="BP58" s="1438"/>
      <c r="BQ58" s="1437"/>
      <c r="BR58" s="1438"/>
    </row>
    <row r="59" spans="1:70">
      <c r="A59" s="143" t="s">
        <v>608</v>
      </c>
      <c r="B59" s="144"/>
      <c r="C59" s="144"/>
      <c r="D59" s="145"/>
      <c r="E59" s="1437"/>
      <c r="F59" s="1438"/>
      <c r="G59" s="1437"/>
      <c r="H59" s="1438"/>
      <c r="I59" s="1437"/>
      <c r="J59" s="1438"/>
      <c r="K59" s="1437"/>
      <c r="L59" s="1438"/>
      <c r="M59" s="1437"/>
      <c r="N59" s="1438"/>
      <c r="O59" s="1437"/>
      <c r="P59" s="1438"/>
      <c r="Q59" s="1437"/>
      <c r="R59" s="1438"/>
      <c r="S59" s="1437"/>
      <c r="T59" s="1438"/>
      <c r="U59" s="1437"/>
      <c r="V59" s="1438"/>
      <c r="W59" s="1437"/>
      <c r="X59" s="1438"/>
      <c r="Y59" s="1437"/>
      <c r="Z59" s="1438"/>
      <c r="AA59" s="1437"/>
      <c r="AB59" s="1438"/>
      <c r="AC59" s="1437"/>
      <c r="AD59" s="1438"/>
      <c r="AE59" s="1437"/>
      <c r="AF59" s="1438"/>
      <c r="AG59" s="1437"/>
      <c r="AH59" s="1438"/>
      <c r="AI59" s="1437"/>
      <c r="AJ59" s="1438"/>
      <c r="AK59" s="1437"/>
      <c r="AL59" s="1438"/>
      <c r="AM59" s="1437"/>
      <c r="AN59" s="1438"/>
      <c r="AO59" s="1437"/>
      <c r="AP59" s="1438"/>
      <c r="AQ59" s="1437"/>
      <c r="AR59" s="1438"/>
      <c r="AS59" s="1437"/>
      <c r="AT59" s="1438"/>
      <c r="AU59" s="1437"/>
      <c r="AV59" s="1438"/>
      <c r="AW59" s="1437"/>
      <c r="AX59" s="1438"/>
      <c r="AY59" s="1437"/>
      <c r="AZ59" s="1438"/>
      <c r="BA59" s="1437"/>
      <c r="BB59" s="1438"/>
      <c r="BC59" s="1437"/>
      <c r="BD59" s="1438"/>
      <c r="BE59" s="1437"/>
      <c r="BF59" s="1438"/>
      <c r="BG59" s="1437"/>
      <c r="BH59" s="1438"/>
      <c r="BI59" s="1437"/>
      <c r="BJ59" s="1438"/>
      <c r="BK59" s="1437"/>
      <c r="BL59" s="1438"/>
      <c r="BM59" s="1437"/>
      <c r="BN59" s="1438"/>
      <c r="BO59" s="1437"/>
      <c r="BP59" s="1438"/>
      <c r="BQ59" s="1437"/>
      <c r="BR59" s="1438"/>
    </row>
    <row r="61" spans="1:70" ht="17.25">
      <c r="B61" s="293" t="s">
        <v>611</v>
      </c>
      <c r="F61" t="s">
        <v>590</v>
      </c>
    </row>
    <row r="62" spans="1:70">
      <c r="A62" s="135"/>
      <c r="B62" s="136"/>
      <c r="C62" s="137" t="s">
        <v>510</v>
      </c>
      <c r="D62" s="138"/>
      <c r="E62" s="1441" t="s">
        <v>511</v>
      </c>
      <c r="F62" s="1442"/>
      <c r="G62" s="1441" t="s">
        <v>513</v>
      </c>
      <c r="H62" s="1442"/>
      <c r="I62" s="1441" t="s">
        <v>514</v>
      </c>
      <c r="J62" s="1442"/>
      <c r="K62" s="1441" t="s">
        <v>517</v>
      </c>
      <c r="L62" s="1442"/>
      <c r="M62" s="1441" t="s">
        <v>518</v>
      </c>
      <c r="N62" s="1442"/>
      <c r="O62" s="1441" t="s">
        <v>519</v>
      </c>
      <c r="P62" s="1442"/>
      <c r="Q62" s="1441" t="s">
        <v>520</v>
      </c>
      <c r="R62" s="1442"/>
      <c r="S62" s="1441" t="s">
        <v>521</v>
      </c>
      <c r="T62" s="1442"/>
      <c r="U62" s="1441" t="s">
        <v>522</v>
      </c>
      <c r="V62" s="1442"/>
      <c r="W62" s="1441" t="s">
        <v>523</v>
      </c>
      <c r="X62" s="1442"/>
      <c r="Y62" s="1441" t="s">
        <v>524</v>
      </c>
      <c r="Z62" s="1442"/>
      <c r="AA62" s="1441" t="s">
        <v>525</v>
      </c>
      <c r="AB62" s="1442"/>
      <c r="AC62" s="1441" t="s">
        <v>526</v>
      </c>
      <c r="AD62" s="1442"/>
      <c r="AE62" s="1441" t="s">
        <v>527</v>
      </c>
      <c r="AF62" s="1442"/>
      <c r="AG62" s="1441" t="s">
        <v>528</v>
      </c>
      <c r="AH62" s="1442"/>
      <c r="AI62" s="1441" t="s">
        <v>529</v>
      </c>
      <c r="AJ62" s="1442"/>
      <c r="AK62" s="1441" t="s">
        <v>530</v>
      </c>
      <c r="AL62" s="1442"/>
      <c r="AM62" s="1441" t="s">
        <v>531</v>
      </c>
      <c r="AN62" s="1442"/>
      <c r="AO62" s="1441" t="s">
        <v>532</v>
      </c>
      <c r="AP62" s="1442"/>
      <c r="AQ62" s="1441" t="s">
        <v>533</v>
      </c>
      <c r="AR62" s="1442"/>
      <c r="AS62" s="1441" t="s">
        <v>534</v>
      </c>
      <c r="AT62" s="1442"/>
      <c r="AU62" s="1441" t="s">
        <v>535</v>
      </c>
      <c r="AV62" s="1442"/>
      <c r="AW62" s="1441" t="s">
        <v>536</v>
      </c>
      <c r="AX62" s="1442"/>
      <c r="AY62" s="1441" t="s">
        <v>537</v>
      </c>
      <c r="AZ62" s="1442"/>
      <c r="BA62" s="1441" t="s">
        <v>538</v>
      </c>
      <c r="BB62" s="1442"/>
      <c r="BC62" s="1441" t="s">
        <v>539</v>
      </c>
      <c r="BD62" s="1442"/>
      <c r="BE62" s="1441" t="s">
        <v>540</v>
      </c>
      <c r="BF62" s="1442"/>
      <c r="BG62" s="1441" t="s">
        <v>541</v>
      </c>
      <c r="BH62" s="1442"/>
      <c r="BI62" s="1441" t="s">
        <v>542</v>
      </c>
      <c r="BJ62" s="1442"/>
      <c r="BK62" s="1441" t="s">
        <v>543</v>
      </c>
      <c r="BL62" s="1442"/>
      <c r="BM62" s="1441" t="s">
        <v>544</v>
      </c>
      <c r="BN62" s="1442"/>
      <c r="BO62" s="1441" t="s">
        <v>545</v>
      </c>
      <c r="BP62" s="1442"/>
      <c r="BQ62" s="1441" t="s">
        <v>546</v>
      </c>
      <c r="BR62" s="1442"/>
    </row>
    <row r="63" spans="1:70">
      <c r="A63" s="139" t="s">
        <v>382</v>
      </c>
      <c r="B63" s="140"/>
      <c r="C63" s="141"/>
      <c r="D63" s="142"/>
      <c r="E63" s="1443" t="s">
        <v>512</v>
      </c>
      <c r="F63" s="1444"/>
      <c r="G63" s="1443" t="s">
        <v>515</v>
      </c>
      <c r="H63" s="1444"/>
      <c r="I63" s="1443" t="s">
        <v>516</v>
      </c>
      <c r="J63" s="1444"/>
      <c r="K63" s="1443" t="s">
        <v>547</v>
      </c>
      <c r="L63" s="1444"/>
      <c r="M63" s="1443" t="s">
        <v>548</v>
      </c>
      <c r="N63" s="1444"/>
      <c r="O63" s="1443" t="s">
        <v>549</v>
      </c>
      <c r="P63" s="1444"/>
      <c r="Q63" s="1443" t="s">
        <v>550</v>
      </c>
      <c r="R63" s="1444"/>
      <c r="S63" s="1443" t="s">
        <v>551</v>
      </c>
      <c r="T63" s="1444"/>
      <c r="U63" s="1443" t="s">
        <v>552</v>
      </c>
      <c r="V63" s="1444"/>
      <c r="W63" s="1443" t="s">
        <v>553</v>
      </c>
      <c r="X63" s="1444"/>
      <c r="Y63" s="1443" t="s">
        <v>554</v>
      </c>
      <c r="Z63" s="1444"/>
      <c r="AA63" s="1443" t="s">
        <v>555</v>
      </c>
      <c r="AB63" s="1444"/>
      <c r="AC63" s="1443" t="s">
        <v>556</v>
      </c>
      <c r="AD63" s="1444"/>
      <c r="AE63" s="1443" t="s">
        <v>557</v>
      </c>
      <c r="AF63" s="1444"/>
      <c r="AG63" s="1443" t="s">
        <v>558</v>
      </c>
      <c r="AH63" s="1444"/>
      <c r="AI63" s="1443" t="s">
        <v>559</v>
      </c>
      <c r="AJ63" s="1444"/>
      <c r="AK63" s="1443" t="s">
        <v>560</v>
      </c>
      <c r="AL63" s="1444"/>
      <c r="AM63" s="1443" t="s">
        <v>561</v>
      </c>
      <c r="AN63" s="1444"/>
      <c r="AO63" s="1443" t="s">
        <v>562</v>
      </c>
      <c r="AP63" s="1444"/>
      <c r="AQ63" s="1443" t="s">
        <v>563</v>
      </c>
      <c r="AR63" s="1444"/>
      <c r="AS63" s="1443" t="s">
        <v>564</v>
      </c>
      <c r="AT63" s="1444"/>
      <c r="AU63" s="1443" t="s">
        <v>565</v>
      </c>
      <c r="AV63" s="1444"/>
      <c r="AW63" s="1443" t="s">
        <v>566</v>
      </c>
      <c r="AX63" s="1444"/>
      <c r="AY63" s="1443" t="s">
        <v>567</v>
      </c>
      <c r="AZ63" s="1444"/>
      <c r="BA63" s="1443" t="s">
        <v>568</v>
      </c>
      <c r="BB63" s="1444"/>
      <c r="BC63" s="1443" t="s">
        <v>569</v>
      </c>
      <c r="BD63" s="1444"/>
      <c r="BE63" s="1443" t="s">
        <v>570</v>
      </c>
      <c r="BF63" s="1444"/>
      <c r="BG63" s="1443" t="s">
        <v>571</v>
      </c>
      <c r="BH63" s="1444"/>
      <c r="BI63" s="1443" t="s">
        <v>572</v>
      </c>
      <c r="BJ63" s="1444"/>
      <c r="BK63" s="1443" t="s">
        <v>573</v>
      </c>
      <c r="BL63" s="1444"/>
      <c r="BM63" s="1443" t="s">
        <v>574</v>
      </c>
      <c r="BN63" s="1444"/>
      <c r="BO63" s="1443" t="s">
        <v>575</v>
      </c>
      <c r="BP63" s="1444"/>
      <c r="BQ63" s="1443" t="s">
        <v>576</v>
      </c>
      <c r="BR63" s="1444"/>
    </row>
    <row r="64" spans="1:70">
      <c r="A64" s="1455" t="s">
        <v>579</v>
      </c>
      <c r="B64" s="1452" t="s">
        <v>580</v>
      </c>
      <c r="C64" s="1453"/>
      <c r="D64" s="1454"/>
      <c r="E64" s="1445"/>
      <c r="F64" s="1446"/>
      <c r="G64" s="1445"/>
      <c r="H64" s="1446"/>
      <c r="I64" s="1445"/>
      <c r="J64" s="1446"/>
      <c r="K64" s="1445"/>
      <c r="L64" s="1446"/>
      <c r="M64" s="1445"/>
      <c r="N64" s="1446"/>
      <c r="O64" s="1445"/>
      <c r="P64" s="1446"/>
      <c r="Q64" s="1445"/>
      <c r="R64" s="1446"/>
      <c r="S64" s="1445"/>
      <c r="T64" s="1446"/>
      <c r="U64" s="1445"/>
      <c r="V64" s="1446"/>
      <c r="W64" s="1445"/>
      <c r="X64" s="1446"/>
      <c r="Y64" s="1445"/>
      <c r="Z64" s="1446"/>
      <c r="AA64" s="1445"/>
      <c r="AB64" s="1446"/>
      <c r="AC64" s="1445"/>
      <c r="AD64" s="1446"/>
      <c r="AE64" s="1445"/>
      <c r="AF64" s="1446"/>
      <c r="AG64" s="1445"/>
      <c r="AH64" s="1446"/>
      <c r="AI64" s="1445"/>
      <c r="AJ64" s="1446"/>
      <c r="AK64" s="1445"/>
      <c r="AL64" s="1446"/>
      <c r="AM64" s="1445"/>
      <c r="AN64" s="1446"/>
      <c r="AO64" s="1445"/>
      <c r="AP64" s="1446"/>
      <c r="AQ64" s="1445"/>
      <c r="AR64" s="1446"/>
      <c r="AS64" s="1445"/>
      <c r="AT64" s="1446"/>
      <c r="AU64" s="1445"/>
      <c r="AV64" s="1446"/>
      <c r="AW64" s="1445"/>
      <c r="AX64" s="1446"/>
      <c r="AY64" s="1445"/>
      <c r="AZ64" s="1446"/>
      <c r="BA64" s="1445"/>
      <c r="BB64" s="1446"/>
      <c r="BC64" s="1445"/>
      <c r="BD64" s="1446"/>
      <c r="BE64" s="1445"/>
      <c r="BF64" s="1446"/>
      <c r="BG64" s="1445"/>
      <c r="BH64" s="1446"/>
      <c r="BI64" s="1445"/>
      <c r="BJ64" s="1446"/>
      <c r="BK64" s="1445"/>
      <c r="BL64" s="1446"/>
      <c r="BM64" s="1445"/>
      <c r="BN64" s="1446"/>
      <c r="BO64" s="1445"/>
      <c r="BP64" s="1446"/>
      <c r="BQ64" s="1445"/>
      <c r="BR64" s="1446"/>
    </row>
    <row r="65" spans="1:70">
      <c r="A65" s="1456"/>
      <c r="B65" s="1450" t="s">
        <v>581</v>
      </c>
      <c r="C65" s="1451"/>
      <c r="D65" s="146" t="s">
        <v>377</v>
      </c>
      <c r="E65" s="132"/>
      <c r="F65" s="133" t="e">
        <f>+E65*100/E$82</f>
        <v>#DIV/0!</v>
      </c>
      <c r="G65" s="132"/>
      <c r="H65" s="133" t="e">
        <f>+G65*100/G$82</f>
        <v>#DIV/0!</v>
      </c>
      <c r="I65" s="132"/>
      <c r="J65" s="133" t="e">
        <f>+I65*100/I$82</f>
        <v>#DIV/0!</v>
      </c>
      <c r="K65" s="132"/>
      <c r="L65" s="133" t="e">
        <f>+K65*100/K$82</f>
        <v>#DIV/0!</v>
      </c>
      <c r="M65" s="132"/>
      <c r="N65" s="133" t="e">
        <f>+M65*100/M$82</f>
        <v>#DIV/0!</v>
      </c>
      <c r="O65" s="132"/>
      <c r="P65" s="133" t="e">
        <f>+O65*100/O$82</f>
        <v>#DIV/0!</v>
      </c>
      <c r="Q65" s="132"/>
      <c r="R65" s="133" t="e">
        <f>+Q65*100/Q$82</f>
        <v>#DIV/0!</v>
      </c>
      <c r="S65" s="132"/>
      <c r="T65" s="133" t="e">
        <f>+S65*100/S$82</f>
        <v>#DIV/0!</v>
      </c>
      <c r="U65" s="132"/>
      <c r="V65" s="133" t="e">
        <f>+U65*100/U$82</f>
        <v>#DIV/0!</v>
      </c>
      <c r="W65" s="132"/>
      <c r="X65" s="133" t="e">
        <f>+W65*100/W$82</f>
        <v>#DIV/0!</v>
      </c>
      <c r="Y65" s="132"/>
      <c r="Z65" s="133" t="e">
        <f>+Y65*100/Y$82</f>
        <v>#DIV/0!</v>
      </c>
      <c r="AA65" s="132"/>
      <c r="AB65" s="133" t="e">
        <f>+AA65*100/AA$82</f>
        <v>#DIV/0!</v>
      </c>
      <c r="AC65" s="132"/>
      <c r="AD65" s="133" t="e">
        <f>+AC65*100/AC$82</f>
        <v>#DIV/0!</v>
      </c>
      <c r="AE65" s="132"/>
      <c r="AF65" s="133" t="e">
        <f>+AE65*100/AE$82</f>
        <v>#DIV/0!</v>
      </c>
      <c r="AG65" s="132"/>
      <c r="AH65" s="133" t="e">
        <f>+AG65*100/AG$82</f>
        <v>#DIV/0!</v>
      </c>
      <c r="AI65" s="132"/>
      <c r="AJ65" s="133" t="e">
        <f>+AI65*100/AI$82</f>
        <v>#DIV/0!</v>
      </c>
      <c r="AK65" s="132"/>
      <c r="AL65" s="133" t="e">
        <f>+AK65*100/AK$82</f>
        <v>#DIV/0!</v>
      </c>
      <c r="AM65" s="132"/>
      <c r="AN65" s="133" t="e">
        <f>+AM65*100/AM$82</f>
        <v>#DIV/0!</v>
      </c>
      <c r="AO65" s="132"/>
      <c r="AP65" s="133" t="e">
        <f>+AO65*100/AO$82</f>
        <v>#DIV/0!</v>
      </c>
      <c r="AQ65" s="132"/>
      <c r="AR65" s="133" t="e">
        <f>+AQ65*100/AQ$82</f>
        <v>#DIV/0!</v>
      </c>
      <c r="AS65" s="132"/>
      <c r="AT65" s="133" t="e">
        <f>+AS65*100/AS$82</f>
        <v>#DIV/0!</v>
      </c>
      <c r="AU65" s="132"/>
      <c r="AV65" s="133" t="e">
        <f>+AU65*100/AU$82</f>
        <v>#DIV/0!</v>
      </c>
      <c r="AW65" s="132"/>
      <c r="AX65" s="133" t="e">
        <f>+AW65*100/AW$82</f>
        <v>#DIV/0!</v>
      </c>
      <c r="AY65" s="132"/>
      <c r="AZ65" s="133" t="e">
        <f>+AY65*100/AY$82</f>
        <v>#DIV/0!</v>
      </c>
      <c r="BA65" s="132"/>
      <c r="BB65" s="133" t="e">
        <f>+BA65*100/BA$82</f>
        <v>#DIV/0!</v>
      </c>
      <c r="BC65" s="132"/>
      <c r="BD65" s="133" t="e">
        <f>+BC65*100/BC$82</f>
        <v>#DIV/0!</v>
      </c>
      <c r="BE65" s="132"/>
      <c r="BF65" s="133" t="e">
        <f>+BE65*100/BE$82</f>
        <v>#DIV/0!</v>
      </c>
      <c r="BG65" s="132"/>
      <c r="BH65" s="133" t="e">
        <f>+BG65*100/BG$82</f>
        <v>#DIV/0!</v>
      </c>
      <c r="BI65" s="132"/>
      <c r="BJ65" s="133" t="e">
        <f>+BI65*100/BI$82</f>
        <v>#DIV/0!</v>
      </c>
      <c r="BK65" s="132"/>
      <c r="BL65" s="133" t="e">
        <f>+BK65*100/BK$82</f>
        <v>#DIV/0!</v>
      </c>
      <c r="BM65" s="132"/>
      <c r="BN65" s="133" t="e">
        <f>+BM65*100/BM$82</f>
        <v>#DIV/0!</v>
      </c>
      <c r="BO65" s="132"/>
      <c r="BP65" s="133" t="e">
        <f>+BO65*100/BO$82</f>
        <v>#DIV/0!</v>
      </c>
      <c r="BQ65" s="132"/>
      <c r="BR65" s="133" t="e">
        <f>+BQ65*100/BQ$82</f>
        <v>#DIV/0!</v>
      </c>
    </row>
    <row r="66" spans="1:70">
      <c r="A66" s="1455" t="s">
        <v>582</v>
      </c>
      <c r="B66" s="1452" t="s">
        <v>580</v>
      </c>
      <c r="C66" s="1453"/>
      <c r="D66" s="1454"/>
      <c r="E66" s="1445"/>
      <c r="F66" s="1446"/>
      <c r="G66" s="1445"/>
      <c r="H66" s="1446"/>
      <c r="I66" s="1445"/>
      <c r="J66" s="1446"/>
      <c r="K66" s="1445"/>
      <c r="L66" s="1446"/>
      <c r="M66" s="1445"/>
      <c r="N66" s="1446"/>
      <c r="O66" s="1445"/>
      <c r="P66" s="1446"/>
      <c r="Q66" s="1445"/>
      <c r="R66" s="1446"/>
      <c r="S66" s="1445"/>
      <c r="T66" s="1446"/>
      <c r="U66" s="1445"/>
      <c r="V66" s="1446"/>
      <c r="W66" s="1445"/>
      <c r="X66" s="1446"/>
      <c r="Y66" s="1445"/>
      <c r="Z66" s="1446"/>
      <c r="AA66" s="1445"/>
      <c r="AB66" s="1446"/>
      <c r="AC66" s="1445"/>
      <c r="AD66" s="1446"/>
      <c r="AE66" s="1445"/>
      <c r="AF66" s="1446"/>
      <c r="AG66" s="1445"/>
      <c r="AH66" s="1446"/>
      <c r="AI66" s="1445"/>
      <c r="AJ66" s="1446"/>
      <c r="AK66" s="1445"/>
      <c r="AL66" s="1446"/>
      <c r="AM66" s="1445"/>
      <c r="AN66" s="1446"/>
      <c r="AO66" s="1445"/>
      <c r="AP66" s="1446"/>
      <c r="AQ66" s="1445"/>
      <c r="AR66" s="1446"/>
      <c r="AS66" s="1445"/>
      <c r="AT66" s="1446"/>
      <c r="AU66" s="1445"/>
      <c r="AV66" s="1446"/>
      <c r="AW66" s="1445"/>
      <c r="AX66" s="1446"/>
      <c r="AY66" s="1445"/>
      <c r="AZ66" s="1446"/>
      <c r="BA66" s="1445"/>
      <c r="BB66" s="1446"/>
      <c r="BC66" s="1445"/>
      <c r="BD66" s="1446"/>
      <c r="BE66" s="1445"/>
      <c r="BF66" s="1446"/>
      <c r="BG66" s="1445"/>
      <c r="BH66" s="1446"/>
      <c r="BI66" s="1445"/>
      <c r="BJ66" s="1446"/>
      <c r="BK66" s="1445"/>
      <c r="BL66" s="1446"/>
      <c r="BM66" s="1445"/>
      <c r="BN66" s="1446"/>
      <c r="BO66" s="1445"/>
      <c r="BP66" s="1446"/>
      <c r="BQ66" s="1445"/>
      <c r="BR66" s="1446"/>
    </row>
    <row r="67" spans="1:70">
      <c r="A67" s="1456"/>
      <c r="B67" s="1450" t="s">
        <v>581</v>
      </c>
      <c r="C67" s="1451"/>
      <c r="D67" s="146" t="s">
        <v>610</v>
      </c>
      <c r="E67" s="132"/>
      <c r="F67" s="133" t="e">
        <f>+E67*100/E$82</f>
        <v>#DIV/0!</v>
      </c>
      <c r="G67" s="132"/>
      <c r="H67" s="133" t="e">
        <f>+G67*100/G$82</f>
        <v>#DIV/0!</v>
      </c>
      <c r="I67" s="132"/>
      <c r="J67" s="133" t="e">
        <f>+I67*100/I$82</f>
        <v>#DIV/0!</v>
      </c>
      <c r="K67" s="132"/>
      <c r="L67" s="133" t="e">
        <f>+K67*100/K$82</f>
        <v>#DIV/0!</v>
      </c>
      <c r="M67" s="132"/>
      <c r="N67" s="133" t="e">
        <f>+M67*100/M$82</f>
        <v>#DIV/0!</v>
      </c>
      <c r="O67" s="132"/>
      <c r="P67" s="133" t="e">
        <f>+O67*100/O$82</f>
        <v>#DIV/0!</v>
      </c>
      <c r="Q67" s="132"/>
      <c r="R67" s="133" t="e">
        <f>+Q67*100/Q$82</f>
        <v>#DIV/0!</v>
      </c>
      <c r="S67" s="132"/>
      <c r="T67" s="133" t="e">
        <f>+S67*100/S$82</f>
        <v>#DIV/0!</v>
      </c>
      <c r="U67" s="132"/>
      <c r="V67" s="133" t="e">
        <f>+U67*100/U$82</f>
        <v>#DIV/0!</v>
      </c>
      <c r="W67" s="132"/>
      <c r="X67" s="133" t="e">
        <f>+W67*100/W$82</f>
        <v>#DIV/0!</v>
      </c>
      <c r="Y67" s="132"/>
      <c r="Z67" s="133" t="e">
        <f>+Y67*100/Y$82</f>
        <v>#DIV/0!</v>
      </c>
      <c r="AA67" s="132"/>
      <c r="AB67" s="133" t="e">
        <f>+AA67*100/AA$82</f>
        <v>#DIV/0!</v>
      </c>
      <c r="AC67" s="132"/>
      <c r="AD67" s="133" t="e">
        <f>+AC67*100/AC$82</f>
        <v>#DIV/0!</v>
      </c>
      <c r="AE67" s="132"/>
      <c r="AF67" s="133" t="e">
        <f>+AE67*100/AE$82</f>
        <v>#DIV/0!</v>
      </c>
      <c r="AG67" s="132"/>
      <c r="AH67" s="133" t="e">
        <f>+AG67*100/AG$82</f>
        <v>#DIV/0!</v>
      </c>
      <c r="AI67" s="132"/>
      <c r="AJ67" s="133" t="e">
        <f>+AI67*100/AI$82</f>
        <v>#DIV/0!</v>
      </c>
      <c r="AK67" s="132"/>
      <c r="AL67" s="133" t="e">
        <f>+AK67*100/AK$82</f>
        <v>#DIV/0!</v>
      </c>
      <c r="AM67" s="132"/>
      <c r="AN67" s="133" t="e">
        <f>+AM67*100/AM$82</f>
        <v>#DIV/0!</v>
      </c>
      <c r="AO67" s="132"/>
      <c r="AP67" s="133" t="e">
        <f>+AO67*100/AO$82</f>
        <v>#DIV/0!</v>
      </c>
      <c r="AQ67" s="132"/>
      <c r="AR67" s="133" t="e">
        <f>+AQ67*100/AQ$82</f>
        <v>#DIV/0!</v>
      </c>
      <c r="AS67" s="132"/>
      <c r="AT67" s="133" t="e">
        <f>+AS67*100/AS$82</f>
        <v>#DIV/0!</v>
      </c>
      <c r="AU67" s="132"/>
      <c r="AV67" s="133" t="e">
        <f>+AU67*100/AU$82</f>
        <v>#DIV/0!</v>
      </c>
      <c r="AW67" s="132"/>
      <c r="AX67" s="133" t="e">
        <f>+AW67*100/AW$82</f>
        <v>#DIV/0!</v>
      </c>
      <c r="AY67" s="132"/>
      <c r="AZ67" s="133" t="e">
        <f>+AY67*100/AY$82</f>
        <v>#DIV/0!</v>
      </c>
      <c r="BA67" s="132"/>
      <c r="BB67" s="133" t="e">
        <f>+BA67*100/BA$82</f>
        <v>#DIV/0!</v>
      </c>
      <c r="BC67" s="132"/>
      <c r="BD67" s="133" t="e">
        <f>+BC67*100/BC$82</f>
        <v>#DIV/0!</v>
      </c>
      <c r="BE67" s="132"/>
      <c r="BF67" s="133" t="e">
        <f>+BE67*100/BE$82</f>
        <v>#DIV/0!</v>
      </c>
      <c r="BG67" s="132"/>
      <c r="BH67" s="133" t="e">
        <f>+BG67*100/BG$82</f>
        <v>#DIV/0!</v>
      </c>
      <c r="BI67" s="132"/>
      <c r="BJ67" s="133" t="e">
        <f>+BI67*100/BI$82</f>
        <v>#DIV/0!</v>
      </c>
      <c r="BK67" s="132"/>
      <c r="BL67" s="133" t="e">
        <f>+BK67*100/BK$82</f>
        <v>#DIV/0!</v>
      </c>
      <c r="BM67" s="132"/>
      <c r="BN67" s="133" t="e">
        <f>+BM67*100/BM$82</f>
        <v>#DIV/0!</v>
      </c>
      <c r="BO67" s="132"/>
      <c r="BP67" s="133" t="e">
        <f>+BO67*100/BO$82</f>
        <v>#DIV/0!</v>
      </c>
      <c r="BQ67" s="132"/>
      <c r="BR67" s="133" t="e">
        <f>+BQ67*100/BQ$82</f>
        <v>#DIV/0!</v>
      </c>
    </row>
    <row r="68" spans="1:70">
      <c r="A68" s="1455" t="s">
        <v>583</v>
      </c>
      <c r="B68" s="1452" t="s">
        <v>580</v>
      </c>
      <c r="C68" s="1453"/>
      <c r="D68" s="1454"/>
      <c r="E68" s="1445"/>
      <c r="F68" s="1446"/>
      <c r="G68" s="1445"/>
      <c r="H68" s="1446"/>
      <c r="I68" s="1445"/>
      <c r="J68" s="1446"/>
      <c r="K68" s="1445"/>
      <c r="L68" s="1446"/>
      <c r="M68" s="1445"/>
      <c r="N68" s="1446"/>
      <c r="O68" s="1445"/>
      <c r="P68" s="1446"/>
      <c r="Q68" s="1445"/>
      <c r="R68" s="1446"/>
      <c r="S68" s="1445"/>
      <c r="T68" s="1446"/>
      <c r="U68" s="1445"/>
      <c r="V68" s="1446"/>
      <c r="W68" s="1445"/>
      <c r="X68" s="1446"/>
      <c r="Y68" s="1445"/>
      <c r="Z68" s="1446"/>
      <c r="AA68" s="1445"/>
      <c r="AB68" s="1446"/>
      <c r="AC68" s="1445"/>
      <c r="AD68" s="1446"/>
      <c r="AE68" s="1445"/>
      <c r="AF68" s="1446"/>
      <c r="AG68" s="1445"/>
      <c r="AH68" s="1446"/>
      <c r="AI68" s="1445"/>
      <c r="AJ68" s="1446"/>
      <c r="AK68" s="1445"/>
      <c r="AL68" s="1446"/>
      <c r="AM68" s="1445"/>
      <c r="AN68" s="1446"/>
      <c r="AO68" s="1445"/>
      <c r="AP68" s="1446"/>
      <c r="AQ68" s="1445"/>
      <c r="AR68" s="1446"/>
      <c r="AS68" s="1445"/>
      <c r="AT68" s="1446"/>
      <c r="AU68" s="1445"/>
      <c r="AV68" s="1446"/>
      <c r="AW68" s="1445"/>
      <c r="AX68" s="1446"/>
      <c r="AY68" s="1445"/>
      <c r="AZ68" s="1446"/>
      <c r="BA68" s="1445"/>
      <c r="BB68" s="1446"/>
      <c r="BC68" s="1445"/>
      <c r="BD68" s="1446"/>
      <c r="BE68" s="1445"/>
      <c r="BF68" s="1446"/>
      <c r="BG68" s="1445"/>
      <c r="BH68" s="1446"/>
      <c r="BI68" s="1445"/>
      <c r="BJ68" s="1446"/>
      <c r="BK68" s="1445"/>
      <c r="BL68" s="1446"/>
      <c r="BM68" s="1445"/>
      <c r="BN68" s="1446"/>
      <c r="BO68" s="1445"/>
      <c r="BP68" s="1446"/>
      <c r="BQ68" s="1445"/>
      <c r="BR68" s="1446"/>
    </row>
    <row r="69" spans="1:70">
      <c r="A69" s="1456"/>
      <c r="B69" s="1450" t="s">
        <v>581</v>
      </c>
      <c r="C69" s="1451"/>
      <c r="D69" s="146" t="s">
        <v>610</v>
      </c>
      <c r="E69" s="132"/>
      <c r="F69" s="133" t="e">
        <f>+E69*100/E$82</f>
        <v>#DIV/0!</v>
      </c>
      <c r="G69" s="132"/>
      <c r="H69" s="133" t="e">
        <f>+G69*100/G$82</f>
        <v>#DIV/0!</v>
      </c>
      <c r="I69" s="132"/>
      <c r="J69" s="133" t="e">
        <f>+I69*100/I$82</f>
        <v>#DIV/0!</v>
      </c>
      <c r="K69" s="132"/>
      <c r="L69" s="133" t="e">
        <f>+K69*100/K$82</f>
        <v>#DIV/0!</v>
      </c>
      <c r="M69" s="132"/>
      <c r="N69" s="133" t="e">
        <f>+M69*100/M$82</f>
        <v>#DIV/0!</v>
      </c>
      <c r="O69" s="132"/>
      <c r="P69" s="133" t="e">
        <f>+O69*100/O$82</f>
        <v>#DIV/0!</v>
      </c>
      <c r="Q69" s="132"/>
      <c r="R69" s="133" t="e">
        <f>+Q69*100/Q$82</f>
        <v>#DIV/0!</v>
      </c>
      <c r="S69" s="132"/>
      <c r="T69" s="133" t="e">
        <f>+S69*100/S$82</f>
        <v>#DIV/0!</v>
      </c>
      <c r="U69" s="132"/>
      <c r="V69" s="133" t="e">
        <f>+U69*100/U$82</f>
        <v>#DIV/0!</v>
      </c>
      <c r="W69" s="132"/>
      <c r="X69" s="133" t="e">
        <f>+W69*100/W$82</f>
        <v>#DIV/0!</v>
      </c>
      <c r="Y69" s="132"/>
      <c r="Z69" s="133" t="e">
        <f>+Y69*100/Y$82</f>
        <v>#DIV/0!</v>
      </c>
      <c r="AA69" s="132"/>
      <c r="AB69" s="133" t="e">
        <f>+AA69*100/AA$82</f>
        <v>#DIV/0!</v>
      </c>
      <c r="AC69" s="132"/>
      <c r="AD69" s="133" t="e">
        <f>+AC69*100/AC$82</f>
        <v>#DIV/0!</v>
      </c>
      <c r="AE69" s="132"/>
      <c r="AF69" s="133" t="e">
        <f>+AE69*100/AE$82</f>
        <v>#DIV/0!</v>
      </c>
      <c r="AG69" s="132"/>
      <c r="AH69" s="133" t="e">
        <f>+AG69*100/AG$82</f>
        <v>#DIV/0!</v>
      </c>
      <c r="AI69" s="132"/>
      <c r="AJ69" s="133" t="e">
        <f>+AI69*100/AI$82</f>
        <v>#DIV/0!</v>
      </c>
      <c r="AK69" s="132"/>
      <c r="AL69" s="133" t="e">
        <f>+AK69*100/AK$82</f>
        <v>#DIV/0!</v>
      </c>
      <c r="AM69" s="132"/>
      <c r="AN69" s="133" t="e">
        <f>+AM69*100/AM$82</f>
        <v>#DIV/0!</v>
      </c>
      <c r="AO69" s="132"/>
      <c r="AP69" s="133" t="e">
        <f>+AO69*100/AO$82</f>
        <v>#DIV/0!</v>
      </c>
      <c r="AQ69" s="132"/>
      <c r="AR69" s="133" t="e">
        <f>+AQ69*100/AQ$82</f>
        <v>#DIV/0!</v>
      </c>
      <c r="AS69" s="132"/>
      <c r="AT69" s="133" t="e">
        <f>+AS69*100/AS$82</f>
        <v>#DIV/0!</v>
      </c>
      <c r="AU69" s="132"/>
      <c r="AV69" s="133" t="e">
        <f>+AU69*100/AU$82</f>
        <v>#DIV/0!</v>
      </c>
      <c r="AW69" s="132"/>
      <c r="AX69" s="133" t="e">
        <f>+AW69*100/AW$82</f>
        <v>#DIV/0!</v>
      </c>
      <c r="AY69" s="132"/>
      <c r="AZ69" s="133" t="e">
        <f>+AY69*100/AY$82</f>
        <v>#DIV/0!</v>
      </c>
      <c r="BA69" s="132"/>
      <c r="BB69" s="133" t="e">
        <f>+BA69*100/BA$82</f>
        <v>#DIV/0!</v>
      </c>
      <c r="BC69" s="132"/>
      <c r="BD69" s="133" t="e">
        <f>+BC69*100/BC$82</f>
        <v>#DIV/0!</v>
      </c>
      <c r="BE69" s="132"/>
      <c r="BF69" s="133" t="e">
        <f>+BE69*100/BE$82</f>
        <v>#DIV/0!</v>
      </c>
      <c r="BG69" s="132"/>
      <c r="BH69" s="133" t="e">
        <f>+BG69*100/BG$82</f>
        <v>#DIV/0!</v>
      </c>
      <c r="BI69" s="132"/>
      <c r="BJ69" s="133" t="e">
        <f>+BI69*100/BI$82</f>
        <v>#DIV/0!</v>
      </c>
      <c r="BK69" s="132"/>
      <c r="BL69" s="133" t="e">
        <f>+BK69*100/BK$82</f>
        <v>#DIV/0!</v>
      </c>
      <c r="BM69" s="132"/>
      <c r="BN69" s="133" t="e">
        <f>+BM69*100/BM$82</f>
        <v>#DIV/0!</v>
      </c>
      <c r="BO69" s="132"/>
      <c r="BP69" s="133" t="e">
        <f>+BO69*100/BO$82</f>
        <v>#DIV/0!</v>
      </c>
      <c r="BQ69" s="132"/>
      <c r="BR69" s="133" t="e">
        <f>+BQ69*100/BQ$82</f>
        <v>#DIV/0!</v>
      </c>
    </row>
    <row r="70" spans="1:70">
      <c r="A70" s="1455" t="s">
        <v>584</v>
      </c>
      <c r="B70" s="1452" t="s">
        <v>580</v>
      </c>
      <c r="C70" s="1453"/>
      <c r="D70" s="1454"/>
      <c r="E70" s="1445"/>
      <c r="F70" s="1446"/>
      <c r="G70" s="1445"/>
      <c r="H70" s="1446"/>
      <c r="I70" s="1445"/>
      <c r="J70" s="1446"/>
      <c r="K70" s="1445"/>
      <c r="L70" s="1446"/>
      <c r="M70" s="1445"/>
      <c r="N70" s="1446"/>
      <c r="O70" s="1445"/>
      <c r="P70" s="1446"/>
      <c r="Q70" s="1445"/>
      <c r="R70" s="1446"/>
      <c r="S70" s="1445"/>
      <c r="T70" s="1446"/>
      <c r="U70" s="1445"/>
      <c r="V70" s="1446"/>
      <c r="W70" s="1445"/>
      <c r="X70" s="1446"/>
      <c r="Y70" s="1445"/>
      <c r="Z70" s="1446"/>
      <c r="AA70" s="1445"/>
      <c r="AB70" s="1446"/>
      <c r="AC70" s="1445"/>
      <c r="AD70" s="1446"/>
      <c r="AE70" s="1445"/>
      <c r="AF70" s="1446"/>
      <c r="AG70" s="1445"/>
      <c r="AH70" s="1446"/>
      <c r="AI70" s="1445"/>
      <c r="AJ70" s="1446"/>
      <c r="AK70" s="1445"/>
      <c r="AL70" s="1446"/>
      <c r="AM70" s="1445"/>
      <c r="AN70" s="1446"/>
      <c r="AO70" s="1445"/>
      <c r="AP70" s="1446"/>
      <c r="AQ70" s="1445"/>
      <c r="AR70" s="1446"/>
      <c r="AS70" s="1445"/>
      <c r="AT70" s="1446"/>
      <c r="AU70" s="1445"/>
      <c r="AV70" s="1446"/>
      <c r="AW70" s="1445"/>
      <c r="AX70" s="1446"/>
      <c r="AY70" s="1445"/>
      <c r="AZ70" s="1446"/>
      <c r="BA70" s="1445"/>
      <c r="BB70" s="1446"/>
      <c r="BC70" s="1445"/>
      <c r="BD70" s="1446"/>
      <c r="BE70" s="1445"/>
      <c r="BF70" s="1446"/>
      <c r="BG70" s="1445"/>
      <c r="BH70" s="1446"/>
      <c r="BI70" s="1445"/>
      <c r="BJ70" s="1446"/>
      <c r="BK70" s="1445"/>
      <c r="BL70" s="1446"/>
      <c r="BM70" s="1445"/>
      <c r="BN70" s="1446"/>
      <c r="BO70" s="1445"/>
      <c r="BP70" s="1446"/>
      <c r="BQ70" s="1445"/>
      <c r="BR70" s="1446"/>
    </row>
    <row r="71" spans="1:70">
      <c r="A71" s="1456"/>
      <c r="B71" s="1450" t="s">
        <v>581</v>
      </c>
      <c r="C71" s="1451"/>
      <c r="D71" s="146" t="s">
        <v>610</v>
      </c>
      <c r="E71" s="132"/>
      <c r="F71" s="133" t="e">
        <f>+E71*100/E$82</f>
        <v>#DIV/0!</v>
      </c>
      <c r="G71" s="132"/>
      <c r="H71" s="133" t="e">
        <f>+G71*100/G$82</f>
        <v>#DIV/0!</v>
      </c>
      <c r="I71" s="132"/>
      <c r="J71" s="133" t="e">
        <f>+I71*100/I$82</f>
        <v>#DIV/0!</v>
      </c>
      <c r="K71" s="132"/>
      <c r="L71" s="133" t="e">
        <f>+K71*100/K$82</f>
        <v>#DIV/0!</v>
      </c>
      <c r="M71" s="132"/>
      <c r="N71" s="133" t="e">
        <f>+M71*100/M$82</f>
        <v>#DIV/0!</v>
      </c>
      <c r="O71" s="132"/>
      <c r="P71" s="133" t="e">
        <f>+O71*100/O$82</f>
        <v>#DIV/0!</v>
      </c>
      <c r="Q71" s="132"/>
      <c r="R71" s="133" t="e">
        <f>+Q71*100/Q$82</f>
        <v>#DIV/0!</v>
      </c>
      <c r="S71" s="132"/>
      <c r="T71" s="133" t="e">
        <f>+S71*100/S$82</f>
        <v>#DIV/0!</v>
      </c>
      <c r="U71" s="132"/>
      <c r="V71" s="133" t="e">
        <f>+U71*100/U$82</f>
        <v>#DIV/0!</v>
      </c>
      <c r="W71" s="132"/>
      <c r="X71" s="133" t="e">
        <f>+W71*100/W$82</f>
        <v>#DIV/0!</v>
      </c>
      <c r="Y71" s="132"/>
      <c r="Z71" s="133" t="e">
        <f>+Y71*100/Y$82</f>
        <v>#DIV/0!</v>
      </c>
      <c r="AA71" s="132"/>
      <c r="AB71" s="133" t="e">
        <f>+AA71*100/AA$82</f>
        <v>#DIV/0!</v>
      </c>
      <c r="AC71" s="132"/>
      <c r="AD71" s="133" t="e">
        <f>+AC71*100/AC$82</f>
        <v>#DIV/0!</v>
      </c>
      <c r="AE71" s="132"/>
      <c r="AF71" s="133" t="e">
        <f>+AE71*100/AE$82</f>
        <v>#DIV/0!</v>
      </c>
      <c r="AG71" s="132"/>
      <c r="AH71" s="133" t="e">
        <f>+AG71*100/AG$82</f>
        <v>#DIV/0!</v>
      </c>
      <c r="AI71" s="132"/>
      <c r="AJ71" s="133" t="e">
        <f>+AI71*100/AI$82</f>
        <v>#DIV/0!</v>
      </c>
      <c r="AK71" s="132"/>
      <c r="AL71" s="133" t="e">
        <f>+AK71*100/AK$82</f>
        <v>#DIV/0!</v>
      </c>
      <c r="AM71" s="132"/>
      <c r="AN71" s="133" t="e">
        <f>+AM71*100/AM$82</f>
        <v>#DIV/0!</v>
      </c>
      <c r="AO71" s="132"/>
      <c r="AP71" s="133" t="e">
        <f>+AO71*100/AO$82</f>
        <v>#DIV/0!</v>
      </c>
      <c r="AQ71" s="132"/>
      <c r="AR71" s="133" t="e">
        <f>+AQ71*100/AQ$82</f>
        <v>#DIV/0!</v>
      </c>
      <c r="AS71" s="132"/>
      <c r="AT71" s="133" t="e">
        <f>+AS71*100/AS$82</f>
        <v>#DIV/0!</v>
      </c>
      <c r="AU71" s="132"/>
      <c r="AV71" s="133" t="e">
        <f>+AU71*100/AU$82</f>
        <v>#DIV/0!</v>
      </c>
      <c r="AW71" s="132"/>
      <c r="AX71" s="133" t="e">
        <f>+AW71*100/AW$82</f>
        <v>#DIV/0!</v>
      </c>
      <c r="AY71" s="132"/>
      <c r="AZ71" s="133" t="e">
        <f>+AY71*100/AY$82</f>
        <v>#DIV/0!</v>
      </c>
      <c r="BA71" s="132"/>
      <c r="BB71" s="133" t="e">
        <f>+BA71*100/BA$82</f>
        <v>#DIV/0!</v>
      </c>
      <c r="BC71" s="132"/>
      <c r="BD71" s="133" t="e">
        <f>+BC71*100/BC$82</f>
        <v>#DIV/0!</v>
      </c>
      <c r="BE71" s="132"/>
      <c r="BF71" s="133" t="e">
        <f>+BE71*100/BE$82</f>
        <v>#DIV/0!</v>
      </c>
      <c r="BG71" s="132"/>
      <c r="BH71" s="133" t="e">
        <f>+BG71*100/BG$82</f>
        <v>#DIV/0!</v>
      </c>
      <c r="BI71" s="132"/>
      <c r="BJ71" s="133" t="e">
        <f>+BI71*100/BI$82</f>
        <v>#DIV/0!</v>
      </c>
      <c r="BK71" s="132"/>
      <c r="BL71" s="133" t="e">
        <f>+BK71*100/BK$82</f>
        <v>#DIV/0!</v>
      </c>
      <c r="BM71" s="132"/>
      <c r="BN71" s="133" t="e">
        <f>+BM71*100/BM$82</f>
        <v>#DIV/0!</v>
      </c>
      <c r="BO71" s="132"/>
      <c r="BP71" s="133" t="e">
        <f>+BO71*100/BO$82</f>
        <v>#DIV/0!</v>
      </c>
      <c r="BQ71" s="132"/>
      <c r="BR71" s="133" t="e">
        <f>+BQ71*100/BQ$82</f>
        <v>#DIV/0!</v>
      </c>
    </row>
    <row r="72" spans="1:70">
      <c r="A72" s="1455" t="s">
        <v>585</v>
      </c>
      <c r="B72" s="1452" t="s">
        <v>580</v>
      </c>
      <c r="C72" s="1453"/>
      <c r="D72" s="1454"/>
      <c r="E72" s="1445"/>
      <c r="F72" s="1446"/>
      <c r="G72" s="1445"/>
      <c r="H72" s="1446"/>
      <c r="I72" s="1445"/>
      <c r="J72" s="1446"/>
      <c r="K72" s="1445"/>
      <c r="L72" s="1446"/>
      <c r="M72" s="1445"/>
      <c r="N72" s="1446"/>
      <c r="O72" s="1445"/>
      <c r="P72" s="1446"/>
      <c r="Q72" s="1445"/>
      <c r="R72" s="1446"/>
      <c r="S72" s="1445"/>
      <c r="T72" s="1446"/>
      <c r="U72" s="1445"/>
      <c r="V72" s="1446"/>
      <c r="W72" s="1445"/>
      <c r="X72" s="1446"/>
      <c r="Y72" s="1445"/>
      <c r="Z72" s="1446"/>
      <c r="AA72" s="1445"/>
      <c r="AB72" s="1446"/>
      <c r="AC72" s="1445"/>
      <c r="AD72" s="1446"/>
      <c r="AE72" s="1445"/>
      <c r="AF72" s="1446"/>
      <c r="AG72" s="1445"/>
      <c r="AH72" s="1446"/>
      <c r="AI72" s="1445"/>
      <c r="AJ72" s="1446"/>
      <c r="AK72" s="1445"/>
      <c r="AL72" s="1446"/>
      <c r="AM72" s="1445"/>
      <c r="AN72" s="1446"/>
      <c r="AO72" s="1445"/>
      <c r="AP72" s="1446"/>
      <c r="AQ72" s="1445"/>
      <c r="AR72" s="1446"/>
      <c r="AS72" s="1445"/>
      <c r="AT72" s="1446"/>
      <c r="AU72" s="1445"/>
      <c r="AV72" s="1446"/>
      <c r="AW72" s="1445"/>
      <c r="AX72" s="1446"/>
      <c r="AY72" s="1445"/>
      <c r="AZ72" s="1446"/>
      <c r="BA72" s="1445"/>
      <c r="BB72" s="1446"/>
      <c r="BC72" s="1445"/>
      <c r="BD72" s="1446"/>
      <c r="BE72" s="1445"/>
      <c r="BF72" s="1446"/>
      <c r="BG72" s="1445"/>
      <c r="BH72" s="1446"/>
      <c r="BI72" s="1445"/>
      <c r="BJ72" s="1446"/>
      <c r="BK72" s="1445"/>
      <c r="BL72" s="1446"/>
      <c r="BM72" s="1445"/>
      <c r="BN72" s="1446"/>
      <c r="BO72" s="1445"/>
      <c r="BP72" s="1446"/>
      <c r="BQ72" s="1445"/>
      <c r="BR72" s="1446"/>
    </row>
    <row r="73" spans="1:70">
      <c r="A73" s="1456"/>
      <c r="B73" s="1450" t="s">
        <v>581</v>
      </c>
      <c r="C73" s="1451"/>
      <c r="D73" s="146" t="s">
        <v>610</v>
      </c>
      <c r="E73" s="132"/>
      <c r="F73" s="133" t="e">
        <f>+E73*100/E$82</f>
        <v>#DIV/0!</v>
      </c>
      <c r="G73" s="132"/>
      <c r="H73" s="133" t="e">
        <f>+G73*100/G$82</f>
        <v>#DIV/0!</v>
      </c>
      <c r="I73" s="132"/>
      <c r="J73" s="133" t="e">
        <f>+I73*100/I$82</f>
        <v>#DIV/0!</v>
      </c>
      <c r="K73" s="132"/>
      <c r="L73" s="133" t="e">
        <f>+K73*100/K$82</f>
        <v>#DIV/0!</v>
      </c>
      <c r="M73" s="132"/>
      <c r="N73" s="133" t="e">
        <f>+M73*100/M$82</f>
        <v>#DIV/0!</v>
      </c>
      <c r="O73" s="132"/>
      <c r="P73" s="133" t="e">
        <f>+O73*100/O$82</f>
        <v>#DIV/0!</v>
      </c>
      <c r="Q73" s="132"/>
      <c r="R73" s="133" t="e">
        <f>+Q73*100/Q$82</f>
        <v>#DIV/0!</v>
      </c>
      <c r="S73" s="132"/>
      <c r="T73" s="133" t="e">
        <f>+S73*100/S$82</f>
        <v>#DIV/0!</v>
      </c>
      <c r="U73" s="132"/>
      <c r="V73" s="133" t="e">
        <f>+U73*100/U$82</f>
        <v>#DIV/0!</v>
      </c>
      <c r="W73" s="132"/>
      <c r="X73" s="133" t="e">
        <f>+W73*100/W$82</f>
        <v>#DIV/0!</v>
      </c>
      <c r="Y73" s="132"/>
      <c r="Z73" s="133" t="e">
        <f>+Y73*100/Y$82</f>
        <v>#DIV/0!</v>
      </c>
      <c r="AA73" s="132"/>
      <c r="AB73" s="133" t="e">
        <f>+AA73*100/AA$82</f>
        <v>#DIV/0!</v>
      </c>
      <c r="AC73" s="132"/>
      <c r="AD73" s="133" t="e">
        <f>+AC73*100/AC$82</f>
        <v>#DIV/0!</v>
      </c>
      <c r="AE73" s="132"/>
      <c r="AF73" s="133" t="e">
        <f>+AE73*100/AE$82</f>
        <v>#DIV/0!</v>
      </c>
      <c r="AG73" s="132"/>
      <c r="AH73" s="133" t="e">
        <f>+AG73*100/AG$82</f>
        <v>#DIV/0!</v>
      </c>
      <c r="AI73" s="132"/>
      <c r="AJ73" s="133" t="e">
        <f>+AI73*100/AI$82</f>
        <v>#DIV/0!</v>
      </c>
      <c r="AK73" s="132"/>
      <c r="AL73" s="133" t="e">
        <f>+AK73*100/AK$82</f>
        <v>#DIV/0!</v>
      </c>
      <c r="AM73" s="132"/>
      <c r="AN73" s="133" t="e">
        <f>+AM73*100/AM$82</f>
        <v>#DIV/0!</v>
      </c>
      <c r="AO73" s="132"/>
      <c r="AP73" s="133" t="e">
        <f>+AO73*100/AO$82</f>
        <v>#DIV/0!</v>
      </c>
      <c r="AQ73" s="132"/>
      <c r="AR73" s="133" t="e">
        <f>+AQ73*100/AQ$82</f>
        <v>#DIV/0!</v>
      </c>
      <c r="AS73" s="132"/>
      <c r="AT73" s="133" t="e">
        <f>+AS73*100/AS$82</f>
        <v>#DIV/0!</v>
      </c>
      <c r="AU73" s="132"/>
      <c r="AV73" s="133" t="e">
        <f>+AU73*100/AU$82</f>
        <v>#DIV/0!</v>
      </c>
      <c r="AW73" s="132"/>
      <c r="AX73" s="133" t="e">
        <f>+AW73*100/AW$82</f>
        <v>#DIV/0!</v>
      </c>
      <c r="AY73" s="132"/>
      <c r="AZ73" s="133" t="e">
        <f>+AY73*100/AY$82</f>
        <v>#DIV/0!</v>
      </c>
      <c r="BA73" s="132"/>
      <c r="BB73" s="133" t="e">
        <f>+BA73*100/BA$82</f>
        <v>#DIV/0!</v>
      </c>
      <c r="BC73" s="132"/>
      <c r="BD73" s="133" t="e">
        <f>+BC73*100/BC$82</f>
        <v>#DIV/0!</v>
      </c>
      <c r="BE73" s="132"/>
      <c r="BF73" s="133" t="e">
        <f>+BE73*100/BE$82</f>
        <v>#DIV/0!</v>
      </c>
      <c r="BG73" s="132"/>
      <c r="BH73" s="133" t="e">
        <f>+BG73*100/BG$82</f>
        <v>#DIV/0!</v>
      </c>
      <c r="BI73" s="132"/>
      <c r="BJ73" s="133" t="e">
        <f>+BI73*100/BI$82</f>
        <v>#DIV/0!</v>
      </c>
      <c r="BK73" s="132"/>
      <c r="BL73" s="133" t="e">
        <f>+BK73*100/BK$82</f>
        <v>#DIV/0!</v>
      </c>
      <c r="BM73" s="132"/>
      <c r="BN73" s="133" t="e">
        <f>+BM73*100/BM$82</f>
        <v>#DIV/0!</v>
      </c>
      <c r="BO73" s="132"/>
      <c r="BP73" s="133" t="e">
        <f>+BO73*100/BO$82</f>
        <v>#DIV/0!</v>
      </c>
      <c r="BQ73" s="132"/>
      <c r="BR73" s="133" t="e">
        <f>+BQ73*100/BQ$82</f>
        <v>#DIV/0!</v>
      </c>
    </row>
    <row r="74" spans="1:70">
      <c r="A74" s="1455" t="s">
        <v>586</v>
      </c>
      <c r="B74" s="1452" t="s">
        <v>580</v>
      </c>
      <c r="C74" s="1453"/>
      <c r="D74" s="1454"/>
      <c r="E74" s="1445"/>
      <c r="F74" s="1446"/>
      <c r="G74" s="1445"/>
      <c r="H74" s="1446"/>
      <c r="I74" s="1445"/>
      <c r="J74" s="1446"/>
      <c r="K74" s="1445"/>
      <c r="L74" s="1446"/>
      <c r="M74" s="1445"/>
      <c r="N74" s="1446"/>
      <c r="O74" s="1445"/>
      <c r="P74" s="1446"/>
      <c r="Q74" s="1445"/>
      <c r="R74" s="1446"/>
      <c r="S74" s="1445"/>
      <c r="T74" s="1446"/>
      <c r="U74" s="1445"/>
      <c r="V74" s="1446"/>
      <c r="W74" s="1445"/>
      <c r="X74" s="1446"/>
      <c r="Y74" s="1445"/>
      <c r="Z74" s="1446"/>
      <c r="AA74" s="1445"/>
      <c r="AB74" s="1446"/>
      <c r="AC74" s="1445"/>
      <c r="AD74" s="1446"/>
      <c r="AE74" s="1445"/>
      <c r="AF74" s="1446"/>
      <c r="AG74" s="1445"/>
      <c r="AH74" s="1446"/>
      <c r="AI74" s="1445"/>
      <c r="AJ74" s="1446"/>
      <c r="AK74" s="1445"/>
      <c r="AL74" s="1446"/>
      <c r="AM74" s="1445"/>
      <c r="AN74" s="1446"/>
      <c r="AO74" s="1445"/>
      <c r="AP74" s="1446"/>
      <c r="AQ74" s="1445"/>
      <c r="AR74" s="1446"/>
      <c r="AS74" s="1445"/>
      <c r="AT74" s="1446"/>
      <c r="AU74" s="1445"/>
      <c r="AV74" s="1446"/>
      <c r="AW74" s="1445"/>
      <c r="AX74" s="1446"/>
      <c r="AY74" s="1445"/>
      <c r="AZ74" s="1446"/>
      <c r="BA74" s="1445"/>
      <c r="BB74" s="1446"/>
      <c r="BC74" s="1445"/>
      <c r="BD74" s="1446"/>
      <c r="BE74" s="1445"/>
      <c r="BF74" s="1446"/>
      <c r="BG74" s="1445"/>
      <c r="BH74" s="1446"/>
      <c r="BI74" s="1445"/>
      <c r="BJ74" s="1446"/>
      <c r="BK74" s="1445"/>
      <c r="BL74" s="1446"/>
      <c r="BM74" s="1445"/>
      <c r="BN74" s="1446"/>
      <c r="BO74" s="1445"/>
      <c r="BP74" s="1446"/>
      <c r="BQ74" s="1445"/>
      <c r="BR74" s="1446"/>
    </row>
    <row r="75" spans="1:70">
      <c r="A75" s="1456"/>
      <c r="B75" s="1450" t="s">
        <v>581</v>
      </c>
      <c r="C75" s="1451"/>
      <c r="D75" s="146" t="s">
        <v>610</v>
      </c>
      <c r="E75" s="132"/>
      <c r="F75" s="133" t="e">
        <f>+E75*100/E$82</f>
        <v>#DIV/0!</v>
      </c>
      <c r="G75" s="132"/>
      <c r="H75" s="133" t="e">
        <f>+G75*100/G$82</f>
        <v>#DIV/0!</v>
      </c>
      <c r="I75" s="132"/>
      <c r="J75" s="133" t="e">
        <f>+I75*100/I$82</f>
        <v>#DIV/0!</v>
      </c>
      <c r="K75" s="132"/>
      <c r="L75" s="133" t="e">
        <f>+K75*100/K$82</f>
        <v>#DIV/0!</v>
      </c>
      <c r="M75" s="132"/>
      <c r="N75" s="133" t="e">
        <f>+M75*100/M$82</f>
        <v>#DIV/0!</v>
      </c>
      <c r="O75" s="132"/>
      <c r="P75" s="133" t="e">
        <f>+O75*100/O$82</f>
        <v>#DIV/0!</v>
      </c>
      <c r="Q75" s="132"/>
      <c r="R75" s="133" t="e">
        <f>+Q75*100/Q$82</f>
        <v>#DIV/0!</v>
      </c>
      <c r="S75" s="132"/>
      <c r="T75" s="133" t="e">
        <f>+S75*100/S$82</f>
        <v>#DIV/0!</v>
      </c>
      <c r="U75" s="132"/>
      <c r="V75" s="133" t="e">
        <f>+U75*100/U$82</f>
        <v>#DIV/0!</v>
      </c>
      <c r="W75" s="132"/>
      <c r="X75" s="133" t="e">
        <f>+W75*100/W$82</f>
        <v>#DIV/0!</v>
      </c>
      <c r="Y75" s="132"/>
      <c r="Z75" s="133" t="e">
        <f>+Y75*100/Y$82</f>
        <v>#DIV/0!</v>
      </c>
      <c r="AA75" s="132"/>
      <c r="AB75" s="133" t="e">
        <f>+AA75*100/AA$82</f>
        <v>#DIV/0!</v>
      </c>
      <c r="AC75" s="132"/>
      <c r="AD75" s="133" t="e">
        <f>+AC75*100/AC$82</f>
        <v>#DIV/0!</v>
      </c>
      <c r="AE75" s="132"/>
      <c r="AF75" s="133" t="e">
        <f>+AE75*100/AE$82</f>
        <v>#DIV/0!</v>
      </c>
      <c r="AG75" s="132"/>
      <c r="AH75" s="133" t="e">
        <f>+AG75*100/AG$82</f>
        <v>#DIV/0!</v>
      </c>
      <c r="AI75" s="132"/>
      <c r="AJ75" s="133" t="e">
        <f>+AI75*100/AI$82</f>
        <v>#DIV/0!</v>
      </c>
      <c r="AK75" s="132"/>
      <c r="AL75" s="133" t="e">
        <f>+AK75*100/AK$82</f>
        <v>#DIV/0!</v>
      </c>
      <c r="AM75" s="132"/>
      <c r="AN75" s="133" t="e">
        <f>+AM75*100/AM$82</f>
        <v>#DIV/0!</v>
      </c>
      <c r="AO75" s="132"/>
      <c r="AP75" s="133" t="e">
        <f>+AO75*100/AO$82</f>
        <v>#DIV/0!</v>
      </c>
      <c r="AQ75" s="132"/>
      <c r="AR75" s="133" t="e">
        <f>+AQ75*100/AQ$82</f>
        <v>#DIV/0!</v>
      </c>
      <c r="AS75" s="132"/>
      <c r="AT75" s="133" t="e">
        <f>+AS75*100/AS$82</f>
        <v>#DIV/0!</v>
      </c>
      <c r="AU75" s="132"/>
      <c r="AV75" s="133" t="e">
        <f>+AU75*100/AU$82</f>
        <v>#DIV/0!</v>
      </c>
      <c r="AW75" s="132"/>
      <c r="AX75" s="133" t="e">
        <f>+AW75*100/AW$82</f>
        <v>#DIV/0!</v>
      </c>
      <c r="AY75" s="132"/>
      <c r="AZ75" s="133" t="e">
        <f>+AY75*100/AY$82</f>
        <v>#DIV/0!</v>
      </c>
      <c r="BA75" s="132"/>
      <c r="BB75" s="133" t="e">
        <f>+BA75*100/BA$82</f>
        <v>#DIV/0!</v>
      </c>
      <c r="BC75" s="132"/>
      <c r="BD75" s="133" t="e">
        <f>+BC75*100/BC$82</f>
        <v>#DIV/0!</v>
      </c>
      <c r="BE75" s="132"/>
      <c r="BF75" s="133" t="e">
        <f>+BE75*100/BE$82</f>
        <v>#DIV/0!</v>
      </c>
      <c r="BG75" s="132"/>
      <c r="BH75" s="133" t="e">
        <f>+BG75*100/BG$82</f>
        <v>#DIV/0!</v>
      </c>
      <c r="BI75" s="132"/>
      <c r="BJ75" s="133" t="e">
        <f>+BI75*100/BI$82</f>
        <v>#DIV/0!</v>
      </c>
      <c r="BK75" s="132"/>
      <c r="BL75" s="133" t="e">
        <f>+BK75*100/BK$82</f>
        <v>#DIV/0!</v>
      </c>
      <c r="BM75" s="132"/>
      <c r="BN75" s="133" t="e">
        <f>+BM75*100/BM$82</f>
        <v>#DIV/0!</v>
      </c>
      <c r="BO75" s="132"/>
      <c r="BP75" s="133" t="e">
        <f>+BO75*100/BO$82</f>
        <v>#DIV/0!</v>
      </c>
      <c r="BQ75" s="132"/>
      <c r="BR75" s="133" t="e">
        <f>+BQ75*100/BQ$82</f>
        <v>#DIV/0!</v>
      </c>
    </row>
    <row r="76" spans="1:70">
      <c r="A76" s="1455" t="s">
        <v>587</v>
      </c>
      <c r="B76" s="1452" t="s">
        <v>580</v>
      </c>
      <c r="C76" s="1453"/>
      <c r="D76" s="1454"/>
      <c r="E76" s="1445"/>
      <c r="F76" s="1446"/>
      <c r="G76" s="1445"/>
      <c r="H76" s="1446"/>
      <c r="I76" s="1445"/>
      <c r="J76" s="1446"/>
      <c r="K76" s="1445"/>
      <c r="L76" s="1446"/>
      <c r="M76" s="1445"/>
      <c r="N76" s="1446"/>
      <c r="O76" s="1445"/>
      <c r="P76" s="1446"/>
      <c r="Q76" s="1445"/>
      <c r="R76" s="1446"/>
      <c r="S76" s="1445"/>
      <c r="T76" s="1446"/>
      <c r="U76" s="1445"/>
      <c r="V76" s="1446"/>
      <c r="W76" s="1445"/>
      <c r="X76" s="1446"/>
      <c r="Y76" s="1445"/>
      <c r="Z76" s="1446"/>
      <c r="AA76" s="1445"/>
      <c r="AB76" s="1446"/>
      <c r="AC76" s="1445"/>
      <c r="AD76" s="1446"/>
      <c r="AE76" s="1445"/>
      <c r="AF76" s="1446"/>
      <c r="AG76" s="1445"/>
      <c r="AH76" s="1446"/>
      <c r="AI76" s="1445"/>
      <c r="AJ76" s="1446"/>
      <c r="AK76" s="1445"/>
      <c r="AL76" s="1446"/>
      <c r="AM76" s="1445"/>
      <c r="AN76" s="1446"/>
      <c r="AO76" s="1445"/>
      <c r="AP76" s="1446"/>
      <c r="AQ76" s="1445"/>
      <c r="AR76" s="1446"/>
      <c r="AS76" s="1445"/>
      <c r="AT76" s="1446"/>
      <c r="AU76" s="1445"/>
      <c r="AV76" s="1446"/>
      <c r="AW76" s="1445"/>
      <c r="AX76" s="1446"/>
      <c r="AY76" s="1445"/>
      <c r="AZ76" s="1446"/>
      <c r="BA76" s="1445"/>
      <c r="BB76" s="1446"/>
      <c r="BC76" s="1445"/>
      <c r="BD76" s="1446"/>
      <c r="BE76" s="1445"/>
      <c r="BF76" s="1446"/>
      <c r="BG76" s="1445"/>
      <c r="BH76" s="1446"/>
      <c r="BI76" s="1445"/>
      <c r="BJ76" s="1446"/>
      <c r="BK76" s="1445"/>
      <c r="BL76" s="1446"/>
      <c r="BM76" s="1445"/>
      <c r="BN76" s="1446"/>
      <c r="BO76" s="1445"/>
      <c r="BP76" s="1446"/>
      <c r="BQ76" s="1445"/>
      <c r="BR76" s="1446"/>
    </row>
    <row r="77" spans="1:70">
      <c r="A77" s="1456"/>
      <c r="B77" s="1450" t="s">
        <v>581</v>
      </c>
      <c r="C77" s="1451"/>
      <c r="D77" s="146" t="s">
        <v>610</v>
      </c>
      <c r="E77" s="132"/>
      <c r="F77" s="133" t="e">
        <f>+E77*100/E$82</f>
        <v>#DIV/0!</v>
      </c>
      <c r="G77" s="132"/>
      <c r="H77" s="133" t="e">
        <f>+G77*100/G$82</f>
        <v>#DIV/0!</v>
      </c>
      <c r="I77" s="132"/>
      <c r="J77" s="133" t="e">
        <f>+I77*100/I$82</f>
        <v>#DIV/0!</v>
      </c>
      <c r="K77" s="132"/>
      <c r="L77" s="133" t="e">
        <f>+K77*100/K$82</f>
        <v>#DIV/0!</v>
      </c>
      <c r="M77" s="132"/>
      <c r="N77" s="133" t="e">
        <f>+M77*100/M$82</f>
        <v>#DIV/0!</v>
      </c>
      <c r="O77" s="132"/>
      <c r="P77" s="133" t="e">
        <f>+O77*100/O$82</f>
        <v>#DIV/0!</v>
      </c>
      <c r="Q77" s="132"/>
      <c r="R77" s="133" t="e">
        <f>+Q77*100/Q$82</f>
        <v>#DIV/0!</v>
      </c>
      <c r="S77" s="132"/>
      <c r="T77" s="133" t="e">
        <f>+S77*100/S$82</f>
        <v>#DIV/0!</v>
      </c>
      <c r="U77" s="132"/>
      <c r="V77" s="133" t="e">
        <f>+U77*100/U$82</f>
        <v>#DIV/0!</v>
      </c>
      <c r="W77" s="132"/>
      <c r="X77" s="133" t="e">
        <f>+W77*100/W$82</f>
        <v>#DIV/0!</v>
      </c>
      <c r="Y77" s="132"/>
      <c r="Z77" s="133" t="e">
        <f>+Y77*100/Y$82</f>
        <v>#DIV/0!</v>
      </c>
      <c r="AA77" s="132"/>
      <c r="AB77" s="133" t="e">
        <f>+AA77*100/AA$82</f>
        <v>#DIV/0!</v>
      </c>
      <c r="AC77" s="132"/>
      <c r="AD77" s="133" t="e">
        <f>+AC77*100/AC$82</f>
        <v>#DIV/0!</v>
      </c>
      <c r="AE77" s="132"/>
      <c r="AF77" s="133" t="e">
        <f>+AE77*100/AE$82</f>
        <v>#DIV/0!</v>
      </c>
      <c r="AG77" s="132"/>
      <c r="AH77" s="133" t="e">
        <f>+AG77*100/AG$82</f>
        <v>#DIV/0!</v>
      </c>
      <c r="AI77" s="132"/>
      <c r="AJ77" s="133" t="e">
        <f>+AI77*100/AI$82</f>
        <v>#DIV/0!</v>
      </c>
      <c r="AK77" s="132"/>
      <c r="AL77" s="133" t="e">
        <f>+AK77*100/AK$82</f>
        <v>#DIV/0!</v>
      </c>
      <c r="AM77" s="132"/>
      <c r="AN77" s="133" t="e">
        <f>+AM77*100/AM$82</f>
        <v>#DIV/0!</v>
      </c>
      <c r="AO77" s="132"/>
      <c r="AP77" s="133" t="e">
        <f>+AO77*100/AO$82</f>
        <v>#DIV/0!</v>
      </c>
      <c r="AQ77" s="132"/>
      <c r="AR77" s="133" t="e">
        <f>+AQ77*100/AQ$82</f>
        <v>#DIV/0!</v>
      </c>
      <c r="AS77" s="132"/>
      <c r="AT77" s="133" t="e">
        <f>+AS77*100/AS$82</f>
        <v>#DIV/0!</v>
      </c>
      <c r="AU77" s="132"/>
      <c r="AV77" s="133" t="e">
        <f>+AU77*100/AU$82</f>
        <v>#DIV/0!</v>
      </c>
      <c r="AW77" s="132"/>
      <c r="AX77" s="133" t="e">
        <f>+AW77*100/AW$82</f>
        <v>#DIV/0!</v>
      </c>
      <c r="AY77" s="132"/>
      <c r="AZ77" s="133" t="e">
        <f>+AY77*100/AY$82</f>
        <v>#DIV/0!</v>
      </c>
      <c r="BA77" s="132"/>
      <c r="BB77" s="133" t="e">
        <f>+BA77*100/BA$82</f>
        <v>#DIV/0!</v>
      </c>
      <c r="BC77" s="132"/>
      <c r="BD77" s="133" t="e">
        <f>+BC77*100/BC$82</f>
        <v>#DIV/0!</v>
      </c>
      <c r="BE77" s="132"/>
      <c r="BF77" s="133" t="e">
        <f>+BE77*100/BE$82</f>
        <v>#DIV/0!</v>
      </c>
      <c r="BG77" s="132"/>
      <c r="BH77" s="133" t="e">
        <f>+BG77*100/BG$82</f>
        <v>#DIV/0!</v>
      </c>
      <c r="BI77" s="132"/>
      <c r="BJ77" s="133" t="e">
        <f>+BI77*100/BI$82</f>
        <v>#DIV/0!</v>
      </c>
      <c r="BK77" s="132"/>
      <c r="BL77" s="133" t="e">
        <f>+BK77*100/BK$82</f>
        <v>#DIV/0!</v>
      </c>
      <c r="BM77" s="132"/>
      <c r="BN77" s="133" t="e">
        <f>+BM77*100/BM$82</f>
        <v>#DIV/0!</v>
      </c>
      <c r="BO77" s="132"/>
      <c r="BP77" s="133" t="e">
        <f>+BO77*100/BO$82</f>
        <v>#DIV/0!</v>
      </c>
      <c r="BQ77" s="132"/>
      <c r="BR77" s="133" t="e">
        <f>+BQ77*100/BQ$82</f>
        <v>#DIV/0!</v>
      </c>
    </row>
    <row r="78" spans="1:70">
      <c r="A78" s="1455" t="s">
        <v>588</v>
      </c>
      <c r="B78" s="1452" t="s">
        <v>580</v>
      </c>
      <c r="C78" s="1453"/>
      <c r="D78" s="1454"/>
      <c r="E78" s="1445"/>
      <c r="F78" s="1446"/>
      <c r="G78" s="1445"/>
      <c r="H78" s="1446"/>
      <c r="I78" s="1445"/>
      <c r="J78" s="1446"/>
      <c r="K78" s="1445"/>
      <c r="L78" s="1446"/>
      <c r="M78" s="1445"/>
      <c r="N78" s="1446"/>
      <c r="O78" s="1445"/>
      <c r="P78" s="1446"/>
      <c r="Q78" s="1445"/>
      <c r="R78" s="1446"/>
      <c r="S78" s="1445"/>
      <c r="T78" s="1446"/>
      <c r="U78" s="1445"/>
      <c r="V78" s="1446"/>
      <c r="W78" s="1445"/>
      <c r="X78" s="1446"/>
      <c r="Y78" s="1445"/>
      <c r="Z78" s="1446"/>
      <c r="AA78" s="1445"/>
      <c r="AB78" s="1446"/>
      <c r="AC78" s="1445"/>
      <c r="AD78" s="1446"/>
      <c r="AE78" s="1445"/>
      <c r="AF78" s="1446"/>
      <c r="AG78" s="1445"/>
      <c r="AH78" s="1446"/>
      <c r="AI78" s="1445"/>
      <c r="AJ78" s="1446"/>
      <c r="AK78" s="1445"/>
      <c r="AL78" s="1446"/>
      <c r="AM78" s="1445"/>
      <c r="AN78" s="1446"/>
      <c r="AO78" s="1445"/>
      <c r="AP78" s="1446"/>
      <c r="AQ78" s="1445"/>
      <c r="AR78" s="1446"/>
      <c r="AS78" s="1445"/>
      <c r="AT78" s="1446"/>
      <c r="AU78" s="1445"/>
      <c r="AV78" s="1446"/>
      <c r="AW78" s="1445"/>
      <c r="AX78" s="1446"/>
      <c r="AY78" s="1445"/>
      <c r="AZ78" s="1446"/>
      <c r="BA78" s="1445"/>
      <c r="BB78" s="1446"/>
      <c r="BC78" s="1445"/>
      <c r="BD78" s="1446"/>
      <c r="BE78" s="1445"/>
      <c r="BF78" s="1446"/>
      <c r="BG78" s="1445"/>
      <c r="BH78" s="1446"/>
      <c r="BI78" s="1445"/>
      <c r="BJ78" s="1446"/>
      <c r="BK78" s="1445"/>
      <c r="BL78" s="1446"/>
      <c r="BM78" s="1445"/>
      <c r="BN78" s="1446"/>
      <c r="BO78" s="1445"/>
      <c r="BP78" s="1446"/>
      <c r="BQ78" s="1445"/>
      <c r="BR78" s="1446"/>
    </row>
    <row r="79" spans="1:70">
      <c r="A79" s="1456"/>
      <c r="B79" s="1450" t="s">
        <v>581</v>
      </c>
      <c r="C79" s="1451"/>
      <c r="D79" s="146" t="s">
        <v>610</v>
      </c>
      <c r="E79" s="132"/>
      <c r="F79" s="133" t="e">
        <f>+E79*100/E$82</f>
        <v>#DIV/0!</v>
      </c>
      <c r="G79" s="132"/>
      <c r="H79" s="133" t="e">
        <f>+G79*100/G$82</f>
        <v>#DIV/0!</v>
      </c>
      <c r="I79" s="132"/>
      <c r="J79" s="133" t="e">
        <f>+I79*100/I$82</f>
        <v>#DIV/0!</v>
      </c>
      <c r="K79" s="132"/>
      <c r="L79" s="133" t="e">
        <f>+K79*100/K$82</f>
        <v>#DIV/0!</v>
      </c>
      <c r="M79" s="132"/>
      <c r="N79" s="133" t="e">
        <f>+M79*100/M$82</f>
        <v>#DIV/0!</v>
      </c>
      <c r="O79" s="132"/>
      <c r="P79" s="133" t="e">
        <f>+O79*100/O$82</f>
        <v>#DIV/0!</v>
      </c>
      <c r="Q79" s="132"/>
      <c r="R79" s="133" t="e">
        <f>+Q79*100/Q$82</f>
        <v>#DIV/0!</v>
      </c>
      <c r="S79" s="132"/>
      <c r="T79" s="133" t="e">
        <f>+S79*100/S$82</f>
        <v>#DIV/0!</v>
      </c>
      <c r="U79" s="132"/>
      <c r="V79" s="133" t="e">
        <f>+U79*100/U$82</f>
        <v>#DIV/0!</v>
      </c>
      <c r="W79" s="132"/>
      <c r="X79" s="133" t="e">
        <f>+W79*100/W$82</f>
        <v>#DIV/0!</v>
      </c>
      <c r="Y79" s="132"/>
      <c r="Z79" s="133" t="e">
        <f>+Y79*100/Y$82</f>
        <v>#DIV/0!</v>
      </c>
      <c r="AA79" s="132"/>
      <c r="AB79" s="133" t="e">
        <f>+AA79*100/AA$82</f>
        <v>#DIV/0!</v>
      </c>
      <c r="AC79" s="132"/>
      <c r="AD79" s="133" t="e">
        <f>+AC79*100/AC$82</f>
        <v>#DIV/0!</v>
      </c>
      <c r="AE79" s="132"/>
      <c r="AF79" s="133" t="e">
        <f>+AE79*100/AE$82</f>
        <v>#DIV/0!</v>
      </c>
      <c r="AG79" s="132"/>
      <c r="AH79" s="133" t="e">
        <f>+AG79*100/AG$82</f>
        <v>#DIV/0!</v>
      </c>
      <c r="AI79" s="132"/>
      <c r="AJ79" s="133" t="e">
        <f>+AI79*100/AI$82</f>
        <v>#DIV/0!</v>
      </c>
      <c r="AK79" s="132"/>
      <c r="AL79" s="133" t="e">
        <f>+AK79*100/AK$82</f>
        <v>#DIV/0!</v>
      </c>
      <c r="AM79" s="132"/>
      <c r="AN79" s="133" t="e">
        <f>+AM79*100/AM$82</f>
        <v>#DIV/0!</v>
      </c>
      <c r="AO79" s="132"/>
      <c r="AP79" s="133" t="e">
        <f>+AO79*100/AO$82</f>
        <v>#DIV/0!</v>
      </c>
      <c r="AQ79" s="132"/>
      <c r="AR79" s="133" t="e">
        <f>+AQ79*100/AQ$82</f>
        <v>#DIV/0!</v>
      </c>
      <c r="AS79" s="132"/>
      <c r="AT79" s="133" t="e">
        <f>+AS79*100/AS$82</f>
        <v>#DIV/0!</v>
      </c>
      <c r="AU79" s="132"/>
      <c r="AV79" s="133" t="e">
        <f>+AU79*100/AU$82</f>
        <v>#DIV/0!</v>
      </c>
      <c r="AW79" s="132"/>
      <c r="AX79" s="133" t="e">
        <f>+AW79*100/AW$82</f>
        <v>#DIV/0!</v>
      </c>
      <c r="AY79" s="132"/>
      <c r="AZ79" s="133" t="e">
        <f>+AY79*100/AY$82</f>
        <v>#DIV/0!</v>
      </c>
      <c r="BA79" s="132"/>
      <c r="BB79" s="133" t="e">
        <f>+BA79*100/BA$82</f>
        <v>#DIV/0!</v>
      </c>
      <c r="BC79" s="132"/>
      <c r="BD79" s="133" t="e">
        <f>+BC79*100/BC$82</f>
        <v>#DIV/0!</v>
      </c>
      <c r="BE79" s="132"/>
      <c r="BF79" s="133" t="e">
        <f>+BE79*100/BE$82</f>
        <v>#DIV/0!</v>
      </c>
      <c r="BG79" s="132"/>
      <c r="BH79" s="133" t="e">
        <f>+BG79*100/BG$82</f>
        <v>#DIV/0!</v>
      </c>
      <c r="BI79" s="132"/>
      <c r="BJ79" s="133" t="e">
        <f>+BI79*100/BI$82</f>
        <v>#DIV/0!</v>
      </c>
      <c r="BK79" s="132"/>
      <c r="BL79" s="133" t="e">
        <f>+BK79*100/BK$82</f>
        <v>#DIV/0!</v>
      </c>
      <c r="BM79" s="132"/>
      <c r="BN79" s="133" t="e">
        <f>+BM79*100/BM$82</f>
        <v>#DIV/0!</v>
      </c>
      <c r="BO79" s="132"/>
      <c r="BP79" s="133" t="e">
        <f>+BO79*100/BO$82</f>
        <v>#DIV/0!</v>
      </c>
      <c r="BQ79" s="132"/>
      <c r="BR79" s="133" t="e">
        <f>+BQ79*100/BQ$82</f>
        <v>#DIV/0!</v>
      </c>
    </row>
    <row r="80" spans="1:70">
      <c r="A80" s="1455" t="s">
        <v>589</v>
      </c>
      <c r="B80" s="1452" t="s">
        <v>401</v>
      </c>
      <c r="C80" s="1453"/>
      <c r="D80" s="1454"/>
      <c r="E80" s="1445"/>
      <c r="F80" s="1446"/>
      <c r="G80" s="1445"/>
      <c r="H80" s="1446"/>
      <c r="I80" s="1445"/>
      <c r="J80" s="1446"/>
      <c r="K80" s="1445"/>
      <c r="L80" s="1446"/>
      <c r="M80" s="1445"/>
      <c r="N80" s="1446"/>
      <c r="O80" s="1445"/>
      <c r="P80" s="1446"/>
      <c r="Q80" s="1445"/>
      <c r="R80" s="1446"/>
      <c r="S80" s="1445"/>
      <c r="T80" s="1446"/>
      <c r="U80" s="1445"/>
      <c r="V80" s="1446"/>
      <c r="W80" s="1445"/>
      <c r="X80" s="1446"/>
      <c r="Y80" s="1445"/>
      <c r="Z80" s="1446"/>
      <c r="AA80" s="1445"/>
      <c r="AB80" s="1446"/>
      <c r="AC80" s="1445"/>
      <c r="AD80" s="1446"/>
      <c r="AE80" s="1445"/>
      <c r="AF80" s="1446"/>
      <c r="AG80" s="1445"/>
      <c r="AH80" s="1446"/>
      <c r="AI80" s="1445"/>
      <c r="AJ80" s="1446"/>
      <c r="AK80" s="1445"/>
      <c r="AL80" s="1446"/>
      <c r="AM80" s="1445"/>
      <c r="AN80" s="1446"/>
      <c r="AO80" s="1445"/>
      <c r="AP80" s="1446"/>
      <c r="AQ80" s="1445"/>
      <c r="AR80" s="1446"/>
      <c r="AS80" s="1445"/>
      <c r="AT80" s="1446"/>
      <c r="AU80" s="1445"/>
      <c r="AV80" s="1446"/>
      <c r="AW80" s="1445"/>
      <c r="AX80" s="1446"/>
      <c r="AY80" s="1445"/>
      <c r="AZ80" s="1446"/>
      <c r="BA80" s="1445"/>
      <c r="BB80" s="1446"/>
      <c r="BC80" s="1445"/>
      <c r="BD80" s="1446"/>
      <c r="BE80" s="1445"/>
      <c r="BF80" s="1446"/>
      <c r="BG80" s="1445"/>
      <c r="BH80" s="1446"/>
      <c r="BI80" s="1445"/>
      <c r="BJ80" s="1446"/>
      <c r="BK80" s="1445"/>
      <c r="BL80" s="1446"/>
      <c r="BM80" s="1445"/>
      <c r="BN80" s="1446"/>
      <c r="BO80" s="1445"/>
      <c r="BP80" s="1446"/>
      <c r="BQ80" s="1445"/>
      <c r="BR80" s="1446"/>
    </row>
    <row r="81" spans="1:70">
      <c r="A81" s="1456"/>
      <c r="B81" s="1450" t="s">
        <v>581</v>
      </c>
      <c r="C81" s="1451"/>
      <c r="D81" s="146" t="s">
        <v>610</v>
      </c>
      <c r="E81" s="132"/>
      <c r="F81" s="133" t="e">
        <f>+E81*100/E$82</f>
        <v>#DIV/0!</v>
      </c>
      <c r="G81" s="132"/>
      <c r="H81" s="133" t="e">
        <f>+G81*100/G$82</f>
        <v>#DIV/0!</v>
      </c>
      <c r="I81" s="132"/>
      <c r="J81" s="133" t="e">
        <f>+I81*100/I$82</f>
        <v>#DIV/0!</v>
      </c>
      <c r="K81" s="132"/>
      <c r="L81" s="133" t="e">
        <f>+K81*100/K$82</f>
        <v>#DIV/0!</v>
      </c>
      <c r="M81" s="132"/>
      <c r="N81" s="133" t="e">
        <f>+M81*100/M$82</f>
        <v>#DIV/0!</v>
      </c>
      <c r="O81" s="132"/>
      <c r="P81" s="133" t="e">
        <f>+O81*100/O$82</f>
        <v>#DIV/0!</v>
      </c>
      <c r="Q81" s="132"/>
      <c r="R81" s="133" t="e">
        <f>+Q81*100/Q$82</f>
        <v>#DIV/0!</v>
      </c>
      <c r="S81" s="132"/>
      <c r="T81" s="133" t="e">
        <f>+S81*100/S$82</f>
        <v>#DIV/0!</v>
      </c>
      <c r="U81" s="132"/>
      <c r="V81" s="133" t="e">
        <f>+U81*100/U$82</f>
        <v>#DIV/0!</v>
      </c>
      <c r="W81" s="132"/>
      <c r="X81" s="133" t="e">
        <f>+W81*100/W$82</f>
        <v>#DIV/0!</v>
      </c>
      <c r="Y81" s="132"/>
      <c r="Z81" s="133" t="e">
        <f>+Y81*100/Y$82</f>
        <v>#DIV/0!</v>
      </c>
      <c r="AA81" s="132"/>
      <c r="AB81" s="133" t="e">
        <f>+AA81*100/AA$82</f>
        <v>#DIV/0!</v>
      </c>
      <c r="AC81" s="132"/>
      <c r="AD81" s="133" t="e">
        <f>+AC81*100/AC$82</f>
        <v>#DIV/0!</v>
      </c>
      <c r="AE81" s="132"/>
      <c r="AF81" s="133" t="e">
        <f>+AE81*100/AE$82</f>
        <v>#DIV/0!</v>
      </c>
      <c r="AG81" s="132"/>
      <c r="AH81" s="133" t="e">
        <f>+AG81*100/AG$82</f>
        <v>#DIV/0!</v>
      </c>
      <c r="AI81" s="132"/>
      <c r="AJ81" s="133" t="e">
        <f>+AI81*100/AI$82</f>
        <v>#DIV/0!</v>
      </c>
      <c r="AK81" s="132"/>
      <c r="AL81" s="133" t="e">
        <f>+AK81*100/AK$82</f>
        <v>#DIV/0!</v>
      </c>
      <c r="AM81" s="132"/>
      <c r="AN81" s="133" t="e">
        <f>+AM81*100/AM$82</f>
        <v>#DIV/0!</v>
      </c>
      <c r="AO81" s="132"/>
      <c r="AP81" s="133" t="e">
        <f>+AO81*100/AO$82</f>
        <v>#DIV/0!</v>
      </c>
      <c r="AQ81" s="132"/>
      <c r="AR81" s="133" t="e">
        <f>+AQ81*100/AQ$82</f>
        <v>#DIV/0!</v>
      </c>
      <c r="AS81" s="132"/>
      <c r="AT81" s="133" t="e">
        <f>+AS81*100/AS$82</f>
        <v>#DIV/0!</v>
      </c>
      <c r="AU81" s="132"/>
      <c r="AV81" s="133" t="e">
        <f>+AU81*100/AU$82</f>
        <v>#DIV/0!</v>
      </c>
      <c r="AW81" s="132"/>
      <c r="AX81" s="133" t="e">
        <f>+AW81*100/AW$82</f>
        <v>#DIV/0!</v>
      </c>
      <c r="AY81" s="132"/>
      <c r="AZ81" s="133" t="e">
        <f>+AY81*100/AY$82</f>
        <v>#DIV/0!</v>
      </c>
      <c r="BA81" s="132"/>
      <c r="BB81" s="133" t="e">
        <f>+BA81*100/BA$82</f>
        <v>#DIV/0!</v>
      </c>
      <c r="BC81" s="132"/>
      <c r="BD81" s="133" t="e">
        <f>+BC81*100/BC$82</f>
        <v>#DIV/0!</v>
      </c>
      <c r="BE81" s="132"/>
      <c r="BF81" s="133" t="e">
        <f>+BE81*100/BE$82</f>
        <v>#DIV/0!</v>
      </c>
      <c r="BG81" s="132"/>
      <c r="BH81" s="133" t="e">
        <f>+BG81*100/BG$82</f>
        <v>#DIV/0!</v>
      </c>
      <c r="BI81" s="132"/>
      <c r="BJ81" s="133" t="e">
        <f>+BI81*100/BI$82</f>
        <v>#DIV/0!</v>
      </c>
      <c r="BK81" s="132"/>
      <c r="BL81" s="133" t="e">
        <f>+BK81*100/BK$82</f>
        <v>#DIV/0!</v>
      </c>
      <c r="BM81" s="132"/>
      <c r="BN81" s="133" t="e">
        <f>+BM81*100/BM$82</f>
        <v>#DIV/0!</v>
      </c>
      <c r="BO81" s="132"/>
      <c r="BP81" s="133" t="e">
        <f>+BO81*100/BO$82</f>
        <v>#DIV/0!</v>
      </c>
      <c r="BQ81" s="132"/>
      <c r="BR81" s="133" t="e">
        <f>+BQ81*100/BQ$82</f>
        <v>#DIV/0!</v>
      </c>
    </row>
    <row r="82" spans="1:70">
      <c r="A82" s="1452" t="s">
        <v>395</v>
      </c>
      <c r="B82" s="1453"/>
      <c r="C82" s="1453"/>
      <c r="D82" s="1454"/>
      <c r="E82" s="132">
        <f>+E65+E67+E69+E71+E73+E75+E77+E79+E81</f>
        <v>0</v>
      </c>
      <c r="F82" s="133" t="e">
        <f>+E82*100/E$82</f>
        <v>#DIV/0!</v>
      </c>
      <c r="G82" s="132">
        <f>+G65+G67+G69+G71+G73+G75+G77+G79+G81</f>
        <v>0</v>
      </c>
      <c r="H82" s="133" t="e">
        <f>+G82*100/G$82</f>
        <v>#DIV/0!</v>
      </c>
      <c r="I82" s="132">
        <f>+I65+I67+I69+I71+I73+I75+I77+I79+I81</f>
        <v>0</v>
      </c>
      <c r="J82" s="133" t="e">
        <f>+I82*100/I$82</f>
        <v>#DIV/0!</v>
      </c>
      <c r="K82" s="132">
        <f>+K65+K67+K69+K71+K73+K75+K77+K79+K81</f>
        <v>0</v>
      </c>
      <c r="L82" s="133" t="e">
        <f>+K82*100/K$82</f>
        <v>#DIV/0!</v>
      </c>
      <c r="M82" s="132">
        <f>+M65+M67+M69+M71+M73+M75+M77+M79+M81</f>
        <v>0</v>
      </c>
      <c r="N82" s="133" t="e">
        <f>+M82*100/M$82</f>
        <v>#DIV/0!</v>
      </c>
      <c r="O82" s="132">
        <f>+O65+O67+O69+O71+O73+O75+O77+O79+O81</f>
        <v>0</v>
      </c>
      <c r="P82" s="133" t="e">
        <f>+O82*100/O$82</f>
        <v>#DIV/0!</v>
      </c>
      <c r="Q82" s="132">
        <f>+Q65+Q67+Q69+Q71+Q73+Q75+Q77+Q79+Q81</f>
        <v>0</v>
      </c>
      <c r="R82" s="133" t="e">
        <f>+Q82*100/Q$82</f>
        <v>#DIV/0!</v>
      </c>
      <c r="S82" s="132">
        <f>+S65+S67+S69+S71+S73+S75+S77+S79+S81</f>
        <v>0</v>
      </c>
      <c r="T82" s="133" t="e">
        <f>+S82*100/S$82</f>
        <v>#DIV/0!</v>
      </c>
      <c r="U82" s="132">
        <f>+U65+U67+U69+U71+U73+U75+U77+U79+U81</f>
        <v>0</v>
      </c>
      <c r="V82" s="133" t="e">
        <f>+U82*100/U$82</f>
        <v>#DIV/0!</v>
      </c>
      <c r="W82" s="132">
        <f>+W65+W67+W69+W71+W73+W75+W77+W79+W81</f>
        <v>0</v>
      </c>
      <c r="X82" s="133" t="e">
        <f>+W82*100/W$82</f>
        <v>#DIV/0!</v>
      </c>
      <c r="Y82" s="132">
        <f>+Y65+Y67+Y69+Y71+Y73+Y75+Y77+Y79+Y81</f>
        <v>0</v>
      </c>
      <c r="Z82" s="133" t="e">
        <f>+Y82*100/Y$82</f>
        <v>#DIV/0!</v>
      </c>
      <c r="AA82" s="132">
        <f>+AA65+AA67+AA69+AA71+AA73+AA75+AA77+AA79+AA81</f>
        <v>0</v>
      </c>
      <c r="AB82" s="133" t="e">
        <f>+AA82*100/AA$82</f>
        <v>#DIV/0!</v>
      </c>
      <c r="AC82" s="132">
        <f>+AC65+AC67+AC69+AC71+AC73+AC75+AC77+AC79+AC81</f>
        <v>0</v>
      </c>
      <c r="AD82" s="133" t="e">
        <f>+AC82*100/AC$82</f>
        <v>#DIV/0!</v>
      </c>
      <c r="AE82" s="132">
        <f>+AE65+AE67+AE69+AE71+AE73+AE75+AE77+AE79+AE81</f>
        <v>0</v>
      </c>
      <c r="AF82" s="133" t="e">
        <f>+AE82*100/AE$82</f>
        <v>#DIV/0!</v>
      </c>
      <c r="AG82" s="132">
        <f>+AG65+AG67+AG69+AG71+AG73+AG75+AG77+AG79+AG81</f>
        <v>0</v>
      </c>
      <c r="AH82" s="133" t="e">
        <f>+AG82*100/AG$82</f>
        <v>#DIV/0!</v>
      </c>
      <c r="AI82" s="132">
        <f>+AI65+AI67+AI69+AI71+AI73+AI75+AI77+AI79+AI81</f>
        <v>0</v>
      </c>
      <c r="AJ82" s="133" t="e">
        <f>+AI82*100/AI$82</f>
        <v>#DIV/0!</v>
      </c>
      <c r="AK82" s="132">
        <f>+AK65+AK67+AK69+AK71+AK73+AK75+AK77+AK79+AK81</f>
        <v>0</v>
      </c>
      <c r="AL82" s="133" t="e">
        <f>+AK82*100/AK$82</f>
        <v>#DIV/0!</v>
      </c>
      <c r="AM82" s="132">
        <f>+AM65+AM67+AM69+AM71+AM73+AM75+AM77+AM79+AM81</f>
        <v>0</v>
      </c>
      <c r="AN82" s="133" t="e">
        <f>+AM82*100/AM$82</f>
        <v>#DIV/0!</v>
      </c>
      <c r="AO82" s="132">
        <f>+AO65+AO67+AO69+AO71+AO73+AO75+AO77+AO79+AO81</f>
        <v>0</v>
      </c>
      <c r="AP82" s="133" t="e">
        <f>+AO82*100/AO$82</f>
        <v>#DIV/0!</v>
      </c>
      <c r="AQ82" s="132">
        <f>+AQ65+AQ67+AQ69+AQ71+AQ73+AQ75+AQ77+AQ79+AQ81</f>
        <v>0</v>
      </c>
      <c r="AR82" s="133" t="e">
        <f>+AQ82*100/AQ$82</f>
        <v>#DIV/0!</v>
      </c>
      <c r="AS82" s="132">
        <f>+AS65+AS67+AS69+AS71+AS73+AS75+AS77+AS79+AS81</f>
        <v>0</v>
      </c>
      <c r="AT82" s="133" t="e">
        <f>+AS82*100/AS$82</f>
        <v>#DIV/0!</v>
      </c>
      <c r="AU82" s="132">
        <f>+AU65+AU67+AU69+AU71+AU73+AU75+AU77+AU79+AU81</f>
        <v>0</v>
      </c>
      <c r="AV82" s="133" t="e">
        <f>+AU82*100/AU$82</f>
        <v>#DIV/0!</v>
      </c>
      <c r="AW82" s="132">
        <f>+AW65+AW67+AW69+AW71+AW73+AW75+AW77+AW79+AW81</f>
        <v>0</v>
      </c>
      <c r="AX82" s="133" t="e">
        <f>+AW82*100/AW$82</f>
        <v>#DIV/0!</v>
      </c>
      <c r="AY82" s="132">
        <f>+AY65+AY67+AY69+AY71+AY73+AY75+AY77+AY79+AY81</f>
        <v>0</v>
      </c>
      <c r="AZ82" s="133" t="e">
        <f>+AY82*100/AY$82</f>
        <v>#DIV/0!</v>
      </c>
      <c r="BA82" s="132">
        <f>+BA65+BA67+BA69+BA71+BA73+BA75+BA77+BA79+BA81</f>
        <v>0</v>
      </c>
      <c r="BB82" s="133" t="e">
        <f>+BA82*100/BA$82</f>
        <v>#DIV/0!</v>
      </c>
      <c r="BC82" s="132">
        <f>+BC65+BC67+BC69+BC71+BC73+BC75+BC77+BC79+BC81</f>
        <v>0</v>
      </c>
      <c r="BD82" s="133" t="e">
        <f>+BC82*100/BC$82</f>
        <v>#DIV/0!</v>
      </c>
      <c r="BE82" s="132">
        <f>+BE65+BE67+BE69+BE71+BE73+BE75+BE77+BE79+BE81</f>
        <v>0</v>
      </c>
      <c r="BF82" s="133" t="e">
        <f>+BE82*100/BE$82</f>
        <v>#DIV/0!</v>
      </c>
      <c r="BG82" s="132">
        <f>+BG65+BG67+BG69+BG71+BG73+BG75+BG77+BG79+BG81</f>
        <v>0</v>
      </c>
      <c r="BH82" s="133" t="e">
        <f>+BG82*100/BG$82</f>
        <v>#DIV/0!</v>
      </c>
      <c r="BI82" s="132">
        <f>+BI65+BI67+BI69+BI71+BI73+BI75+BI77+BI79+BI81</f>
        <v>0</v>
      </c>
      <c r="BJ82" s="133" t="e">
        <f>+BI82*100/BI$82</f>
        <v>#DIV/0!</v>
      </c>
      <c r="BK82" s="132">
        <f>+BK65+BK67+BK69+BK71+BK73+BK75+BK77+BK79+BK81</f>
        <v>0</v>
      </c>
      <c r="BL82" s="133" t="e">
        <f>+BK82*100/BK$82</f>
        <v>#DIV/0!</v>
      </c>
      <c r="BM82" s="132">
        <f>+BM65+BM67+BM69+BM71+BM73+BM75+BM77+BM79+BM81</f>
        <v>0</v>
      </c>
      <c r="BN82" s="133" t="e">
        <f>+BM82*100/BM$82</f>
        <v>#DIV/0!</v>
      </c>
      <c r="BO82" s="132">
        <f>+BO65+BO67+BO69+BO71+BO73+BO75+BO77+BO79+BO81</f>
        <v>0</v>
      </c>
      <c r="BP82" s="133" t="e">
        <f>+BO82*100/BO$82</f>
        <v>#DIV/0!</v>
      </c>
      <c r="BQ82" s="132">
        <f>+BQ65+BQ67+BQ69+BQ71+BQ73+BQ75+BQ77+BQ79+BQ81</f>
        <v>0</v>
      </c>
      <c r="BR82" s="133" t="e">
        <f>+BQ82*100/BQ$82</f>
        <v>#DIV/0!</v>
      </c>
    </row>
    <row r="84" spans="1:70" ht="17.25">
      <c r="B84" s="293" t="s">
        <v>612</v>
      </c>
      <c r="G84" t="s">
        <v>590</v>
      </c>
      <c r="L84" s="174" t="s">
        <v>710</v>
      </c>
    </row>
    <row r="85" spans="1:70">
      <c r="A85" s="135"/>
      <c r="B85" s="136"/>
      <c r="C85" s="137" t="s">
        <v>510</v>
      </c>
      <c r="D85" s="138"/>
      <c r="E85" s="1441" t="s">
        <v>511</v>
      </c>
      <c r="F85" s="1442"/>
      <c r="G85" s="1441" t="s">
        <v>513</v>
      </c>
      <c r="H85" s="1442"/>
      <c r="I85" s="1441" t="s">
        <v>514</v>
      </c>
      <c r="J85" s="1442"/>
      <c r="K85" s="1441" t="s">
        <v>517</v>
      </c>
      <c r="L85" s="1442"/>
      <c r="M85" s="1441" t="s">
        <v>518</v>
      </c>
      <c r="N85" s="1442"/>
      <c r="O85" s="1441" t="s">
        <v>519</v>
      </c>
      <c r="P85" s="1442"/>
      <c r="Q85" s="1441" t="s">
        <v>520</v>
      </c>
      <c r="R85" s="1442"/>
      <c r="S85" s="1441" t="s">
        <v>521</v>
      </c>
      <c r="T85" s="1442"/>
      <c r="U85" s="1441" t="s">
        <v>522</v>
      </c>
      <c r="V85" s="1442"/>
      <c r="W85" s="1441" t="s">
        <v>523</v>
      </c>
      <c r="X85" s="1442"/>
      <c r="Y85" s="1441" t="s">
        <v>524</v>
      </c>
      <c r="Z85" s="1442"/>
      <c r="AA85" s="1441" t="s">
        <v>525</v>
      </c>
      <c r="AB85" s="1442"/>
      <c r="AC85" s="1441" t="s">
        <v>526</v>
      </c>
      <c r="AD85" s="1442"/>
      <c r="AE85" s="1441" t="s">
        <v>527</v>
      </c>
      <c r="AF85" s="1442"/>
      <c r="AG85" s="1441" t="s">
        <v>528</v>
      </c>
      <c r="AH85" s="1442"/>
      <c r="AI85" s="1441" t="s">
        <v>529</v>
      </c>
      <c r="AJ85" s="1442"/>
      <c r="AK85" s="1441" t="s">
        <v>530</v>
      </c>
      <c r="AL85" s="1442"/>
      <c r="AM85" s="1441" t="s">
        <v>531</v>
      </c>
      <c r="AN85" s="1442"/>
      <c r="AO85" s="1441" t="s">
        <v>532</v>
      </c>
      <c r="AP85" s="1442"/>
      <c r="AQ85" s="1441" t="s">
        <v>533</v>
      </c>
      <c r="AR85" s="1442"/>
      <c r="AS85" s="1441" t="s">
        <v>534</v>
      </c>
      <c r="AT85" s="1442"/>
      <c r="AU85" s="1441" t="s">
        <v>535</v>
      </c>
      <c r="AV85" s="1442"/>
      <c r="AW85" s="1441" t="s">
        <v>536</v>
      </c>
      <c r="AX85" s="1442"/>
      <c r="AY85" s="1441" t="s">
        <v>537</v>
      </c>
      <c r="AZ85" s="1442"/>
      <c r="BA85" s="1441" t="s">
        <v>538</v>
      </c>
      <c r="BB85" s="1442"/>
      <c r="BC85" s="1441" t="s">
        <v>539</v>
      </c>
      <c r="BD85" s="1442"/>
      <c r="BE85" s="1441" t="s">
        <v>540</v>
      </c>
      <c r="BF85" s="1442"/>
      <c r="BG85" s="1441" t="s">
        <v>541</v>
      </c>
      <c r="BH85" s="1442"/>
      <c r="BI85" s="1441" t="s">
        <v>542</v>
      </c>
      <c r="BJ85" s="1442"/>
      <c r="BK85" s="1441" t="s">
        <v>543</v>
      </c>
      <c r="BL85" s="1442"/>
      <c r="BM85" s="1441" t="s">
        <v>544</v>
      </c>
      <c r="BN85" s="1442"/>
      <c r="BO85" s="1441" t="s">
        <v>545</v>
      </c>
      <c r="BP85" s="1442"/>
      <c r="BQ85" s="1441" t="s">
        <v>546</v>
      </c>
      <c r="BR85" s="1442"/>
    </row>
    <row r="86" spans="1:70">
      <c r="A86" s="139" t="s">
        <v>382</v>
      </c>
      <c r="B86" s="140"/>
      <c r="C86" s="141"/>
      <c r="D86" s="142"/>
      <c r="E86" s="1443" t="s">
        <v>512</v>
      </c>
      <c r="F86" s="1444"/>
      <c r="G86" s="1443" t="s">
        <v>515</v>
      </c>
      <c r="H86" s="1444"/>
      <c r="I86" s="1443" t="s">
        <v>516</v>
      </c>
      <c r="J86" s="1444"/>
      <c r="K86" s="1443" t="s">
        <v>547</v>
      </c>
      <c r="L86" s="1444"/>
      <c r="M86" s="1443" t="s">
        <v>548</v>
      </c>
      <c r="N86" s="1444"/>
      <c r="O86" s="1443" t="s">
        <v>549</v>
      </c>
      <c r="P86" s="1444"/>
      <c r="Q86" s="1443" t="s">
        <v>550</v>
      </c>
      <c r="R86" s="1444"/>
      <c r="S86" s="1443" t="s">
        <v>551</v>
      </c>
      <c r="T86" s="1444"/>
      <c r="U86" s="1443" t="s">
        <v>552</v>
      </c>
      <c r="V86" s="1444"/>
      <c r="W86" s="1443" t="s">
        <v>553</v>
      </c>
      <c r="X86" s="1444"/>
      <c r="Y86" s="1443" t="s">
        <v>554</v>
      </c>
      <c r="Z86" s="1444"/>
      <c r="AA86" s="1443" t="s">
        <v>555</v>
      </c>
      <c r="AB86" s="1444"/>
      <c r="AC86" s="1443" t="s">
        <v>556</v>
      </c>
      <c r="AD86" s="1444"/>
      <c r="AE86" s="1443" t="s">
        <v>557</v>
      </c>
      <c r="AF86" s="1444"/>
      <c r="AG86" s="1443" t="s">
        <v>558</v>
      </c>
      <c r="AH86" s="1444"/>
      <c r="AI86" s="1443" t="s">
        <v>559</v>
      </c>
      <c r="AJ86" s="1444"/>
      <c r="AK86" s="1443" t="s">
        <v>560</v>
      </c>
      <c r="AL86" s="1444"/>
      <c r="AM86" s="1443" t="s">
        <v>561</v>
      </c>
      <c r="AN86" s="1444"/>
      <c r="AO86" s="1443" t="s">
        <v>562</v>
      </c>
      <c r="AP86" s="1444"/>
      <c r="AQ86" s="1443" t="s">
        <v>563</v>
      </c>
      <c r="AR86" s="1444"/>
      <c r="AS86" s="1443" t="s">
        <v>564</v>
      </c>
      <c r="AT86" s="1444"/>
      <c r="AU86" s="1443" t="s">
        <v>565</v>
      </c>
      <c r="AV86" s="1444"/>
      <c r="AW86" s="1443" t="s">
        <v>566</v>
      </c>
      <c r="AX86" s="1444"/>
      <c r="AY86" s="1443" t="s">
        <v>567</v>
      </c>
      <c r="AZ86" s="1444"/>
      <c r="BA86" s="1443" t="s">
        <v>568</v>
      </c>
      <c r="BB86" s="1444"/>
      <c r="BC86" s="1443" t="s">
        <v>569</v>
      </c>
      <c r="BD86" s="1444"/>
      <c r="BE86" s="1443" t="s">
        <v>570</v>
      </c>
      <c r="BF86" s="1444"/>
      <c r="BG86" s="1443" t="s">
        <v>571</v>
      </c>
      <c r="BH86" s="1444"/>
      <c r="BI86" s="1443" t="s">
        <v>572</v>
      </c>
      <c r="BJ86" s="1444"/>
      <c r="BK86" s="1443" t="s">
        <v>573</v>
      </c>
      <c r="BL86" s="1444"/>
      <c r="BM86" s="1443" t="s">
        <v>574</v>
      </c>
      <c r="BN86" s="1444"/>
      <c r="BO86" s="1443" t="s">
        <v>575</v>
      </c>
      <c r="BP86" s="1444"/>
      <c r="BQ86" s="1443" t="s">
        <v>576</v>
      </c>
      <c r="BR86" s="1444"/>
    </row>
    <row r="87" spans="1:70">
      <c r="A87" s="1455" t="s">
        <v>579</v>
      </c>
      <c r="B87" s="1452" t="s">
        <v>580</v>
      </c>
      <c r="C87" s="1453"/>
      <c r="D87" s="1454"/>
      <c r="E87" s="1445"/>
      <c r="F87" s="1446"/>
      <c r="G87" s="1445"/>
      <c r="H87" s="1446"/>
      <c r="I87" s="1445"/>
      <c r="J87" s="1446"/>
      <c r="K87" s="1445"/>
      <c r="L87" s="1446"/>
      <c r="M87" s="1445"/>
      <c r="N87" s="1446"/>
      <c r="O87" s="1445"/>
      <c r="P87" s="1446"/>
      <c r="Q87" s="1445"/>
      <c r="R87" s="1446"/>
      <c r="S87" s="1445"/>
      <c r="T87" s="1446"/>
      <c r="U87" s="1445"/>
      <c r="V87" s="1446"/>
      <c r="W87" s="1445"/>
      <c r="X87" s="1446"/>
      <c r="Y87" s="1445"/>
      <c r="Z87" s="1446"/>
      <c r="AA87" s="1445"/>
      <c r="AB87" s="1446"/>
      <c r="AC87" s="1445"/>
      <c r="AD87" s="1446"/>
      <c r="AE87" s="1445"/>
      <c r="AF87" s="1446"/>
      <c r="AG87" s="1445"/>
      <c r="AH87" s="1446"/>
      <c r="AI87" s="1445"/>
      <c r="AJ87" s="1446"/>
      <c r="AK87" s="1445"/>
      <c r="AL87" s="1446"/>
      <c r="AM87" s="1445"/>
      <c r="AN87" s="1446"/>
      <c r="AO87" s="1445"/>
      <c r="AP87" s="1446"/>
      <c r="AQ87" s="1445"/>
      <c r="AR87" s="1446"/>
      <c r="AS87" s="1445"/>
      <c r="AT87" s="1446"/>
      <c r="AU87" s="1445"/>
      <c r="AV87" s="1446"/>
      <c r="AW87" s="1445"/>
      <c r="AX87" s="1446"/>
      <c r="AY87" s="1445"/>
      <c r="AZ87" s="1446"/>
      <c r="BA87" s="1445"/>
      <c r="BB87" s="1446"/>
      <c r="BC87" s="1445"/>
      <c r="BD87" s="1446"/>
      <c r="BE87" s="1445"/>
      <c r="BF87" s="1446"/>
      <c r="BG87" s="1445"/>
      <c r="BH87" s="1446"/>
      <c r="BI87" s="1445"/>
      <c r="BJ87" s="1446"/>
      <c r="BK87" s="1445"/>
      <c r="BL87" s="1446"/>
      <c r="BM87" s="1445"/>
      <c r="BN87" s="1446"/>
      <c r="BO87" s="1445"/>
      <c r="BP87" s="1446"/>
      <c r="BQ87" s="1445"/>
      <c r="BR87" s="1446"/>
    </row>
    <row r="88" spans="1:70">
      <c r="A88" s="1456"/>
      <c r="B88" s="1450" t="s">
        <v>581</v>
      </c>
      <c r="C88" s="1451"/>
      <c r="D88" s="146" t="s">
        <v>377</v>
      </c>
      <c r="E88" s="132"/>
      <c r="F88" s="133" t="e">
        <f>+E88*100/E$105</f>
        <v>#DIV/0!</v>
      </c>
      <c r="G88" s="132"/>
      <c r="H88" s="133" t="e">
        <f>+G88*100/G$105</f>
        <v>#DIV/0!</v>
      </c>
      <c r="I88" s="132"/>
      <c r="J88" s="133" t="e">
        <f>+I88*100/I$105</f>
        <v>#DIV/0!</v>
      </c>
      <c r="K88" s="132"/>
      <c r="L88" s="133" t="e">
        <f>+K88*100/K$105</f>
        <v>#DIV/0!</v>
      </c>
      <c r="M88" s="132"/>
      <c r="N88" s="133" t="e">
        <f>+M88*100/M$105</f>
        <v>#DIV/0!</v>
      </c>
      <c r="O88" s="132"/>
      <c r="P88" s="133" t="e">
        <f>+O88*100/O$105</f>
        <v>#DIV/0!</v>
      </c>
      <c r="Q88" s="132"/>
      <c r="R88" s="133" t="e">
        <f>+Q88*100/Q$105</f>
        <v>#DIV/0!</v>
      </c>
      <c r="S88" s="132"/>
      <c r="T88" s="133" t="e">
        <f>+S88*100/S$105</f>
        <v>#DIV/0!</v>
      </c>
      <c r="U88" s="132"/>
      <c r="V88" s="133" t="e">
        <f>+U88*100/U$105</f>
        <v>#DIV/0!</v>
      </c>
      <c r="W88" s="132"/>
      <c r="X88" s="133" t="e">
        <f>+W88*100/W$105</f>
        <v>#DIV/0!</v>
      </c>
      <c r="Y88" s="132"/>
      <c r="Z88" s="133" t="e">
        <f>+Y88*100/Y$105</f>
        <v>#DIV/0!</v>
      </c>
      <c r="AA88" s="132"/>
      <c r="AB88" s="133" t="e">
        <f>+AA88*100/AA$105</f>
        <v>#DIV/0!</v>
      </c>
      <c r="AC88" s="132"/>
      <c r="AD88" s="133" t="e">
        <f>+AC88*100/AC$105</f>
        <v>#DIV/0!</v>
      </c>
      <c r="AE88" s="132"/>
      <c r="AF88" s="133" t="e">
        <f>+AE88*100/AE$105</f>
        <v>#DIV/0!</v>
      </c>
      <c r="AG88" s="132"/>
      <c r="AH88" s="133" t="e">
        <f>+AG88*100/AG$105</f>
        <v>#DIV/0!</v>
      </c>
      <c r="AI88" s="132"/>
      <c r="AJ88" s="133" t="e">
        <f>+AI88*100/AI$105</f>
        <v>#DIV/0!</v>
      </c>
      <c r="AK88" s="132"/>
      <c r="AL88" s="133" t="e">
        <f>+AK88*100/AK$105</f>
        <v>#DIV/0!</v>
      </c>
      <c r="AM88" s="132"/>
      <c r="AN88" s="133" t="e">
        <f>+AM88*100/AM$105</f>
        <v>#DIV/0!</v>
      </c>
      <c r="AO88" s="132"/>
      <c r="AP88" s="133" t="e">
        <f>+AO88*100/AO$105</f>
        <v>#DIV/0!</v>
      </c>
      <c r="AQ88" s="132"/>
      <c r="AR88" s="133" t="e">
        <f>+AQ88*100/AQ$105</f>
        <v>#DIV/0!</v>
      </c>
      <c r="AS88" s="132"/>
      <c r="AT88" s="133" t="e">
        <f>+AS88*100/AS$105</f>
        <v>#DIV/0!</v>
      </c>
      <c r="AU88" s="132"/>
      <c r="AV88" s="133" t="e">
        <f>+AU88*100/AU$105</f>
        <v>#DIV/0!</v>
      </c>
      <c r="AW88" s="132"/>
      <c r="AX88" s="133" t="e">
        <f>+AW88*100/AW$105</f>
        <v>#DIV/0!</v>
      </c>
      <c r="AY88" s="132"/>
      <c r="AZ88" s="133" t="e">
        <f>+AY88*100/AY$105</f>
        <v>#DIV/0!</v>
      </c>
      <c r="BA88" s="132"/>
      <c r="BB88" s="133" t="e">
        <f>+BA88*100/BA$105</f>
        <v>#DIV/0!</v>
      </c>
      <c r="BC88" s="132"/>
      <c r="BD88" s="133" t="e">
        <f>+BC88*100/BC$105</f>
        <v>#DIV/0!</v>
      </c>
      <c r="BE88" s="132"/>
      <c r="BF88" s="133" t="e">
        <f>+BE88*100/BE$105</f>
        <v>#DIV/0!</v>
      </c>
      <c r="BG88" s="132"/>
      <c r="BH88" s="133" t="e">
        <f>+BG88*100/BG$105</f>
        <v>#DIV/0!</v>
      </c>
      <c r="BI88" s="132"/>
      <c r="BJ88" s="133" t="e">
        <f>+BI88*100/BI$105</f>
        <v>#DIV/0!</v>
      </c>
      <c r="BK88" s="132"/>
      <c r="BL88" s="133" t="e">
        <f>+BK88*100/BK$105</f>
        <v>#DIV/0!</v>
      </c>
      <c r="BM88" s="132"/>
      <c r="BN88" s="133" t="e">
        <f>+BM88*100/BM$105</f>
        <v>#DIV/0!</v>
      </c>
      <c r="BO88" s="132"/>
      <c r="BP88" s="133" t="e">
        <f>+BO88*100/BO$105</f>
        <v>#DIV/0!</v>
      </c>
      <c r="BQ88" s="132"/>
      <c r="BR88" s="133" t="e">
        <f>+BQ88*100/BQ$105</f>
        <v>#DIV/0!</v>
      </c>
    </row>
    <row r="89" spans="1:70">
      <c r="A89" s="1455" t="s">
        <v>582</v>
      </c>
      <c r="B89" s="1452" t="s">
        <v>580</v>
      </c>
      <c r="C89" s="1453"/>
      <c r="D89" s="1454"/>
      <c r="E89" s="1445"/>
      <c r="F89" s="1446"/>
      <c r="G89" s="1445"/>
      <c r="H89" s="1446"/>
      <c r="I89" s="1445"/>
      <c r="J89" s="1446"/>
      <c r="K89" s="1445"/>
      <c r="L89" s="1446"/>
      <c r="M89" s="1445"/>
      <c r="N89" s="1446"/>
      <c r="O89" s="1445"/>
      <c r="P89" s="1446"/>
      <c r="Q89" s="1445"/>
      <c r="R89" s="1446"/>
      <c r="S89" s="1445"/>
      <c r="T89" s="1446"/>
      <c r="U89" s="1445"/>
      <c r="V89" s="1446"/>
      <c r="W89" s="1445"/>
      <c r="X89" s="1446"/>
      <c r="Y89" s="1445"/>
      <c r="Z89" s="1446"/>
      <c r="AA89" s="1445"/>
      <c r="AB89" s="1446"/>
      <c r="AC89" s="1445"/>
      <c r="AD89" s="1446"/>
      <c r="AE89" s="1445"/>
      <c r="AF89" s="1446"/>
      <c r="AG89" s="1445"/>
      <c r="AH89" s="1446"/>
      <c r="AI89" s="1445"/>
      <c r="AJ89" s="1446"/>
      <c r="AK89" s="1445"/>
      <c r="AL89" s="1446"/>
      <c r="AM89" s="1445"/>
      <c r="AN89" s="1446"/>
      <c r="AO89" s="1445"/>
      <c r="AP89" s="1446"/>
      <c r="AQ89" s="1445"/>
      <c r="AR89" s="1446"/>
      <c r="AS89" s="1445"/>
      <c r="AT89" s="1446"/>
      <c r="AU89" s="1445"/>
      <c r="AV89" s="1446"/>
      <c r="AW89" s="1445"/>
      <c r="AX89" s="1446"/>
      <c r="AY89" s="1445"/>
      <c r="AZ89" s="1446"/>
      <c r="BA89" s="1445"/>
      <c r="BB89" s="1446"/>
      <c r="BC89" s="1445"/>
      <c r="BD89" s="1446"/>
      <c r="BE89" s="1445"/>
      <c r="BF89" s="1446"/>
      <c r="BG89" s="1445"/>
      <c r="BH89" s="1446"/>
      <c r="BI89" s="1445"/>
      <c r="BJ89" s="1446"/>
      <c r="BK89" s="1445"/>
      <c r="BL89" s="1446"/>
      <c r="BM89" s="1445"/>
      <c r="BN89" s="1446"/>
      <c r="BO89" s="1445"/>
      <c r="BP89" s="1446"/>
      <c r="BQ89" s="1445"/>
      <c r="BR89" s="1446"/>
    </row>
    <row r="90" spans="1:70">
      <c r="A90" s="1456"/>
      <c r="B90" s="1450" t="s">
        <v>581</v>
      </c>
      <c r="C90" s="1451"/>
      <c r="D90" s="146" t="s">
        <v>610</v>
      </c>
      <c r="E90" s="132"/>
      <c r="F90" s="133" t="e">
        <f>+E90*100/E$105</f>
        <v>#DIV/0!</v>
      </c>
      <c r="G90" s="132"/>
      <c r="H90" s="133" t="e">
        <f>+G90*100/G$105</f>
        <v>#DIV/0!</v>
      </c>
      <c r="I90" s="132"/>
      <c r="J90" s="133" t="e">
        <f>+I90*100/I$105</f>
        <v>#DIV/0!</v>
      </c>
      <c r="K90" s="132"/>
      <c r="L90" s="133" t="e">
        <f>+K90*100/K$105</f>
        <v>#DIV/0!</v>
      </c>
      <c r="M90" s="132"/>
      <c r="N90" s="133" t="e">
        <f>+M90*100/M$105</f>
        <v>#DIV/0!</v>
      </c>
      <c r="O90" s="132"/>
      <c r="P90" s="133" t="e">
        <f>+O90*100/O$105</f>
        <v>#DIV/0!</v>
      </c>
      <c r="Q90" s="132"/>
      <c r="R90" s="133" t="e">
        <f>+Q90*100/Q$105</f>
        <v>#DIV/0!</v>
      </c>
      <c r="S90" s="132"/>
      <c r="T90" s="133" t="e">
        <f>+S90*100/S$105</f>
        <v>#DIV/0!</v>
      </c>
      <c r="U90" s="132"/>
      <c r="V90" s="133" t="e">
        <f>+U90*100/U$105</f>
        <v>#DIV/0!</v>
      </c>
      <c r="W90" s="132"/>
      <c r="X90" s="133" t="e">
        <f>+W90*100/W$105</f>
        <v>#DIV/0!</v>
      </c>
      <c r="Y90" s="132"/>
      <c r="Z90" s="133" t="e">
        <f>+Y90*100/Y$105</f>
        <v>#DIV/0!</v>
      </c>
      <c r="AA90" s="132"/>
      <c r="AB90" s="133" t="e">
        <f>+AA90*100/AA$105</f>
        <v>#DIV/0!</v>
      </c>
      <c r="AC90" s="132"/>
      <c r="AD90" s="133" t="e">
        <f>+AC90*100/AC$105</f>
        <v>#DIV/0!</v>
      </c>
      <c r="AE90" s="132"/>
      <c r="AF90" s="133" t="e">
        <f>+AE90*100/AE$105</f>
        <v>#DIV/0!</v>
      </c>
      <c r="AG90" s="132"/>
      <c r="AH90" s="133" t="e">
        <f>+AG90*100/AG$105</f>
        <v>#DIV/0!</v>
      </c>
      <c r="AI90" s="132"/>
      <c r="AJ90" s="133" t="e">
        <f>+AI90*100/AI$105</f>
        <v>#DIV/0!</v>
      </c>
      <c r="AK90" s="132"/>
      <c r="AL90" s="133" t="e">
        <f>+AK90*100/AK$105</f>
        <v>#DIV/0!</v>
      </c>
      <c r="AM90" s="132"/>
      <c r="AN90" s="133" t="e">
        <f>+AM90*100/AM$105</f>
        <v>#DIV/0!</v>
      </c>
      <c r="AO90" s="132"/>
      <c r="AP90" s="133" t="e">
        <f>+AO90*100/AO$105</f>
        <v>#DIV/0!</v>
      </c>
      <c r="AQ90" s="132"/>
      <c r="AR90" s="133" t="e">
        <f>+AQ90*100/AQ$105</f>
        <v>#DIV/0!</v>
      </c>
      <c r="AS90" s="132"/>
      <c r="AT90" s="133" t="e">
        <f>+AS90*100/AS$105</f>
        <v>#DIV/0!</v>
      </c>
      <c r="AU90" s="132"/>
      <c r="AV90" s="133" t="e">
        <f>+AU90*100/AU$105</f>
        <v>#DIV/0!</v>
      </c>
      <c r="AW90" s="132"/>
      <c r="AX90" s="133" t="e">
        <f>+AW90*100/AW$105</f>
        <v>#DIV/0!</v>
      </c>
      <c r="AY90" s="132"/>
      <c r="AZ90" s="133" t="e">
        <f>+AY90*100/AY$105</f>
        <v>#DIV/0!</v>
      </c>
      <c r="BA90" s="132"/>
      <c r="BB90" s="133" t="e">
        <f>+BA90*100/BA$105</f>
        <v>#DIV/0!</v>
      </c>
      <c r="BC90" s="132"/>
      <c r="BD90" s="133" t="e">
        <f>+BC90*100/BC$105</f>
        <v>#DIV/0!</v>
      </c>
      <c r="BE90" s="132"/>
      <c r="BF90" s="133" t="e">
        <f>+BE90*100/BE$105</f>
        <v>#DIV/0!</v>
      </c>
      <c r="BG90" s="132"/>
      <c r="BH90" s="133" t="e">
        <f>+BG90*100/BG$105</f>
        <v>#DIV/0!</v>
      </c>
      <c r="BI90" s="132"/>
      <c r="BJ90" s="133" t="e">
        <f>+BI90*100/BI$105</f>
        <v>#DIV/0!</v>
      </c>
      <c r="BK90" s="132"/>
      <c r="BL90" s="133" t="e">
        <f>+BK90*100/BK$105</f>
        <v>#DIV/0!</v>
      </c>
      <c r="BM90" s="132"/>
      <c r="BN90" s="133" t="e">
        <f>+BM90*100/BM$105</f>
        <v>#DIV/0!</v>
      </c>
      <c r="BO90" s="132"/>
      <c r="BP90" s="133" t="e">
        <f>+BO90*100/BO$105</f>
        <v>#DIV/0!</v>
      </c>
      <c r="BQ90" s="132"/>
      <c r="BR90" s="133" t="e">
        <f>+BQ90*100/BQ$105</f>
        <v>#DIV/0!</v>
      </c>
    </row>
    <row r="91" spans="1:70">
      <c r="A91" s="1455" t="s">
        <v>583</v>
      </c>
      <c r="B91" s="1452" t="s">
        <v>580</v>
      </c>
      <c r="C91" s="1453"/>
      <c r="D91" s="1454"/>
      <c r="E91" s="1445"/>
      <c r="F91" s="1446"/>
      <c r="G91" s="1445"/>
      <c r="H91" s="1446"/>
      <c r="I91" s="1445"/>
      <c r="J91" s="1446"/>
      <c r="K91" s="1445"/>
      <c r="L91" s="1446"/>
      <c r="M91" s="1445"/>
      <c r="N91" s="1446"/>
      <c r="O91" s="1445"/>
      <c r="P91" s="1446"/>
      <c r="Q91" s="1445"/>
      <c r="R91" s="1446"/>
      <c r="S91" s="1445"/>
      <c r="T91" s="1446"/>
      <c r="U91" s="1445"/>
      <c r="V91" s="1446"/>
      <c r="W91" s="1445"/>
      <c r="X91" s="1446"/>
      <c r="Y91" s="1445"/>
      <c r="Z91" s="1446"/>
      <c r="AA91" s="1445"/>
      <c r="AB91" s="1446"/>
      <c r="AC91" s="1445"/>
      <c r="AD91" s="1446"/>
      <c r="AE91" s="1445"/>
      <c r="AF91" s="1446"/>
      <c r="AG91" s="1445"/>
      <c r="AH91" s="1446"/>
      <c r="AI91" s="1445"/>
      <c r="AJ91" s="1446"/>
      <c r="AK91" s="1445"/>
      <c r="AL91" s="1446"/>
      <c r="AM91" s="1445"/>
      <c r="AN91" s="1446"/>
      <c r="AO91" s="1445"/>
      <c r="AP91" s="1446"/>
      <c r="AQ91" s="1445"/>
      <c r="AR91" s="1446"/>
      <c r="AS91" s="1445"/>
      <c r="AT91" s="1446"/>
      <c r="AU91" s="1445"/>
      <c r="AV91" s="1446"/>
      <c r="AW91" s="1445"/>
      <c r="AX91" s="1446"/>
      <c r="AY91" s="1445"/>
      <c r="AZ91" s="1446"/>
      <c r="BA91" s="1445"/>
      <c r="BB91" s="1446"/>
      <c r="BC91" s="1445"/>
      <c r="BD91" s="1446"/>
      <c r="BE91" s="1445"/>
      <c r="BF91" s="1446"/>
      <c r="BG91" s="1445"/>
      <c r="BH91" s="1446"/>
      <c r="BI91" s="1445"/>
      <c r="BJ91" s="1446"/>
      <c r="BK91" s="1445"/>
      <c r="BL91" s="1446"/>
      <c r="BM91" s="1445"/>
      <c r="BN91" s="1446"/>
      <c r="BO91" s="1445"/>
      <c r="BP91" s="1446"/>
      <c r="BQ91" s="1445"/>
      <c r="BR91" s="1446"/>
    </row>
    <row r="92" spans="1:70">
      <c r="A92" s="1456"/>
      <c r="B92" s="1450" t="s">
        <v>581</v>
      </c>
      <c r="C92" s="1451"/>
      <c r="D92" s="146" t="s">
        <v>610</v>
      </c>
      <c r="E92" s="132"/>
      <c r="F92" s="133" t="e">
        <f>+E92*100/E$105</f>
        <v>#DIV/0!</v>
      </c>
      <c r="G92" s="132"/>
      <c r="H92" s="133" t="e">
        <f>+G92*100/G$105</f>
        <v>#DIV/0!</v>
      </c>
      <c r="I92" s="132"/>
      <c r="J92" s="133" t="e">
        <f>+I92*100/I$105</f>
        <v>#DIV/0!</v>
      </c>
      <c r="K92" s="132"/>
      <c r="L92" s="133" t="e">
        <f>+K92*100/K$105</f>
        <v>#DIV/0!</v>
      </c>
      <c r="M92" s="132"/>
      <c r="N92" s="133" t="e">
        <f>+M92*100/M$105</f>
        <v>#DIV/0!</v>
      </c>
      <c r="O92" s="132"/>
      <c r="P92" s="133" t="e">
        <f>+O92*100/O$105</f>
        <v>#DIV/0!</v>
      </c>
      <c r="Q92" s="132"/>
      <c r="R92" s="133" t="e">
        <f>+Q92*100/Q$105</f>
        <v>#DIV/0!</v>
      </c>
      <c r="S92" s="132"/>
      <c r="T92" s="133" t="e">
        <f>+S92*100/S$105</f>
        <v>#DIV/0!</v>
      </c>
      <c r="U92" s="132"/>
      <c r="V92" s="133" t="e">
        <f>+U92*100/U$105</f>
        <v>#DIV/0!</v>
      </c>
      <c r="W92" s="132"/>
      <c r="X92" s="133" t="e">
        <f>+W92*100/W$105</f>
        <v>#DIV/0!</v>
      </c>
      <c r="Y92" s="132"/>
      <c r="Z92" s="133" t="e">
        <f>+Y92*100/Y$105</f>
        <v>#DIV/0!</v>
      </c>
      <c r="AA92" s="132"/>
      <c r="AB92" s="133" t="e">
        <f>+AA92*100/AA$105</f>
        <v>#DIV/0!</v>
      </c>
      <c r="AC92" s="132"/>
      <c r="AD92" s="133" t="e">
        <f>+AC92*100/AC$105</f>
        <v>#DIV/0!</v>
      </c>
      <c r="AE92" s="132"/>
      <c r="AF92" s="133" t="e">
        <f>+AE92*100/AE$105</f>
        <v>#DIV/0!</v>
      </c>
      <c r="AG92" s="132"/>
      <c r="AH92" s="133" t="e">
        <f>+AG92*100/AG$105</f>
        <v>#DIV/0!</v>
      </c>
      <c r="AI92" s="132"/>
      <c r="AJ92" s="133" t="e">
        <f>+AI92*100/AI$105</f>
        <v>#DIV/0!</v>
      </c>
      <c r="AK92" s="132"/>
      <c r="AL92" s="133" t="e">
        <f>+AK92*100/AK$105</f>
        <v>#DIV/0!</v>
      </c>
      <c r="AM92" s="132"/>
      <c r="AN92" s="133" t="e">
        <f>+AM92*100/AM$105</f>
        <v>#DIV/0!</v>
      </c>
      <c r="AO92" s="132"/>
      <c r="AP92" s="133" t="e">
        <f>+AO92*100/AO$105</f>
        <v>#DIV/0!</v>
      </c>
      <c r="AQ92" s="132"/>
      <c r="AR92" s="133" t="e">
        <f>+AQ92*100/AQ$105</f>
        <v>#DIV/0!</v>
      </c>
      <c r="AS92" s="132"/>
      <c r="AT92" s="133" t="e">
        <f>+AS92*100/AS$105</f>
        <v>#DIV/0!</v>
      </c>
      <c r="AU92" s="132"/>
      <c r="AV92" s="133" t="e">
        <f>+AU92*100/AU$105</f>
        <v>#DIV/0!</v>
      </c>
      <c r="AW92" s="132"/>
      <c r="AX92" s="133" t="e">
        <f>+AW92*100/AW$105</f>
        <v>#DIV/0!</v>
      </c>
      <c r="AY92" s="132"/>
      <c r="AZ92" s="133" t="e">
        <f>+AY92*100/AY$105</f>
        <v>#DIV/0!</v>
      </c>
      <c r="BA92" s="132"/>
      <c r="BB92" s="133" t="e">
        <f>+BA92*100/BA$105</f>
        <v>#DIV/0!</v>
      </c>
      <c r="BC92" s="132"/>
      <c r="BD92" s="133" t="e">
        <f>+BC92*100/BC$105</f>
        <v>#DIV/0!</v>
      </c>
      <c r="BE92" s="132"/>
      <c r="BF92" s="133" t="e">
        <f>+BE92*100/BE$105</f>
        <v>#DIV/0!</v>
      </c>
      <c r="BG92" s="132"/>
      <c r="BH92" s="133" t="e">
        <f>+BG92*100/BG$105</f>
        <v>#DIV/0!</v>
      </c>
      <c r="BI92" s="132"/>
      <c r="BJ92" s="133" t="e">
        <f>+BI92*100/BI$105</f>
        <v>#DIV/0!</v>
      </c>
      <c r="BK92" s="132"/>
      <c r="BL92" s="133" t="e">
        <f>+BK92*100/BK$105</f>
        <v>#DIV/0!</v>
      </c>
      <c r="BM92" s="132"/>
      <c r="BN92" s="133" t="e">
        <f>+BM92*100/BM$105</f>
        <v>#DIV/0!</v>
      </c>
      <c r="BO92" s="132"/>
      <c r="BP92" s="133" t="e">
        <f>+BO92*100/BO$105</f>
        <v>#DIV/0!</v>
      </c>
      <c r="BQ92" s="132"/>
      <c r="BR92" s="133" t="e">
        <f>+BQ92*100/BQ$105</f>
        <v>#DIV/0!</v>
      </c>
    </row>
    <row r="93" spans="1:70">
      <c r="A93" s="1455" t="s">
        <v>584</v>
      </c>
      <c r="B93" s="1452" t="s">
        <v>580</v>
      </c>
      <c r="C93" s="1453"/>
      <c r="D93" s="1454"/>
      <c r="E93" s="1445"/>
      <c r="F93" s="1446"/>
      <c r="G93" s="1445"/>
      <c r="H93" s="1446"/>
      <c r="I93" s="1445"/>
      <c r="J93" s="1446"/>
      <c r="K93" s="1445"/>
      <c r="L93" s="1446"/>
      <c r="M93" s="1445"/>
      <c r="N93" s="1446"/>
      <c r="O93" s="1445"/>
      <c r="P93" s="1446"/>
      <c r="Q93" s="1445"/>
      <c r="R93" s="1446"/>
      <c r="S93" s="1445"/>
      <c r="T93" s="1446"/>
      <c r="U93" s="1445"/>
      <c r="V93" s="1446"/>
      <c r="W93" s="1445"/>
      <c r="X93" s="1446"/>
      <c r="Y93" s="1445"/>
      <c r="Z93" s="1446"/>
      <c r="AA93" s="1445"/>
      <c r="AB93" s="1446"/>
      <c r="AC93" s="1445"/>
      <c r="AD93" s="1446"/>
      <c r="AE93" s="1445"/>
      <c r="AF93" s="1446"/>
      <c r="AG93" s="1445"/>
      <c r="AH93" s="1446"/>
      <c r="AI93" s="1445"/>
      <c r="AJ93" s="1446"/>
      <c r="AK93" s="1445"/>
      <c r="AL93" s="1446"/>
      <c r="AM93" s="1445"/>
      <c r="AN93" s="1446"/>
      <c r="AO93" s="1445"/>
      <c r="AP93" s="1446"/>
      <c r="AQ93" s="1445"/>
      <c r="AR93" s="1446"/>
      <c r="AS93" s="1445"/>
      <c r="AT93" s="1446"/>
      <c r="AU93" s="1445"/>
      <c r="AV93" s="1446"/>
      <c r="AW93" s="1445"/>
      <c r="AX93" s="1446"/>
      <c r="AY93" s="1445"/>
      <c r="AZ93" s="1446"/>
      <c r="BA93" s="1445"/>
      <c r="BB93" s="1446"/>
      <c r="BC93" s="1445"/>
      <c r="BD93" s="1446"/>
      <c r="BE93" s="1445"/>
      <c r="BF93" s="1446"/>
      <c r="BG93" s="1445"/>
      <c r="BH93" s="1446"/>
      <c r="BI93" s="1445"/>
      <c r="BJ93" s="1446"/>
      <c r="BK93" s="1445"/>
      <c r="BL93" s="1446"/>
      <c r="BM93" s="1445"/>
      <c r="BN93" s="1446"/>
      <c r="BO93" s="1445"/>
      <c r="BP93" s="1446"/>
      <c r="BQ93" s="1445"/>
      <c r="BR93" s="1446"/>
    </row>
    <row r="94" spans="1:70">
      <c r="A94" s="1456"/>
      <c r="B94" s="1450" t="s">
        <v>581</v>
      </c>
      <c r="C94" s="1451"/>
      <c r="D94" s="146" t="s">
        <v>610</v>
      </c>
      <c r="E94" s="132"/>
      <c r="F94" s="133" t="e">
        <f>+E94*100/E$105</f>
        <v>#DIV/0!</v>
      </c>
      <c r="G94" s="132"/>
      <c r="H94" s="133" t="e">
        <f>+G94*100/G$105</f>
        <v>#DIV/0!</v>
      </c>
      <c r="I94" s="132"/>
      <c r="J94" s="133" t="e">
        <f>+I94*100/I$105</f>
        <v>#DIV/0!</v>
      </c>
      <c r="K94" s="132"/>
      <c r="L94" s="133" t="e">
        <f>+K94*100/K$105</f>
        <v>#DIV/0!</v>
      </c>
      <c r="M94" s="132"/>
      <c r="N94" s="133" t="e">
        <f>+M94*100/M$105</f>
        <v>#DIV/0!</v>
      </c>
      <c r="O94" s="132"/>
      <c r="P94" s="133" t="e">
        <f>+O94*100/O$105</f>
        <v>#DIV/0!</v>
      </c>
      <c r="Q94" s="132"/>
      <c r="R94" s="133" t="e">
        <f>+Q94*100/Q$105</f>
        <v>#DIV/0!</v>
      </c>
      <c r="S94" s="132"/>
      <c r="T94" s="133" t="e">
        <f>+S94*100/S$105</f>
        <v>#DIV/0!</v>
      </c>
      <c r="U94" s="132"/>
      <c r="V94" s="133" t="e">
        <f>+U94*100/U$105</f>
        <v>#DIV/0!</v>
      </c>
      <c r="W94" s="132"/>
      <c r="X94" s="133" t="e">
        <f>+W94*100/W$105</f>
        <v>#DIV/0!</v>
      </c>
      <c r="Y94" s="132"/>
      <c r="Z94" s="133" t="e">
        <f>+Y94*100/Y$105</f>
        <v>#DIV/0!</v>
      </c>
      <c r="AA94" s="132"/>
      <c r="AB94" s="133" t="e">
        <f>+AA94*100/AA$105</f>
        <v>#DIV/0!</v>
      </c>
      <c r="AC94" s="132"/>
      <c r="AD94" s="133" t="e">
        <f>+AC94*100/AC$105</f>
        <v>#DIV/0!</v>
      </c>
      <c r="AE94" s="132"/>
      <c r="AF94" s="133" t="e">
        <f>+AE94*100/AE$105</f>
        <v>#DIV/0!</v>
      </c>
      <c r="AG94" s="132"/>
      <c r="AH94" s="133" t="e">
        <f>+AG94*100/AG$105</f>
        <v>#DIV/0!</v>
      </c>
      <c r="AI94" s="132"/>
      <c r="AJ94" s="133" t="e">
        <f>+AI94*100/AI$105</f>
        <v>#DIV/0!</v>
      </c>
      <c r="AK94" s="132"/>
      <c r="AL94" s="133" t="e">
        <f>+AK94*100/AK$105</f>
        <v>#DIV/0!</v>
      </c>
      <c r="AM94" s="132"/>
      <c r="AN94" s="133" t="e">
        <f>+AM94*100/AM$105</f>
        <v>#DIV/0!</v>
      </c>
      <c r="AO94" s="132"/>
      <c r="AP94" s="133" t="e">
        <f>+AO94*100/AO$105</f>
        <v>#DIV/0!</v>
      </c>
      <c r="AQ94" s="132"/>
      <c r="AR94" s="133" t="e">
        <f>+AQ94*100/AQ$105</f>
        <v>#DIV/0!</v>
      </c>
      <c r="AS94" s="132"/>
      <c r="AT94" s="133" t="e">
        <f>+AS94*100/AS$105</f>
        <v>#DIV/0!</v>
      </c>
      <c r="AU94" s="132"/>
      <c r="AV94" s="133" t="e">
        <f>+AU94*100/AU$105</f>
        <v>#DIV/0!</v>
      </c>
      <c r="AW94" s="132"/>
      <c r="AX94" s="133" t="e">
        <f>+AW94*100/AW$105</f>
        <v>#DIV/0!</v>
      </c>
      <c r="AY94" s="132"/>
      <c r="AZ94" s="133" t="e">
        <f>+AY94*100/AY$105</f>
        <v>#DIV/0!</v>
      </c>
      <c r="BA94" s="132"/>
      <c r="BB94" s="133" t="e">
        <f>+BA94*100/BA$105</f>
        <v>#DIV/0!</v>
      </c>
      <c r="BC94" s="132"/>
      <c r="BD94" s="133" t="e">
        <f>+BC94*100/BC$105</f>
        <v>#DIV/0!</v>
      </c>
      <c r="BE94" s="132"/>
      <c r="BF94" s="133" t="e">
        <f>+BE94*100/BE$105</f>
        <v>#DIV/0!</v>
      </c>
      <c r="BG94" s="132"/>
      <c r="BH94" s="133" t="e">
        <f>+BG94*100/BG$105</f>
        <v>#DIV/0!</v>
      </c>
      <c r="BI94" s="132"/>
      <c r="BJ94" s="133" t="e">
        <f>+BI94*100/BI$105</f>
        <v>#DIV/0!</v>
      </c>
      <c r="BK94" s="132"/>
      <c r="BL94" s="133" t="e">
        <f>+BK94*100/BK$105</f>
        <v>#DIV/0!</v>
      </c>
      <c r="BM94" s="132"/>
      <c r="BN94" s="133" t="e">
        <f>+BM94*100/BM$105</f>
        <v>#DIV/0!</v>
      </c>
      <c r="BO94" s="132"/>
      <c r="BP94" s="133" t="e">
        <f>+BO94*100/BO$105</f>
        <v>#DIV/0!</v>
      </c>
      <c r="BQ94" s="132"/>
      <c r="BR94" s="133" t="e">
        <f>+BQ94*100/BQ$105</f>
        <v>#DIV/0!</v>
      </c>
    </row>
    <row r="95" spans="1:70">
      <c r="A95" s="1455" t="s">
        <v>585</v>
      </c>
      <c r="B95" s="1452" t="s">
        <v>580</v>
      </c>
      <c r="C95" s="1453"/>
      <c r="D95" s="1454"/>
      <c r="E95" s="1445"/>
      <c r="F95" s="1446"/>
      <c r="G95" s="1445"/>
      <c r="H95" s="1446"/>
      <c r="I95" s="1445"/>
      <c r="J95" s="1446"/>
      <c r="K95" s="1445"/>
      <c r="L95" s="1446"/>
      <c r="M95" s="1445"/>
      <c r="N95" s="1446"/>
      <c r="O95" s="1445"/>
      <c r="P95" s="1446"/>
      <c r="Q95" s="1445"/>
      <c r="R95" s="1446"/>
      <c r="S95" s="1445"/>
      <c r="T95" s="1446"/>
      <c r="U95" s="1445"/>
      <c r="V95" s="1446"/>
      <c r="W95" s="1445"/>
      <c r="X95" s="1446"/>
      <c r="Y95" s="1445"/>
      <c r="Z95" s="1446"/>
      <c r="AA95" s="1445"/>
      <c r="AB95" s="1446"/>
      <c r="AC95" s="1445"/>
      <c r="AD95" s="1446"/>
      <c r="AE95" s="1445"/>
      <c r="AF95" s="1446"/>
      <c r="AG95" s="1445"/>
      <c r="AH95" s="1446"/>
      <c r="AI95" s="1445"/>
      <c r="AJ95" s="1446"/>
      <c r="AK95" s="1445"/>
      <c r="AL95" s="1446"/>
      <c r="AM95" s="1445"/>
      <c r="AN95" s="1446"/>
      <c r="AO95" s="1445"/>
      <c r="AP95" s="1446"/>
      <c r="AQ95" s="1445"/>
      <c r="AR95" s="1446"/>
      <c r="AS95" s="1445"/>
      <c r="AT95" s="1446"/>
      <c r="AU95" s="1445"/>
      <c r="AV95" s="1446"/>
      <c r="AW95" s="1445"/>
      <c r="AX95" s="1446"/>
      <c r="AY95" s="1445"/>
      <c r="AZ95" s="1446"/>
      <c r="BA95" s="1445"/>
      <c r="BB95" s="1446"/>
      <c r="BC95" s="1445"/>
      <c r="BD95" s="1446"/>
      <c r="BE95" s="1445"/>
      <c r="BF95" s="1446"/>
      <c r="BG95" s="1445"/>
      <c r="BH95" s="1446"/>
      <c r="BI95" s="1445"/>
      <c r="BJ95" s="1446"/>
      <c r="BK95" s="1445"/>
      <c r="BL95" s="1446"/>
      <c r="BM95" s="1445"/>
      <c r="BN95" s="1446"/>
      <c r="BO95" s="1445"/>
      <c r="BP95" s="1446"/>
      <c r="BQ95" s="1445"/>
      <c r="BR95" s="1446"/>
    </row>
    <row r="96" spans="1:70">
      <c r="A96" s="1456"/>
      <c r="B96" s="1450" t="s">
        <v>581</v>
      </c>
      <c r="C96" s="1451"/>
      <c r="D96" s="146" t="s">
        <v>610</v>
      </c>
      <c r="E96" s="132"/>
      <c r="F96" s="133" t="e">
        <f>+E96*100/E$105</f>
        <v>#DIV/0!</v>
      </c>
      <c r="G96" s="132"/>
      <c r="H96" s="133" t="e">
        <f>+G96*100/G$105</f>
        <v>#DIV/0!</v>
      </c>
      <c r="I96" s="132"/>
      <c r="J96" s="133" t="e">
        <f>+I96*100/I$105</f>
        <v>#DIV/0!</v>
      </c>
      <c r="K96" s="132"/>
      <c r="L96" s="133" t="e">
        <f>+K96*100/K$105</f>
        <v>#DIV/0!</v>
      </c>
      <c r="M96" s="132"/>
      <c r="N96" s="133" t="e">
        <f>+M96*100/M$105</f>
        <v>#DIV/0!</v>
      </c>
      <c r="O96" s="132"/>
      <c r="P96" s="133" t="e">
        <f>+O96*100/O$105</f>
        <v>#DIV/0!</v>
      </c>
      <c r="Q96" s="132"/>
      <c r="R96" s="133" t="e">
        <f>+Q96*100/Q$105</f>
        <v>#DIV/0!</v>
      </c>
      <c r="S96" s="132"/>
      <c r="T96" s="133" t="e">
        <f>+S96*100/S$105</f>
        <v>#DIV/0!</v>
      </c>
      <c r="U96" s="132"/>
      <c r="V96" s="133" t="e">
        <f>+U96*100/U$105</f>
        <v>#DIV/0!</v>
      </c>
      <c r="W96" s="132"/>
      <c r="X96" s="133" t="e">
        <f>+W96*100/W$105</f>
        <v>#DIV/0!</v>
      </c>
      <c r="Y96" s="132"/>
      <c r="Z96" s="133" t="e">
        <f>+Y96*100/Y$105</f>
        <v>#DIV/0!</v>
      </c>
      <c r="AA96" s="132"/>
      <c r="AB96" s="133" t="e">
        <f>+AA96*100/AA$105</f>
        <v>#DIV/0!</v>
      </c>
      <c r="AC96" s="132"/>
      <c r="AD96" s="133" t="e">
        <f>+AC96*100/AC$105</f>
        <v>#DIV/0!</v>
      </c>
      <c r="AE96" s="132"/>
      <c r="AF96" s="133" t="e">
        <f>+AE96*100/AE$105</f>
        <v>#DIV/0!</v>
      </c>
      <c r="AG96" s="132"/>
      <c r="AH96" s="133" t="e">
        <f>+AG96*100/AG$105</f>
        <v>#DIV/0!</v>
      </c>
      <c r="AI96" s="132"/>
      <c r="AJ96" s="133" t="e">
        <f>+AI96*100/AI$105</f>
        <v>#DIV/0!</v>
      </c>
      <c r="AK96" s="132"/>
      <c r="AL96" s="133" t="e">
        <f>+AK96*100/AK$105</f>
        <v>#DIV/0!</v>
      </c>
      <c r="AM96" s="132"/>
      <c r="AN96" s="133" t="e">
        <f>+AM96*100/AM$105</f>
        <v>#DIV/0!</v>
      </c>
      <c r="AO96" s="132"/>
      <c r="AP96" s="133" t="e">
        <f>+AO96*100/AO$105</f>
        <v>#DIV/0!</v>
      </c>
      <c r="AQ96" s="132"/>
      <c r="AR96" s="133" t="e">
        <f>+AQ96*100/AQ$105</f>
        <v>#DIV/0!</v>
      </c>
      <c r="AS96" s="132"/>
      <c r="AT96" s="133" t="e">
        <f>+AS96*100/AS$105</f>
        <v>#DIV/0!</v>
      </c>
      <c r="AU96" s="132"/>
      <c r="AV96" s="133" t="e">
        <f>+AU96*100/AU$105</f>
        <v>#DIV/0!</v>
      </c>
      <c r="AW96" s="132"/>
      <c r="AX96" s="133" t="e">
        <f>+AW96*100/AW$105</f>
        <v>#DIV/0!</v>
      </c>
      <c r="AY96" s="132"/>
      <c r="AZ96" s="133" t="e">
        <f>+AY96*100/AY$105</f>
        <v>#DIV/0!</v>
      </c>
      <c r="BA96" s="132"/>
      <c r="BB96" s="133" t="e">
        <f>+BA96*100/BA$105</f>
        <v>#DIV/0!</v>
      </c>
      <c r="BC96" s="132"/>
      <c r="BD96" s="133" t="e">
        <f>+BC96*100/BC$105</f>
        <v>#DIV/0!</v>
      </c>
      <c r="BE96" s="132"/>
      <c r="BF96" s="133" t="e">
        <f>+BE96*100/BE$105</f>
        <v>#DIV/0!</v>
      </c>
      <c r="BG96" s="132"/>
      <c r="BH96" s="133" t="e">
        <f>+BG96*100/BG$105</f>
        <v>#DIV/0!</v>
      </c>
      <c r="BI96" s="132"/>
      <c r="BJ96" s="133" t="e">
        <f>+BI96*100/BI$105</f>
        <v>#DIV/0!</v>
      </c>
      <c r="BK96" s="132"/>
      <c r="BL96" s="133" t="e">
        <f>+BK96*100/BK$105</f>
        <v>#DIV/0!</v>
      </c>
      <c r="BM96" s="132"/>
      <c r="BN96" s="133" t="e">
        <f>+BM96*100/BM$105</f>
        <v>#DIV/0!</v>
      </c>
      <c r="BO96" s="132"/>
      <c r="BP96" s="133" t="e">
        <f>+BO96*100/BO$105</f>
        <v>#DIV/0!</v>
      </c>
      <c r="BQ96" s="132"/>
      <c r="BR96" s="133" t="e">
        <f>+BQ96*100/BQ$105</f>
        <v>#DIV/0!</v>
      </c>
    </row>
    <row r="97" spans="1:70">
      <c r="A97" s="1455" t="s">
        <v>586</v>
      </c>
      <c r="B97" s="1452" t="s">
        <v>580</v>
      </c>
      <c r="C97" s="1453"/>
      <c r="D97" s="1454"/>
      <c r="E97" s="1445"/>
      <c r="F97" s="1446"/>
      <c r="G97" s="1445"/>
      <c r="H97" s="1446"/>
      <c r="I97" s="1445"/>
      <c r="J97" s="1446"/>
      <c r="K97" s="1445"/>
      <c r="L97" s="1446"/>
      <c r="M97" s="1445"/>
      <c r="N97" s="1446"/>
      <c r="O97" s="1445"/>
      <c r="P97" s="1446"/>
      <c r="Q97" s="1445"/>
      <c r="R97" s="1446"/>
      <c r="S97" s="1445"/>
      <c r="T97" s="1446"/>
      <c r="U97" s="1445"/>
      <c r="V97" s="1446"/>
      <c r="W97" s="1445"/>
      <c r="X97" s="1446"/>
      <c r="Y97" s="1445"/>
      <c r="Z97" s="1446"/>
      <c r="AA97" s="1445"/>
      <c r="AB97" s="1446"/>
      <c r="AC97" s="1445"/>
      <c r="AD97" s="1446"/>
      <c r="AE97" s="1445"/>
      <c r="AF97" s="1446"/>
      <c r="AG97" s="1445"/>
      <c r="AH97" s="1446"/>
      <c r="AI97" s="1445"/>
      <c r="AJ97" s="1446"/>
      <c r="AK97" s="1445"/>
      <c r="AL97" s="1446"/>
      <c r="AM97" s="1445"/>
      <c r="AN97" s="1446"/>
      <c r="AO97" s="1445"/>
      <c r="AP97" s="1446"/>
      <c r="AQ97" s="1445"/>
      <c r="AR97" s="1446"/>
      <c r="AS97" s="1445"/>
      <c r="AT97" s="1446"/>
      <c r="AU97" s="1445"/>
      <c r="AV97" s="1446"/>
      <c r="AW97" s="1445"/>
      <c r="AX97" s="1446"/>
      <c r="AY97" s="1445"/>
      <c r="AZ97" s="1446"/>
      <c r="BA97" s="1445"/>
      <c r="BB97" s="1446"/>
      <c r="BC97" s="1445"/>
      <c r="BD97" s="1446"/>
      <c r="BE97" s="1445"/>
      <c r="BF97" s="1446"/>
      <c r="BG97" s="1445"/>
      <c r="BH97" s="1446"/>
      <c r="BI97" s="1445"/>
      <c r="BJ97" s="1446"/>
      <c r="BK97" s="1445"/>
      <c r="BL97" s="1446"/>
      <c r="BM97" s="1445"/>
      <c r="BN97" s="1446"/>
      <c r="BO97" s="1445"/>
      <c r="BP97" s="1446"/>
      <c r="BQ97" s="1445"/>
      <c r="BR97" s="1446"/>
    </row>
    <row r="98" spans="1:70">
      <c r="A98" s="1456"/>
      <c r="B98" s="1450" t="s">
        <v>581</v>
      </c>
      <c r="C98" s="1451"/>
      <c r="D98" s="146" t="s">
        <v>610</v>
      </c>
      <c r="E98" s="132"/>
      <c r="F98" s="133" t="e">
        <f>+E98*100/E$105</f>
        <v>#DIV/0!</v>
      </c>
      <c r="G98" s="132"/>
      <c r="H98" s="133" t="e">
        <f>+G98*100/G$105</f>
        <v>#DIV/0!</v>
      </c>
      <c r="I98" s="132"/>
      <c r="J98" s="133" t="e">
        <f>+I98*100/I$105</f>
        <v>#DIV/0!</v>
      </c>
      <c r="K98" s="132"/>
      <c r="L98" s="133" t="e">
        <f>+K98*100/K$105</f>
        <v>#DIV/0!</v>
      </c>
      <c r="M98" s="132"/>
      <c r="N98" s="133" t="e">
        <f>+M98*100/M$105</f>
        <v>#DIV/0!</v>
      </c>
      <c r="O98" s="132"/>
      <c r="P98" s="133" t="e">
        <f>+O98*100/O$105</f>
        <v>#DIV/0!</v>
      </c>
      <c r="Q98" s="132"/>
      <c r="R98" s="133" t="e">
        <f>+Q98*100/Q$105</f>
        <v>#DIV/0!</v>
      </c>
      <c r="S98" s="132"/>
      <c r="T98" s="133" t="e">
        <f>+S98*100/S$105</f>
        <v>#DIV/0!</v>
      </c>
      <c r="U98" s="132"/>
      <c r="V98" s="133" t="e">
        <f>+U98*100/U$105</f>
        <v>#DIV/0!</v>
      </c>
      <c r="W98" s="132"/>
      <c r="X98" s="133" t="e">
        <f>+W98*100/W$105</f>
        <v>#DIV/0!</v>
      </c>
      <c r="Y98" s="132"/>
      <c r="Z98" s="133" t="e">
        <f>+Y98*100/Y$105</f>
        <v>#DIV/0!</v>
      </c>
      <c r="AA98" s="132"/>
      <c r="AB98" s="133" t="e">
        <f>+AA98*100/AA$105</f>
        <v>#DIV/0!</v>
      </c>
      <c r="AC98" s="132"/>
      <c r="AD98" s="133" t="e">
        <f>+AC98*100/AC$105</f>
        <v>#DIV/0!</v>
      </c>
      <c r="AE98" s="132"/>
      <c r="AF98" s="133" t="e">
        <f>+AE98*100/AE$105</f>
        <v>#DIV/0!</v>
      </c>
      <c r="AG98" s="132"/>
      <c r="AH98" s="133" t="e">
        <f>+AG98*100/AG$105</f>
        <v>#DIV/0!</v>
      </c>
      <c r="AI98" s="132"/>
      <c r="AJ98" s="133" t="e">
        <f>+AI98*100/AI$105</f>
        <v>#DIV/0!</v>
      </c>
      <c r="AK98" s="132"/>
      <c r="AL98" s="133" t="e">
        <f>+AK98*100/AK$105</f>
        <v>#DIV/0!</v>
      </c>
      <c r="AM98" s="132"/>
      <c r="AN98" s="133" t="e">
        <f>+AM98*100/AM$105</f>
        <v>#DIV/0!</v>
      </c>
      <c r="AO98" s="132"/>
      <c r="AP98" s="133" t="e">
        <f>+AO98*100/AO$105</f>
        <v>#DIV/0!</v>
      </c>
      <c r="AQ98" s="132"/>
      <c r="AR98" s="133" t="e">
        <f>+AQ98*100/AQ$105</f>
        <v>#DIV/0!</v>
      </c>
      <c r="AS98" s="132"/>
      <c r="AT98" s="133" t="e">
        <f>+AS98*100/AS$105</f>
        <v>#DIV/0!</v>
      </c>
      <c r="AU98" s="132"/>
      <c r="AV98" s="133" t="e">
        <f>+AU98*100/AU$105</f>
        <v>#DIV/0!</v>
      </c>
      <c r="AW98" s="132"/>
      <c r="AX98" s="133" t="e">
        <f>+AW98*100/AW$105</f>
        <v>#DIV/0!</v>
      </c>
      <c r="AY98" s="132"/>
      <c r="AZ98" s="133" t="e">
        <f>+AY98*100/AY$105</f>
        <v>#DIV/0!</v>
      </c>
      <c r="BA98" s="132"/>
      <c r="BB98" s="133" t="e">
        <f>+BA98*100/BA$105</f>
        <v>#DIV/0!</v>
      </c>
      <c r="BC98" s="132"/>
      <c r="BD98" s="133" t="e">
        <f>+BC98*100/BC$105</f>
        <v>#DIV/0!</v>
      </c>
      <c r="BE98" s="132"/>
      <c r="BF98" s="133" t="e">
        <f>+BE98*100/BE$105</f>
        <v>#DIV/0!</v>
      </c>
      <c r="BG98" s="132"/>
      <c r="BH98" s="133" t="e">
        <f>+BG98*100/BG$105</f>
        <v>#DIV/0!</v>
      </c>
      <c r="BI98" s="132"/>
      <c r="BJ98" s="133" t="e">
        <f>+BI98*100/BI$105</f>
        <v>#DIV/0!</v>
      </c>
      <c r="BK98" s="132"/>
      <c r="BL98" s="133" t="e">
        <f>+BK98*100/BK$105</f>
        <v>#DIV/0!</v>
      </c>
      <c r="BM98" s="132"/>
      <c r="BN98" s="133" t="e">
        <f>+BM98*100/BM$105</f>
        <v>#DIV/0!</v>
      </c>
      <c r="BO98" s="132"/>
      <c r="BP98" s="133" t="e">
        <f>+BO98*100/BO$105</f>
        <v>#DIV/0!</v>
      </c>
      <c r="BQ98" s="132"/>
      <c r="BR98" s="133" t="e">
        <f>+BQ98*100/BQ$105</f>
        <v>#DIV/0!</v>
      </c>
    </row>
    <row r="99" spans="1:70">
      <c r="A99" s="1455" t="s">
        <v>587</v>
      </c>
      <c r="B99" s="1452" t="s">
        <v>580</v>
      </c>
      <c r="C99" s="1453"/>
      <c r="D99" s="1454"/>
      <c r="E99" s="1445"/>
      <c r="F99" s="1446"/>
      <c r="G99" s="1445"/>
      <c r="H99" s="1446"/>
      <c r="I99" s="1445"/>
      <c r="J99" s="1446"/>
      <c r="K99" s="1445"/>
      <c r="L99" s="1446"/>
      <c r="M99" s="1445"/>
      <c r="N99" s="1446"/>
      <c r="O99" s="1445"/>
      <c r="P99" s="1446"/>
      <c r="Q99" s="1445"/>
      <c r="R99" s="1446"/>
      <c r="S99" s="1445"/>
      <c r="T99" s="1446"/>
      <c r="U99" s="1445"/>
      <c r="V99" s="1446"/>
      <c r="W99" s="1445"/>
      <c r="X99" s="1446"/>
      <c r="Y99" s="1445"/>
      <c r="Z99" s="1446"/>
      <c r="AA99" s="1445"/>
      <c r="AB99" s="1446"/>
      <c r="AC99" s="1445"/>
      <c r="AD99" s="1446"/>
      <c r="AE99" s="1445"/>
      <c r="AF99" s="1446"/>
      <c r="AG99" s="1445"/>
      <c r="AH99" s="1446"/>
      <c r="AI99" s="1445"/>
      <c r="AJ99" s="1446"/>
      <c r="AK99" s="1445"/>
      <c r="AL99" s="1446"/>
      <c r="AM99" s="1445"/>
      <c r="AN99" s="1446"/>
      <c r="AO99" s="1445"/>
      <c r="AP99" s="1446"/>
      <c r="AQ99" s="1445"/>
      <c r="AR99" s="1446"/>
      <c r="AS99" s="1445"/>
      <c r="AT99" s="1446"/>
      <c r="AU99" s="1445"/>
      <c r="AV99" s="1446"/>
      <c r="AW99" s="1445"/>
      <c r="AX99" s="1446"/>
      <c r="AY99" s="1445"/>
      <c r="AZ99" s="1446"/>
      <c r="BA99" s="1445"/>
      <c r="BB99" s="1446"/>
      <c r="BC99" s="1445"/>
      <c r="BD99" s="1446"/>
      <c r="BE99" s="1445"/>
      <c r="BF99" s="1446"/>
      <c r="BG99" s="1445"/>
      <c r="BH99" s="1446"/>
      <c r="BI99" s="1445"/>
      <c r="BJ99" s="1446"/>
      <c r="BK99" s="1445"/>
      <c r="BL99" s="1446"/>
      <c r="BM99" s="1445"/>
      <c r="BN99" s="1446"/>
      <c r="BO99" s="1445"/>
      <c r="BP99" s="1446"/>
      <c r="BQ99" s="1445"/>
      <c r="BR99" s="1446"/>
    </row>
    <row r="100" spans="1:70">
      <c r="A100" s="1456"/>
      <c r="B100" s="1450" t="s">
        <v>581</v>
      </c>
      <c r="C100" s="1451"/>
      <c r="D100" s="146" t="s">
        <v>610</v>
      </c>
      <c r="E100" s="132"/>
      <c r="F100" s="133" t="e">
        <f>+E100*100/E$105</f>
        <v>#DIV/0!</v>
      </c>
      <c r="G100" s="132"/>
      <c r="H100" s="133" t="e">
        <f>+G100*100/G$105</f>
        <v>#DIV/0!</v>
      </c>
      <c r="I100" s="132"/>
      <c r="J100" s="133" t="e">
        <f>+I100*100/I$105</f>
        <v>#DIV/0!</v>
      </c>
      <c r="K100" s="132"/>
      <c r="L100" s="133" t="e">
        <f>+K100*100/K$105</f>
        <v>#DIV/0!</v>
      </c>
      <c r="M100" s="132"/>
      <c r="N100" s="133" t="e">
        <f>+M100*100/M$105</f>
        <v>#DIV/0!</v>
      </c>
      <c r="O100" s="132"/>
      <c r="P100" s="133" t="e">
        <f>+O100*100/O$105</f>
        <v>#DIV/0!</v>
      </c>
      <c r="Q100" s="132"/>
      <c r="R100" s="133" t="e">
        <f>+Q100*100/Q$105</f>
        <v>#DIV/0!</v>
      </c>
      <c r="S100" s="132"/>
      <c r="T100" s="133" t="e">
        <f>+S100*100/S$105</f>
        <v>#DIV/0!</v>
      </c>
      <c r="U100" s="132"/>
      <c r="V100" s="133" t="e">
        <f>+U100*100/U$105</f>
        <v>#DIV/0!</v>
      </c>
      <c r="W100" s="132"/>
      <c r="X100" s="133" t="e">
        <f>+W100*100/W$105</f>
        <v>#DIV/0!</v>
      </c>
      <c r="Y100" s="132"/>
      <c r="Z100" s="133" t="e">
        <f>+Y100*100/Y$105</f>
        <v>#DIV/0!</v>
      </c>
      <c r="AA100" s="132"/>
      <c r="AB100" s="133" t="e">
        <f>+AA100*100/AA$105</f>
        <v>#DIV/0!</v>
      </c>
      <c r="AC100" s="132"/>
      <c r="AD100" s="133" t="e">
        <f>+AC100*100/AC$105</f>
        <v>#DIV/0!</v>
      </c>
      <c r="AE100" s="132"/>
      <c r="AF100" s="133" t="e">
        <f>+AE100*100/AE$105</f>
        <v>#DIV/0!</v>
      </c>
      <c r="AG100" s="132"/>
      <c r="AH100" s="133" t="e">
        <f>+AG100*100/AG$105</f>
        <v>#DIV/0!</v>
      </c>
      <c r="AI100" s="132"/>
      <c r="AJ100" s="133" t="e">
        <f>+AI100*100/AI$105</f>
        <v>#DIV/0!</v>
      </c>
      <c r="AK100" s="132"/>
      <c r="AL100" s="133" t="e">
        <f>+AK100*100/AK$105</f>
        <v>#DIV/0!</v>
      </c>
      <c r="AM100" s="132"/>
      <c r="AN100" s="133" t="e">
        <f>+AM100*100/AM$105</f>
        <v>#DIV/0!</v>
      </c>
      <c r="AO100" s="132"/>
      <c r="AP100" s="133" t="e">
        <f>+AO100*100/AO$105</f>
        <v>#DIV/0!</v>
      </c>
      <c r="AQ100" s="132"/>
      <c r="AR100" s="133" t="e">
        <f>+AQ100*100/AQ$105</f>
        <v>#DIV/0!</v>
      </c>
      <c r="AS100" s="132"/>
      <c r="AT100" s="133" t="e">
        <f>+AS100*100/AS$105</f>
        <v>#DIV/0!</v>
      </c>
      <c r="AU100" s="132"/>
      <c r="AV100" s="133" t="e">
        <f>+AU100*100/AU$105</f>
        <v>#DIV/0!</v>
      </c>
      <c r="AW100" s="132"/>
      <c r="AX100" s="133" t="e">
        <f>+AW100*100/AW$105</f>
        <v>#DIV/0!</v>
      </c>
      <c r="AY100" s="132"/>
      <c r="AZ100" s="133" t="e">
        <f>+AY100*100/AY$105</f>
        <v>#DIV/0!</v>
      </c>
      <c r="BA100" s="132"/>
      <c r="BB100" s="133" t="e">
        <f>+BA100*100/BA$105</f>
        <v>#DIV/0!</v>
      </c>
      <c r="BC100" s="132"/>
      <c r="BD100" s="133" t="e">
        <f>+BC100*100/BC$105</f>
        <v>#DIV/0!</v>
      </c>
      <c r="BE100" s="132"/>
      <c r="BF100" s="133" t="e">
        <f>+BE100*100/BE$105</f>
        <v>#DIV/0!</v>
      </c>
      <c r="BG100" s="132"/>
      <c r="BH100" s="133" t="e">
        <f>+BG100*100/BG$105</f>
        <v>#DIV/0!</v>
      </c>
      <c r="BI100" s="132"/>
      <c r="BJ100" s="133" t="e">
        <f>+BI100*100/BI$105</f>
        <v>#DIV/0!</v>
      </c>
      <c r="BK100" s="132"/>
      <c r="BL100" s="133" t="e">
        <f>+BK100*100/BK$105</f>
        <v>#DIV/0!</v>
      </c>
      <c r="BM100" s="132"/>
      <c r="BN100" s="133" t="e">
        <f>+BM100*100/BM$105</f>
        <v>#DIV/0!</v>
      </c>
      <c r="BO100" s="132"/>
      <c r="BP100" s="133" t="e">
        <f>+BO100*100/BO$105</f>
        <v>#DIV/0!</v>
      </c>
      <c r="BQ100" s="132"/>
      <c r="BR100" s="133" t="e">
        <f>+BQ100*100/BQ$105</f>
        <v>#DIV/0!</v>
      </c>
    </row>
    <row r="101" spans="1:70">
      <c r="A101" s="1455" t="s">
        <v>588</v>
      </c>
      <c r="B101" s="1452" t="s">
        <v>580</v>
      </c>
      <c r="C101" s="1453"/>
      <c r="D101" s="1454"/>
      <c r="E101" s="1445"/>
      <c r="F101" s="1446"/>
      <c r="G101" s="1445"/>
      <c r="H101" s="1446"/>
      <c r="I101" s="1445"/>
      <c r="J101" s="1446"/>
      <c r="K101" s="1445"/>
      <c r="L101" s="1446"/>
      <c r="M101" s="1445"/>
      <c r="N101" s="1446"/>
      <c r="O101" s="1445"/>
      <c r="P101" s="1446"/>
      <c r="Q101" s="1445"/>
      <c r="R101" s="1446"/>
      <c r="S101" s="1445"/>
      <c r="T101" s="1446"/>
      <c r="U101" s="1445"/>
      <c r="V101" s="1446"/>
      <c r="W101" s="1445"/>
      <c r="X101" s="1446"/>
      <c r="Y101" s="1445"/>
      <c r="Z101" s="1446"/>
      <c r="AA101" s="1445"/>
      <c r="AB101" s="1446"/>
      <c r="AC101" s="1445"/>
      <c r="AD101" s="1446"/>
      <c r="AE101" s="1445"/>
      <c r="AF101" s="1446"/>
      <c r="AG101" s="1445"/>
      <c r="AH101" s="1446"/>
      <c r="AI101" s="1445"/>
      <c r="AJ101" s="1446"/>
      <c r="AK101" s="1445"/>
      <c r="AL101" s="1446"/>
      <c r="AM101" s="1445"/>
      <c r="AN101" s="1446"/>
      <c r="AO101" s="1445"/>
      <c r="AP101" s="1446"/>
      <c r="AQ101" s="1445"/>
      <c r="AR101" s="1446"/>
      <c r="AS101" s="1445"/>
      <c r="AT101" s="1446"/>
      <c r="AU101" s="1445"/>
      <c r="AV101" s="1446"/>
      <c r="AW101" s="1445"/>
      <c r="AX101" s="1446"/>
      <c r="AY101" s="1445"/>
      <c r="AZ101" s="1446"/>
      <c r="BA101" s="1445"/>
      <c r="BB101" s="1446"/>
      <c r="BC101" s="1445"/>
      <c r="BD101" s="1446"/>
      <c r="BE101" s="1445"/>
      <c r="BF101" s="1446"/>
      <c r="BG101" s="1445"/>
      <c r="BH101" s="1446"/>
      <c r="BI101" s="1445"/>
      <c r="BJ101" s="1446"/>
      <c r="BK101" s="1445"/>
      <c r="BL101" s="1446"/>
      <c r="BM101" s="1445"/>
      <c r="BN101" s="1446"/>
      <c r="BO101" s="1445"/>
      <c r="BP101" s="1446"/>
      <c r="BQ101" s="1445"/>
      <c r="BR101" s="1446"/>
    </row>
    <row r="102" spans="1:70">
      <c r="A102" s="1456"/>
      <c r="B102" s="1450" t="s">
        <v>581</v>
      </c>
      <c r="C102" s="1451"/>
      <c r="D102" s="146" t="s">
        <v>610</v>
      </c>
      <c r="E102" s="132"/>
      <c r="F102" s="133" t="e">
        <f>+E102*100/E$105</f>
        <v>#DIV/0!</v>
      </c>
      <c r="G102" s="132"/>
      <c r="H102" s="133" t="e">
        <f>+G102*100/G$105</f>
        <v>#DIV/0!</v>
      </c>
      <c r="I102" s="132"/>
      <c r="J102" s="133" t="e">
        <f>+I102*100/I$105</f>
        <v>#DIV/0!</v>
      </c>
      <c r="K102" s="132"/>
      <c r="L102" s="133" t="e">
        <f>+K102*100/K$105</f>
        <v>#DIV/0!</v>
      </c>
      <c r="M102" s="132"/>
      <c r="N102" s="133" t="e">
        <f>+M102*100/M$105</f>
        <v>#DIV/0!</v>
      </c>
      <c r="O102" s="132"/>
      <c r="P102" s="133" t="e">
        <f>+O102*100/O$105</f>
        <v>#DIV/0!</v>
      </c>
      <c r="Q102" s="132"/>
      <c r="R102" s="133" t="e">
        <f>+Q102*100/Q$105</f>
        <v>#DIV/0!</v>
      </c>
      <c r="S102" s="132"/>
      <c r="T102" s="133" t="e">
        <f>+S102*100/S$105</f>
        <v>#DIV/0!</v>
      </c>
      <c r="U102" s="132"/>
      <c r="V102" s="133" t="e">
        <f>+U102*100/U$105</f>
        <v>#DIV/0!</v>
      </c>
      <c r="W102" s="132"/>
      <c r="X102" s="133" t="e">
        <f>+W102*100/W$105</f>
        <v>#DIV/0!</v>
      </c>
      <c r="Y102" s="132"/>
      <c r="Z102" s="133" t="e">
        <f>+Y102*100/Y$105</f>
        <v>#DIV/0!</v>
      </c>
      <c r="AA102" s="132"/>
      <c r="AB102" s="133" t="e">
        <f>+AA102*100/AA$105</f>
        <v>#DIV/0!</v>
      </c>
      <c r="AC102" s="132"/>
      <c r="AD102" s="133" t="e">
        <f>+AC102*100/AC$105</f>
        <v>#DIV/0!</v>
      </c>
      <c r="AE102" s="132"/>
      <c r="AF102" s="133" t="e">
        <f>+AE102*100/AE$105</f>
        <v>#DIV/0!</v>
      </c>
      <c r="AG102" s="132"/>
      <c r="AH102" s="133" t="e">
        <f>+AG102*100/AG$105</f>
        <v>#DIV/0!</v>
      </c>
      <c r="AI102" s="132"/>
      <c r="AJ102" s="133" t="e">
        <f>+AI102*100/AI$105</f>
        <v>#DIV/0!</v>
      </c>
      <c r="AK102" s="132"/>
      <c r="AL102" s="133" t="e">
        <f>+AK102*100/AK$105</f>
        <v>#DIV/0!</v>
      </c>
      <c r="AM102" s="132"/>
      <c r="AN102" s="133" t="e">
        <f>+AM102*100/AM$105</f>
        <v>#DIV/0!</v>
      </c>
      <c r="AO102" s="132"/>
      <c r="AP102" s="133" t="e">
        <f>+AO102*100/AO$105</f>
        <v>#DIV/0!</v>
      </c>
      <c r="AQ102" s="132"/>
      <c r="AR102" s="133" t="e">
        <f>+AQ102*100/AQ$105</f>
        <v>#DIV/0!</v>
      </c>
      <c r="AS102" s="132"/>
      <c r="AT102" s="133" t="e">
        <f>+AS102*100/AS$105</f>
        <v>#DIV/0!</v>
      </c>
      <c r="AU102" s="132"/>
      <c r="AV102" s="133" t="e">
        <f>+AU102*100/AU$105</f>
        <v>#DIV/0!</v>
      </c>
      <c r="AW102" s="132"/>
      <c r="AX102" s="133" t="e">
        <f>+AW102*100/AW$105</f>
        <v>#DIV/0!</v>
      </c>
      <c r="AY102" s="132"/>
      <c r="AZ102" s="133" t="e">
        <f>+AY102*100/AY$105</f>
        <v>#DIV/0!</v>
      </c>
      <c r="BA102" s="132"/>
      <c r="BB102" s="133" t="e">
        <f>+BA102*100/BA$105</f>
        <v>#DIV/0!</v>
      </c>
      <c r="BC102" s="132"/>
      <c r="BD102" s="133" t="e">
        <f>+BC102*100/BC$105</f>
        <v>#DIV/0!</v>
      </c>
      <c r="BE102" s="132"/>
      <c r="BF102" s="133" t="e">
        <f>+BE102*100/BE$105</f>
        <v>#DIV/0!</v>
      </c>
      <c r="BG102" s="132"/>
      <c r="BH102" s="133" t="e">
        <f>+BG102*100/BG$105</f>
        <v>#DIV/0!</v>
      </c>
      <c r="BI102" s="132"/>
      <c r="BJ102" s="133" t="e">
        <f>+BI102*100/BI$105</f>
        <v>#DIV/0!</v>
      </c>
      <c r="BK102" s="132"/>
      <c r="BL102" s="133" t="e">
        <f>+BK102*100/BK$105</f>
        <v>#DIV/0!</v>
      </c>
      <c r="BM102" s="132"/>
      <c r="BN102" s="133" t="e">
        <f>+BM102*100/BM$105</f>
        <v>#DIV/0!</v>
      </c>
      <c r="BO102" s="132"/>
      <c r="BP102" s="133" t="e">
        <f>+BO102*100/BO$105</f>
        <v>#DIV/0!</v>
      </c>
      <c r="BQ102" s="132"/>
      <c r="BR102" s="133" t="e">
        <f>+BQ102*100/BQ$105</f>
        <v>#DIV/0!</v>
      </c>
    </row>
    <row r="103" spans="1:70">
      <c r="A103" s="1455" t="s">
        <v>589</v>
      </c>
      <c r="B103" s="1452" t="s">
        <v>401</v>
      </c>
      <c r="C103" s="1453"/>
      <c r="D103" s="1454"/>
      <c r="E103" s="1445"/>
      <c r="F103" s="1446"/>
      <c r="G103" s="1445"/>
      <c r="H103" s="1446"/>
      <c r="I103" s="1445"/>
      <c r="J103" s="1446"/>
      <c r="K103" s="1445"/>
      <c r="L103" s="1446"/>
      <c r="M103" s="1445"/>
      <c r="N103" s="1446"/>
      <c r="O103" s="1445"/>
      <c r="P103" s="1446"/>
      <c r="Q103" s="1445"/>
      <c r="R103" s="1446"/>
      <c r="S103" s="1445"/>
      <c r="T103" s="1446"/>
      <c r="U103" s="1445"/>
      <c r="V103" s="1446"/>
      <c r="W103" s="1445"/>
      <c r="X103" s="1446"/>
      <c r="Y103" s="1445"/>
      <c r="Z103" s="1446"/>
      <c r="AA103" s="1445"/>
      <c r="AB103" s="1446"/>
      <c r="AC103" s="1445"/>
      <c r="AD103" s="1446"/>
      <c r="AE103" s="1445"/>
      <c r="AF103" s="1446"/>
      <c r="AG103" s="1445"/>
      <c r="AH103" s="1446"/>
      <c r="AI103" s="1445"/>
      <c r="AJ103" s="1446"/>
      <c r="AK103" s="1445"/>
      <c r="AL103" s="1446"/>
      <c r="AM103" s="1445"/>
      <c r="AN103" s="1446"/>
      <c r="AO103" s="1445"/>
      <c r="AP103" s="1446"/>
      <c r="AQ103" s="1445"/>
      <c r="AR103" s="1446"/>
      <c r="AS103" s="1445"/>
      <c r="AT103" s="1446"/>
      <c r="AU103" s="1445"/>
      <c r="AV103" s="1446"/>
      <c r="AW103" s="1445"/>
      <c r="AX103" s="1446"/>
      <c r="AY103" s="1445"/>
      <c r="AZ103" s="1446"/>
      <c r="BA103" s="1445"/>
      <c r="BB103" s="1446"/>
      <c r="BC103" s="1445"/>
      <c r="BD103" s="1446"/>
      <c r="BE103" s="1445"/>
      <c r="BF103" s="1446"/>
      <c r="BG103" s="1445"/>
      <c r="BH103" s="1446"/>
      <c r="BI103" s="1445"/>
      <c r="BJ103" s="1446"/>
      <c r="BK103" s="1445"/>
      <c r="BL103" s="1446"/>
      <c r="BM103" s="1445"/>
      <c r="BN103" s="1446"/>
      <c r="BO103" s="1445"/>
      <c r="BP103" s="1446"/>
      <c r="BQ103" s="1445"/>
      <c r="BR103" s="1446"/>
    </row>
    <row r="104" spans="1:70">
      <c r="A104" s="1456"/>
      <c r="B104" s="1450" t="s">
        <v>581</v>
      </c>
      <c r="C104" s="1451"/>
      <c r="D104" s="146" t="s">
        <v>610</v>
      </c>
      <c r="E104" s="132"/>
      <c r="F104" s="133" t="e">
        <f>+E104*100/E$105</f>
        <v>#DIV/0!</v>
      </c>
      <c r="G104" s="132"/>
      <c r="H104" s="133" t="e">
        <f>+G104*100/G$105</f>
        <v>#DIV/0!</v>
      </c>
      <c r="I104" s="132"/>
      <c r="J104" s="133" t="e">
        <f>+I104*100/I$105</f>
        <v>#DIV/0!</v>
      </c>
      <c r="K104" s="132"/>
      <c r="L104" s="133" t="e">
        <f>+K104*100/K$105</f>
        <v>#DIV/0!</v>
      </c>
      <c r="M104" s="132"/>
      <c r="N104" s="133" t="e">
        <f>+M104*100/M$105</f>
        <v>#DIV/0!</v>
      </c>
      <c r="O104" s="132"/>
      <c r="P104" s="133" t="e">
        <f>+O104*100/O$105</f>
        <v>#DIV/0!</v>
      </c>
      <c r="Q104" s="132"/>
      <c r="R104" s="133" t="e">
        <f>+Q104*100/Q$105</f>
        <v>#DIV/0!</v>
      </c>
      <c r="S104" s="132"/>
      <c r="T104" s="133" t="e">
        <f>+S104*100/S$105</f>
        <v>#DIV/0!</v>
      </c>
      <c r="U104" s="132"/>
      <c r="V104" s="133" t="e">
        <f>+U104*100/U$105</f>
        <v>#DIV/0!</v>
      </c>
      <c r="W104" s="132"/>
      <c r="X104" s="133" t="e">
        <f>+W104*100/W$105</f>
        <v>#DIV/0!</v>
      </c>
      <c r="Y104" s="132"/>
      <c r="Z104" s="133" t="e">
        <f>+Y104*100/Y$105</f>
        <v>#DIV/0!</v>
      </c>
      <c r="AA104" s="132"/>
      <c r="AB104" s="133" t="e">
        <f>+AA104*100/AA$105</f>
        <v>#DIV/0!</v>
      </c>
      <c r="AC104" s="132"/>
      <c r="AD104" s="133" t="e">
        <f>+AC104*100/AC$105</f>
        <v>#DIV/0!</v>
      </c>
      <c r="AE104" s="132"/>
      <c r="AF104" s="133" t="e">
        <f>+AE104*100/AE$105</f>
        <v>#DIV/0!</v>
      </c>
      <c r="AG104" s="132"/>
      <c r="AH104" s="133" t="e">
        <f>+AG104*100/AG$105</f>
        <v>#DIV/0!</v>
      </c>
      <c r="AI104" s="132"/>
      <c r="AJ104" s="133" t="e">
        <f>+AI104*100/AI$105</f>
        <v>#DIV/0!</v>
      </c>
      <c r="AK104" s="132"/>
      <c r="AL104" s="133" t="e">
        <f>+AK104*100/AK$105</f>
        <v>#DIV/0!</v>
      </c>
      <c r="AM104" s="132"/>
      <c r="AN104" s="133" t="e">
        <f>+AM104*100/AM$105</f>
        <v>#DIV/0!</v>
      </c>
      <c r="AO104" s="132"/>
      <c r="AP104" s="133" t="e">
        <f>+AO104*100/AO$105</f>
        <v>#DIV/0!</v>
      </c>
      <c r="AQ104" s="132"/>
      <c r="AR104" s="133" t="e">
        <f>+AQ104*100/AQ$105</f>
        <v>#DIV/0!</v>
      </c>
      <c r="AS104" s="132"/>
      <c r="AT104" s="133" t="e">
        <f>+AS104*100/AS$105</f>
        <v>#DIV/0!</v>
      </c>
      <c r="AU104" s="132"/>
      <c r="AV104" s="133" t="e">
        <f>+AU104*100/AU$105</f>
        <v>#DIV/0!</v>
      </c>
      <c r="AW104" s="132"/>
      <c r="AX104" s="133" t="e">
        <f>+AW104*100/AW$105</f>
        <v>#DIV/0!</v>
      </c>
      <c r="AY104" s="132"/>
      <c r="AZ104" s="133" t="e">
        <f>+AY104*100/AY$105</f>
        <v>#DIV/0!</v>
      </c>
      <c r="BA104" s="132"/>
      <c r="BB104" s="133" t="e">
        <f>+BA104*100/BA$105</f>
        <v>#DIV/0!</v>
      </c>
      <c r="BC104" s="132"/>
      <c r="BD104" s="133" t="e">
        <f>+BC104*100/BC$105</f>
        <v>#DIV/0!</v>
      </c>
      <c r="BE104" s="132"/>
      <c r="BF104" s="133" t="e">
        <f>+BE104*100/BE$105</f>
        <v>#DIV/0!</v>
      </c>
      <c r="BG104" s="132"/>
      <c r="BH104" s="133" t="e">
        <f>+BG104*100/BG$105</f>
        <v>#DIV/0!</v>
      </c>
      <c r="BI104" s="132"/>
      <c r="BJ104" s="133" t="e">
        <f>+BI104*100/BI$105</f>
        <v>#DIV/0!</v>
      </c>
      <c r="BK104" s="132"/>
      <c r="BL104" s="133" t="e">
        <f>+BK104*100/BK$105</f>
        <v>#DIV/0!</v>
      </c>
      <c r="BM104" s="132"/>
      <c r="BN104" s="133" t="e">
        <f>+BM104*100/BM$105</f>
        <v>#DIV/0!</v>
      </c>
      <c r="BO104" s="132"/>
      <c r="BP104" s="133" t="e">
        <f>+BO104*100/BO$105</f>
        <v>#DIV/0!</v>
      </c>
      <c r="BQ104" s="132"/>
      <c r="BR104" s="133" t="e">
        <f>+BQ104*100/BQ$105</f>
        <v>#DIV/0!</v>
      </c>
    </row>
    <row r="105" spans="1:70">
      <c r="A105" s="1452" t="s">
        <v>395</v>
      </c>
      <c r="B105" s="1453"/>
      <c r="C105" s="1453"/>
      <c r="D105" s="1454"/>
      <c r="E105" s="132">
        <f>+E88+E90+E92+E94+E96+E98+E100+E102+E104</f>
        <v>0</v>
      </c>
      <c r="F105" s="133" t="e">
        <f>+E105*100/E$105</f>
        <v>#DIV/0!</v>
      </c>
      <c r="G105" s="132">
        <f>+G88+G90+G92+G94+G96+G98+G100+G102+G104</f>
        <v>0</v>
      </c>
      <c r="H105" s="133" t="e">
        <f>+G105*100/G$105</f>
        <v>#DIV/0!</v>
      </c>
      <c r="I105" s="132">
        <f>+I88+I90+I92+I94+I96+I98+I100+I102+I104</f>
        <v>0</v>
      </c>
      <c r="J105" s="133" t="e">
        <f>+I105*100/I$105</f>
        <v>#DIV/0!</v>
      </c>
      <c r="K105" s="132">
        <f>+K88+K90+K92+K94+K96+K98+K100+K102+K104</f>
        <v>0</v>
      </c>
      <c r="L105" s="133" t="e">
        <f>+K105*100/K$105</f>
        <v>#DIV/0!</v>
      </c>
      <c r="M105" s="132">
        <f>+M88+M90+M92+M94+M96+M98+M100+M102+M104</f>
        <v>0</v>
      </c>
      <c r="N105" s="133" t="e">
        <f>+M105*100/M$105</f>
        <v>#DIV/0!</v>
      </c>
      <c r="O105" s="132">
        <f>+O88+O90+O92+O94+O96+O98+O100+O102+O104</f>
        <v>0</v>
      </c>
      <c r="P105" s="133" t="e">
        <f>+O105*100/O$105</f>
        <v>#DIV/0!</v>
      </c>
      <c r="Q105" s="132">
        <f>+Q88+Q90+Q92+Q94+Q96+Q98+Q100+Q102+Q104</f>
        <v>0</v>
      </c>
      <c r="R105" s="133" t="e">
        <f>+Q105*100/Q$105</f>
        <v>#DIV/0!</v>
      </c>
      <c r="S105" s="132">
        <f>+S88+S90+S92+S94+S96+S98+S100+S102+S104</f>
        <v>0</v>
      </c>
      <c r="T105" s="133" t="e">
        <f>+S105*100/S$105</f>
        <v>#DIV/0!</v>
      </c>
      <c r="U105" s="132">
        <f>+U88+U90+U92+U94+U96+U98+U100+U102+U104</f>
        <v>0</v>
      </c>
      <c r="V105" s="133" t="e">
        <f>+U105*100/U$105</f>
        <v>#DIV/0!</v>
      </c>
      <c r="W105" s="132">
        <f>+W88+W90+W92+W94+W96+W98+W100+W102+W104</f>
        <v>0</v>
      </c>
      <c r="X105" s="133" t="e">
        <f>+W105*100/W$105</f>
        <v>#DIV/0!</v>
      </c>
      <c r="Y105" s="132">
        <f>+Y88+Y90+Y92+Y94+Y96+Y98+Y100+Y102+Y104</f>
        <v>0</v>
      </c>
      <c r="Z105" s="133" t="e">
        <f>+Y105*100/Y$105</f>
        <v>#DIV/0!</v>
      </c>
      <c r="AA105" s="132">
        <f>+AA88+AA90+AA92+AA94+AA96+AA98+AA100+AA102+AA104</f>
        <v>0</v>
      </c>
      <c r="AB105" s="133" t="e">
        <f>+AA105*100/AA$105</f>
        <v>#DIV/0!</v>
      </c>
      <c r="AC105" s="132">
        <f>+AC88+AC90+AC92+AC94+AC96+AC98+AC100+AC102+AC104</f>
        <v>0</v>
      </c>
      <c r="AD105" s="133" t="e">
        <f>+AC105*100/AC$105</f>
        <v>#DIV/0!</v>
      </c>
      <c r="AE105" s="132">
        <f>+AE88+AE90+AE92+AE94+AE96+AE98+AE100+AE102+AE104</f>
        <v>0</v>
      </c>
      <c r="AF105" s="133" t="e">
        <f>+AE105*100/AE$105</f>
        <v>#DIV/0!</v>
      </c>
      <c r="AG105" s="132">
        <f>+AG88+AG90+AG92+AG94+AG96+AG98+AG100+AG102+AG104</f>
        <v>0</v>
      </c>
      <c r="AH105" s="133" t="e">
        <f>+AG105*100/AG$105</f>
        <v>#DIV/0!</v>
      </c>
      <c r="AI105" s="132">
        <f>+AI88+AI90+AI92+AI94+AI96+AI98+AI100+AI102+AI104</f>
        <v>0</v>
      </c>
      <c r="AJ105" s="133" t="e">
        <f>+AI105*100/AI$105</f>
        <v>#DIV/0!</v>
      </c>
      <c r="AK105" s="132">
        <f>+AK88+AK90+AK92+AK94+AK96+AK98+AK100+AK102+AK104</f>
        <v>0</v>
      </c>
      <c r="AL105" s="133" t="e">
        <f>+AK105*100/AK$105</f>
        <v>#DIV/0!</v>
      </c>
      <c r="AM105" s="132">
        <f>+AM88+AM90+AM92+AM94+AM96+AM98+AM100+AM102+AM104</f>
        <v>0</v>
      </c>
      <c r="AN105" s="133" t="e">
        <f>+AM105*100/AM$105</f>
        <v>#DIV/0!</v>
      </c>
      <c r="AO105" s="132">
        <f>+AO88+AO90+AO92+AO94+AO96+AO98+AO100+AO102+AO104</f>
        <v>0</v>
      </c>
      <c r="AP105" s="133" t="e">
        <f>+AO105*100/AO$105</f>
        <v>#DIV/0!</v>
      </c>
      <c r="AQ105" s="132">
        <f>+AQ88+AQ90+AQ92+AQ94+AQ96+AQ98+AQ100+AQ102+AQ104</f>
        <v>0</v>
      </c>
      <c r="AR105" s="133" t="e">
        <f>+AQ105*100/AQ$105</f>
        <v>#DIV/0!</v>
      </c>
      <c r="AS105" s="132">
        <f>+AS88+AS90+AS92+AS94+AS96+AS98+AS100+AS102+AS104</f>
        <v>0</v>
      </c>
      <c r="AT105" s="133" t="e">
        <f>+AS105*100/AS$105</f>
        <v>#DIV/0!</v>
      </c>
      <c r="AU105" s="132">
        <f>+AU88+AU90+AU92+AU94+AU96+AU98+AU100+AU102+AU104</f>
        <v>0</v>
      </c>
      <c r="AV105" s="133" t="e">
        <f>+AU105*100/AU$105</f>
        <v>#DIV/0!</v>
      </c>
      <c r="AW105" s="132">
        <f>+AW88+AW90+AW92+AW94+AW96+AW98+AW100+AW102+AW104</f>
        <v>0</v>
      </c>
      <c r="AX105" s="133" t="e">
        <f>+AW105*100/AW$105</f>
        <v>#DIV/0!</v>
      </c>
      <c r="AY105" s="132">
        <f>+AY88+AY90+AY92+AY94+AY96+AY98+AY100+AY102+AY104</f>
        <v>0</v>
      </c>
      <c r="AZ105" s="133" t="e">
        <f>+AY105*100/AY$105</f>
        <v>#DIV/0!</v>
      </c>
      <c r="BA105" s="132">
        <f>+BA88+BA90+BA92+BA94+BA96+BA98+BA100+BA102+BA104</f>
        <v>0</v>
      </c>
      <c r="BB105" s="133" t="e">
        <f>+BA105*100/BA$105</f>
        <v>#DIV/0!</v>
      </c>
      <c r="BC105" s="132">
        <f>+BC88+BC90+BC92+BC94+BC96+BC98+BC100+BC102+BC104</f>
        <v>0</v>
      </c>
      <c r="BD105" s="133" t="e">
        <f>+BC105*100/BC$105</f>
        <v>#DIV/0!</v>
      </c>
      <c r="BE105" s="132">
        <f>+BE88+BE90+BE92+BE94+BE96+BE98+BE100+BE102+BE104</f>
        <v>0</v>
      </c>
      <c r="BF105" s="133" t="e">
        <f>+BE105*100/BE$105</f>
        <v>#DIV/0!</v>
      </c>
      <c r="BG105" s="132">
        <f>+BG88+BG90+BG92+BG94+BG96+BG98+BG100+BG102+BG104</f>
        <v>0</v>
      </c>
      <c r="BH105" s="133" t="e">
        <f>+BG105*100/BG$105</f>
        <v>#DIV/0!</v>
      </c>
      <c r="BI105" s="132">
        <f>+BI88+BI90+BI92+BI94+BI96+BI98+BI100+BI102+BI104</f>
        <v>0</v>
      </c>
      <c r="BJ105" s="133" t="e">
        <f>+BI105*100/BI$105</f>
        <v>#DIV/0!</v>
      </c>
      <c r="BK105" s="132">
        <f>+BK88+BK90+BK92+BK94+BK96+BK98+BK100+BK102+BK104</f>
        <v>0</v>
      </c>
      <c r="BL105" s="133" t="e">
        <f>+BK105*100/BK$105</f>
        <v>#DIV/0!</v>
      </c>
      <c r="BM105" s="132">
        <f>+BM88+BM90+BM92+BM94+BM96+BM98+BM100+BM102+BM104</f>
        <v>0</v>
      </c>
      <c r="BN105" s="133" t="e">
        <f>+BM105*100/BM$105</f>
        <v>#DIV/0!</v>
      </c>
      <c r="BO105" s="132">
        <f>+BO88+BO90+BO92+BO94+BO96+BO98+BO100+BO102+BO104</f>
        <v>0</v>
      </c>
      <c r="BP105" s="133" t="e">
        <f>+BO105*100/BO$105</f>
        <v>#DIV/0!</v>
      </c>
      <c r="BQ105" s="132">
        <f>+BQ88+BQ90+BQ92+BQ94+BQ96+BQ98+BQ100+BQ102+BQ104</f>
        <v>0</v>
      </c>
      <c r="BR105" s="133" t="e">
        <f>+BQ105*100/BQ$105</f>
        <v>#DIV/0!</v>
      </c>
    </row>
    <row r="107" spans="1:70" ht="17.25">
      <c r="B107" s="293" t="s">
        <v>613</v>
      </c>
      <c r="G107" t="s">
        <v>590</v>
      </c>
    </row>
    <row r="108" spans="1:70">
      <c r="A108" s="135"/>
      <c r="B108" s="136"/>
      <c r="C108" s="137" t="s">
        <v>510</v>
      </c>
      <c r="D108" s="138"/>
      <c r="E108" s="1441" t="s">
        <v>511</v>
      </c>
      <c r="F108" s="1442"/>
      <c r="G108" s="1441" t="s">
        <v>513</v>
      </c>
      <c r="H108" s="1442"/>
      <c r="I108" s="1441" t="s">
        <v>514</v>
      </c>
      <c r="J108" s="1442"/>
      <c r="K108" s="1441" t="s">
        <v>517</v>
      </c>
      <c r="L108" s="1442"/>
      <c r="M108" s="1441" t="s">
        <v>518</v>
      </c>
      <c r="N108" s="1442"/>
      <c r="O108" s="1441" t="s">
        <v>519</v>
      </c>
      <c r="P108" s="1442"/>
      <c r="Q108" s="1441" t="s">
        <v>520</v>
      </c>
      <c r="R108" s="1442"/>
      <c r="S108" s="1441" t="s">
        <v>521</v>
      </c>
      <c r="T108" s="1442"/>
      <c r="U108" s="1441" t="s">
        <v>522</v>
      </c>
      <c r="V108" s="1442"/>
      <c r="W108" s="1441" t="s">
        <v>523</v>
      </c>
      <c r="X108" s="1442"/>
      <c r="Y108" s="1441" t="s">
        <v>524</v>
      </c>
      <c r="Z108" s="1442"/>
      <c r="AA108" s="1441" t="s">
        <v>525</v>
      </c>
      <c r="AB108" s="1442"/>
      <c r="AC108" s="1441" t="s">
        <v>526</v>
      </c>
      <c r="AD108" s="1442"/>
      <c r="AE108" s="1441" t="s">
        <v>527</v>
      </c>
      <c r="AF108" s="1442"/>
      <c r="AG108" s="1441" t="s">
        <v>528</v>
      </c>
      <c r="AH108" s="1442"/>
      <c r="AI108" s="1441" t="s">
        <v>529</v>
      </c>
      <c r="AJ108" s="1442"/>
      <c r="AK108" s="1441" t="s">
        <v>530</v>
      </c>
      <c r="AL108" s="1442"/>
      <c r="AM108" s="1441" t="s">
        <v>531</v>
      </c>
      <c r="AN108" s="1442"/>
      <c r="AO108" s="1441" t="s">
        <v>532</v>
      </c>
      <c r="AP108" s="1442"/>
      <c r="AQ108" s="1441" t="s">
        <v>533</v>
      </c>
      <c r="AR108" s="1442"/>
      <c r="AS108" s="1441" t="s">
        <v>534</v>
      </c>
      <c r="AT108" s="1442"/>
      <c r="AU108" s="1441" t="s">
        <v>535</v>
      </c>
      <c r="AV108" s="1442"/>
      <c r="AW108" s="1441" t="s">
        <v>536</v>
      </c>
      <c r="AX108" s="1442"/>
      <c r="AY108" s="1441" t="s">
        <v>537</v>
      </c>
      <c r="AZ108" s="1442"/>
      <c r="BA108" s="1441" t="s">
        <v>538</v>
      </c>
      <c r="BB108" s="1442"/>
      <c r="BC108" s="1441" t="s">
        <v>539</v>
      </c>
      <c r="BD108" s="1442"/>
      <c r="BE108" s="1441" t="s">
        <v>540</v>
      </c>
      <c r="BF108" s="1442"/>
      <c r="BG108" s="1441" t="s">
        <v>541</v>
      </c>
      <c r="BH108" s="1442"/>
      <c r="BI108" s="1441" t="s">
        <v>542</v>
      </c>
      <c r="BJ108" s="1442"/>
      <c r="BK108" s="1441" t="s">
        <v>543</v>
      </c>
      <c r="BL108" s="1442"/>
      <c r="BM108" s="1441" t="s">
        <v>544</v>
      </c>
      <c r="BN108" s="1442"/>
      <c r="BO108" s="1441" t="s">
        <v>545</v>
      </c>
      <c r="BP108" s="1442"/>
      <c r="BQ108" s="1441" t="s">
        <v>546</v>
      </c>
      <c r="BR108" s="1442"/>
    </row>
    <row r="109" spans="1:70">
      <c r="A109" s="139" t="s">
        <v>382</v>
      </c>
      <c r="B109" s="140"/>
      <c r="C109" s="141"/>
      <c r="D109" s="142"/>
      <c r="E109" s="1443" t="s">
        <v>512</v>
      </c>
      <c r="F109" s="1444"/>
      <c r="G109" s="1443" t="s">
        <v>515</v>
      </c>
      <c r="H109" s="1444"/>
      <c r="I109" s="1443" t="s">
        <v>516</v>
      </c>
      <c r="J109" s="1444"/>
      <c r="K109" s="1443" t="s">
        <v>547</v>
      </c>
      <c r="L109" s="1444"/>
      <c r="M109" s="1443" t="s">
        <v>548</v>
      </c>
      <c r="N109" s="1444"/>
      <c r="O109" s="1443" t="s">
        <v>549</v>
      </c>
      <c r="P109" s="1444"/>
      <c r="Q109" s="1443" t="s">
        <v>550</v>
      </c>
      <c r="R109" s="1444"/>
      <c r="S109" s="1443" t="s">
        <v>551</v>
      </c>
      <c r="T109" s="1444"/>
      <c r="U109" s="1443" t="s">
        <v>552</v>
      </c>
      <c r="V109" s="1444"/>
      <c r="W109" s="1443" t="s">
        <v>553</v>
      </c>
      <c r="X109" s="1444"/>
      <c r="Y109" s="1443" t="s">
        <v>554</v>
      </c>
      <c r="Z109" s="1444"/>
      <c r="AA109" s="1443" t="s">
        <v>555</v>
      </c>
      <c r="AB109" s="1444"/>
      <c r="AC109" s="1443" t="s">
        <v>556</v>
      </c>
      <c r="AD109" s="1444"/>
      <c r="AE109" s="1443" t="s">
        <v>557</v>
      </c>
      <c r="AF109" s="1444"/>
      <c r="AG109" s="1443" t="s">
        <v>558</v>
      </c>
      <c r="AH109" s="1444"/>
      <c r="AI109" s="1443" t="s">
        <v>559</v>
      </c>
      <c r="AJ109" s="1444"/>
      <c r="AK109" s="1443" t="s">
        <v>560</v>
      </c>
      <c r="AL109" s="1444"/>
      <c r="AM109" s="1443" t="s">
        <v>561</v>
      </c>
      <c r="AN109" s="1444"/>
      <c r="AO109" s="1443" t="s">
        <v>562</v>
      </c>
      <c r="AP109" s="1444"/>
      <c r="AQ109" s="1443" t="s">
        <v>563</v>
      </c>
      <c r="AR109" s="1444"/>
      <c r="AS109" s="1443" t="s">
        <v>564</v>
      </c>
      <c r="AT109" s="1444"/>
      <c r="AU109" s="1443" t="s">
        <v>565</v>
      </c>
      <c r="AV109" s="1444"/>
      <c r="AW109" s="1443" t="s">
        <v>566</v>
      </c>
      <c r="AX109" s="1444"/>
      <c r="AY109" s="1443" t="s">
        <v>567</v>
      </c>
      <c r="AZ109" s="1444"/>
      <c r="BA109" s="1443" t="s">
        <v>568</v>
      </c>
      <c r="BB109" s="1444"/>
      <c r="BC109" s="1443" t="s">
        <v>569</v>
      </c>
      <c r="BD109" s="1444"/>
      <c r="BE109" s="1443" t="s">
        <v>570</v>
      </c>
      <c r="BF109" s="1444"/>
      <c r="BG109" s="1443" t="s">
        <v>571</v>
      </c>
      <c r="BH109" s="1444"/>
      <c r="BI109" s="1443" t="s">
        <v>572</v>
      </c>
      <c r="BJ109" s="1444"/>
      <c r="BK109" s="1443" t="s">
        <v>573</v>
      </c>
      <c r="BL109" s="1444"/>
      <c r="BM109" s="1443" t="s">
        <v>574</v>
      </c>
      <c r="BN109" s="1444"/>
      <c r="BO109" s="1443" t="s">
        <v>575</v>
      </c>
      <c r="BP109" s="1444"/>
      <c r="BQ109" s="1443" t="s">
        <v>576</v>
      </c>
      <c r="BR109" s="1444"/>
    </row>
    <row r="110" spans="1:70">
      <c r="A110" s="1455" t="s">
        <v>579</v>
      </c>
      <c r="B110" s="1452" t="s">
        <v>580</v>
      </c>
      <c r="C110" s="1453"/>
      <c r="D110" s="1454"/>
      <c r="E110" s="1445"/>
      <c r="F110" s="1446"/>
      <c r="G110" s="1445"/>
      <c r="H110" s="1446"/>
      <c r="I110" s="1445"/>
      <c r="J110" s="1446"/>
      <c r="K110" s="1445"/>
      <c r="L110" s="1446"/>
      <c r="M110" s="1445"/>
      <c r="N110" s="1446"/>
      <c r="O110" s="1445"/>
      <c r="P110" s="1446"/>
      <c r="Q110" s="1445"/>
      <c r="R110" s="1446"/>
      <c r="S110" s="1445"/>
      <c r="T110" s="1446"/>
      <c r="U110" s="1445"/>
      <c r="V110" s="1446"/>
      <c r="W110" s="1445"/>
      <c r="X110" s="1446"/>
      <c r="Y110" s="1445"/>
      <c r="Z110" s="1446"/>
      <c r="AA110" s="1445"/>
      <c r="AB110" s="1446"/>
      <c r="AC110" s="1445"/>
      <c r="AD110" s="1446"/>
      <c r="AE110" s="1445"/>
      <c r="AF110" s="1446"/>
      <c r="AG110" s="1445"/>
      <c r="AH110" s="1446"/>
      <c r="AI110" s="1445"/>
      <c r="AJ110" s="1446"/>
      <c r="AK110" s="1445"/>
      <c r="AL110" s="1446"/>
      <c r="AM110" s="1445"/>
      <c r="AN110" s="1446"/>
      <c r="AO110" s="1445"/>
      <c r="AP110" s="1446"/>
      <c r="AQ110" s="1445"/>
      <c r="AR110" s="1446"/>
      <c r="AS110" s="1445"/>
      <c r="AT110" s="1446"/>
      <c r="AU110" s="1445"/>
      <c r="AV110" s="1446"/>
      <c r="AW110" s="1445"/>
      <c r="AX110" s="1446"/>
      <c r="AY110" s="1445"/>
      <c r="AZ110" s="1446"/>
      <c r="BA110" s="1445"/>
      <c r="BB110" s="1446"/>
      <c r="BC110" s="1445"/>
      <c r="BD110" s="1446"/>
      <c r="BE110" s="1445"/>
      <c r="BF110" s="1446"/>
      <c r="BG110" s="1445"/>
      <c r="BH110" s="1446"/>
      <c r="BI110" s="1445"/>
      <c r="BJ110" s="1446"/>
      <c r="BK110" s="1445"/>
      <c r="BL110" s="1446"/>
      <c r="BM110" s="1445"/>
      <c r="BN110" s="1446"/>
      <c r="BO110" s="1445"/>
      <c r="BP110" s="1446"/>
      <c r="BQ110" s="1445"/>
      <c r="BR110" s="1446"/>
    </row>
    <row r="111" spans="1:70">
      <c r="A111" s="1456"/>
      <c r="B111" s="1450" t="s">
        <v>581</v>
      </c>
      <c r="C111" s="1451"/>
      <c r="D111" s="146" t="s">
        <v>377</v>
      </c>
      <c r="E111" s="132"/>
      <c r="F111" s="133" t="e">
        <f>+E111*100/E$128</f>
        <v>#DIV/0!</v>
      </c>
      <c r="G111" s="132"/>
      <c r="H111" s="133" t="e">
        <f>+G111*100/G$128</f>
        <v>#DIV/0!</v>
      </c>
      <c r="I111" s="132"/>
      <c r="J111" s="133" t="e">
        <f>+I111*100/I$128</f>
        <v>#DIV/0!</v>
      </c>
      <c r="K111" s="132"/>
      <c r="L111" s="133" t="e">
        <f>+K111*100/K$128</f>
        <v>#DIV/0!</v>
      </c>
      <c r="M111" s="132"/>
      <c r="N111" s="133" t="e">
        <f>+M111*100/M$128</f>
        <v>#DIV/0!</v>
      </c>
      <c r="O111" s="132"/>
      <c r="P111" s="133" t="e">
        <f>+O111*100/O$128</f>
        <v>#DIV/0!</v>
      </c>
      <c r="Q111" s="132"/>
      <c r="R111" s="133" t="e">
        <f>+Q111*100/Q$128</f>
        <v>#DIV/0!</v>
      </c>
      <c r="S111" s="132"/>
      <c r="T111" s="133" t="e">
        <f>+S111*100/S$128</f>
        <v>#DIV/0!</v>
      </c>
      <c r="U111" s="132"/>
      <c r="V111" s="133" t="e">
        <f>+U111*100/U$128</f>
        <v>#DIV/0!</v>
      </c>
      <c r="W111" s="132"/>
      <c r="X111" s="133" t="e">
        <f>+W111*100/W$128</f>
        <v>#DIV/0!</v>
      </c>
      <c r="Y111" s="132"/>
      <c r="Z111" s="133" t="e">
        <f>+Y111*100/Y$128</f>
        <v>#DIV/0!</v>
      </c>
      <c r="AA111" s="132"/>
      <c r="AB111" s="133" t="e">
        <f>+AA111*100/AA$128</f>
        <v>#DIV/0!</v>
      </c>
      <c r="AC111" s="132"/>
      <c r="AD111" s="133" t="e">
        <f>+AC111*100/AC$128</f>
        <v>#DIV/0!</v>
      </c>
      <c r="AE111" s="132"/>
      <c r="AF111" s="133" t="e">
        <f>+AE111*100/AE$128</f>
        <v>#DIV/0!</v>
      </c>
      <c r="AG111" s="132"/>
      <c r="AH111" s="133" t="e">
        <f>+AG111*100/AG$128</f>
        <v>#DIV/0!</v>
      </c>
      <c r="AI111" s="132"/>
      <c r="AJ111" s="133" t="e">
        <f>+AI111*100/AI$128</f>
        <v>#DIV/0!</v>
      </c>
      <c r="AK111" s="132"/>
      <c r="AL111" s="133" t="e">
        <f>+AK111*100/AK$128</f>
        <v>#DIV/0!</v>
      </c>
      <c r="AM111" s="132"/>
      <c r="AN111" s="133" t="e">
        <f>+AM111*100/AM$128</f>
        <v>#DIV/0!</v>
      </c>
      <c r="AO111" s="132"/>
      <c r="AP111" s="133" t="e">
        <f>+AO111*100/AO$128</f>
        <v>#DIV/0!</v>
      </c>
      <c r="AQ111" s="132"/>
      <c r="AR111" s="133" t="e">
        <f>+AQ111*100/AQ$128</f>
        <v>#DIV/0!</v>
      </c>
      <c r="AS111" s="132"/>
      <c r="AT111" s="133" t="e">
        <f>+AS111*100/AS$128</f>
        <v>#DIV/0!</v>
      </c>
      <c r="AU111" s="132"/>
      <c r="AV111" s="133" t="e">
        <f>+AU111*100/AU$128</f>
        <v>#DIV/0!</v>
      </c>
      <c r="AW111" s="132"/>
      <c r="AX111" s="133" t="e">
        <f>+AW111*100/AW$128</f>
        <v>#DIV/0!</v>
      </c>
      <c r="AY111" s="132"/>
      <c r="AZ111" s="133" t="e">
        <f>+AY111*100/AY$128</f>
        <v>#DIV/0!</v>
      </c>
      <c r="BA111" s="132"/>
      <c r="BB111" s="133" t="e">
        <f>+BA111*100/BA$128</f>
        <v>#DIV/0!</v>
      </c>
      <c r="BC111" s="132"/>
      <c r="BD111" s="133" t="e">
        <f>+BC111*100/BC$128</f>
        <v>#DIV/0!</v>
      </c>
      <c r="BE111" s="132"/>
      <c r="BF111" s="133" t="e">
        <f>+BE111*100/BE$128</f>
        <v>#DIV/0!</v>
      </c>
      <c r="BG111" s="132"/>
      <c r="BH111" s="133" t="e">
        <f>+BG111*100/BG$128</f>
        <v>#DIV/0!</v>
      </c>
      <c r="BI111" s="132"/>
      <c r="BJ111" s="133" t="e">
        <f>+BI111*100/BI$128</f>
        <v>#DIV/0!</v>
      </c>
      <c r="BK111" s="132"/>
      <c r="BL111" s="133" t="e">
        <f>+BK111*100/BK$128</f>
        <v>#DIV/0!</v>
      </c>
      <c r="BM111" s="132"/>
      <c r="BN111" s="133" t="e">
        <f>+BM111*100/BM$128</f>
        <v>#DIV/0!</v>
      </c>
      <c r="BO111" s="132"/>
      <c r="BP111" s="133" t="e">
        <f>+BO111*100/BO$128</f>
        <v>#DIV/0!</v>
      </c>
      <c r="BQ111" s="132"/>
      <c r="BR111" s="133" t="e">
        <f>+BQ111*100/BQ$128</f>
        <v>#DIV/0!</v>
      </c>
    </row>
    <row r="112" spans="1:70">
      <c r="A112" s="1455" t="s">
        <v>582</v>
      </c>
      <c r="B112" s="1452" t="s">
        <v>580</v>
      </c>
      <c r="C112" s="1453"/>
      <c r="D112" s="1454"/>
      <c r="E112" s="1445"/>
      <c r="F112" s="1446"/>
      <c r="G112" s="1445"/>
      <c r="H112" s="1446"/>
      <c r="I112" s="1445"/>
      <c r="J112" s="1446"/>
      <c r="K112" s="1445"/>
      <c r="L112" s="1446"/>
      <c r="M112" s="1445"/>
      <c r="N112" s="1446"/>
      <c r="O112" s="1445"/>
      <c r="P112" s="1446"/>
      <c r="Q112" s="1445"/>
      <c r="R112" s="1446"/>
      <c r="S112" s="1445"/>
      <c r="T112" s="1446"/>
      <c r="U112" s="1445"/>
      <c r="V112" s="1446"/>
      <c r="W112" s="1445"/>
      <c r="X112" s="1446"/>
      <c r="Y112" s="1445"/>
      <c r="Z112" s="1446"/>
      <c r="AA112" s="1445"/>
      <c r="AB112" s="1446"/>
      <c r="AC112" s="1445"/>
      <c r="AD112" s="1446"/>
      <c r="AE112" s="1445"/>
      <c r="AF112" s="1446"/>
      <c r="AG112" s="1445"/>
      <c r="AH112" s="1446"/>
      <c r="AI112" s="1445"/>
      <c r="AJ112" s="1446"/>
      <c r="AK112" s="1445"/>
      <c r="AL112" s="1446"/>
      <c r="AM112" s="1445"/>
      <c r="AN112" s="1446"/>
      <c r="AO112" s="1445"/>
      <c r="AP112" s="1446"/>
      <c r="AQ112" s="1445"/>
      <c r="AR112" s="1446"/>
      <c r="AS112" s="1445"/>
      <c r="AT112" s="1446"/>
      <c r="AU112" s="1445"/>
      <c r="AV112" s="1446"/>
      <c r="AW112" s="1445"/>
      <c r="AX112" s="1446"/>
      <c r="AY112" s="1445"/>
      <c r="AZ112" s="1446"/>
      <c r="BA112" s="1445"/>
      <c r="BB112" s="1446"/>
      <c r="BC112" s="1445"/>
      <c r="BD112" s="1446"/>
      <c r="BE112" s="1445"/>
      <c r="BF112" s="1446"/>
      <c r="BG112" s="1445"/>
      <c r="BH112" s="1446"/>
      <c r="BI112" s="1445"/>
      <c r="BJ112" s="1446"/>
      <c r="BK112" s="1445"/>
      <c r="BL112" s="1446"/>
      <c r="BM112" s="1445"/>
      <c r="BN112" s="1446"/>
      <c r="BO112" s="1445"/>
      <c r="BP112" s="1446"/>
      <c r="BQ112" s="1445"/>
      <c r="BR112" s="1446"/>
    </row>
    <row r="113" spans="1:70">
      <c r="A113" s="1456"/>
      <c r="B113" s="1450" t="s">
        <v>581</v>
      </c>
      <c r="C113" s="1451"/>
      <c r="D113" s="146" t="s">
        <v>610</v>
      </c>
      <c r="E113" s="132"/>
      <c r="F113" s="133" t="e">
        <f>+E113*100/E$128</f>
        <v>#DIV/0!</v>
      </c>
      <c r="G113" s="132"/>
      <c r="H113" s="133" t="e">
        <f>+G113*100/G$128</f>
        <v>#DIV/0!</v>
      </c>
      <c r="I113" s="132"/>
      <c r="J113" s="133" t="e">
        <f>+I113*100/I$128</f>
        <v>#DIV/0!</v>
      </c>
      <c r="K113" s="132"/>
      <c r="L113" s="133" t="e">
        <f>+K113*100/K$128</f>
        <v>#DIV/0!</v>
      </c>
      <c r="M113" s="132"/>
      <c r="N113" s="133" t="e">
        <f>+M113*100/M$128</f>
        <v>#DIV/0!</v>
      </c>
      <c r="O113" s="132"/>
      <c r="P113" s="133" t="e">
        <f>+O113*100/O$128</f>
        <v>#DIV/0!</v>
      </c>
      <c r="Q113" s="132"/>
      <c r="R113" s="133" t="e">
        <f>+Q113*100/Q$128</f>
        <v>#DIV/0!</v>
      </c>
      <c r="S113" s="132"/>
      <c r="T113" s="133" t="e">
        <f>+S113*100/S$128</f>
        <v>#DIV/0!</v>
      </c>
      <c r="U113" s="132"/>
      <c r="V113" s="133" t="e">
        <f>+U113*100/U$128</f>
        <v>#DIV/0!</v>
      </c>
      <c r="W113" s="132"/>
      <c r="X113" s="133" t="e">
        <f>+W113*100/W$128</f>
        <v>#DIV/0!</v>
      </c>
      <c r="Y113" s="132"/>
      <c r="Z113" s="133" t="e">
        <f>+Y113*100/Y$128</f>
        <v>#DIV/0!</v>
      </c>
      <c r="AA113" s="132"/>
      <c r="AB113" s="133" t="e">
        <f>+AA113*100/AA$128</f>
        <v>#DIV/0!</v>
      </c>
      <c r="AC113" s="132"/>
      <c r="AD113" s="133" t="e">
        <f>+AC113*100/AC$128</f>
        <v>#DIV/0!</v>
      </c>
      <c r="AE113" s="132"/>
      <c r="AF113" s="133" t="e">
        <f>+AE113*100/AE$128</f>
        <v>#DIV/0!</v>
      </c>
      <c r="AG113" s="132"/>
      <c r="AH113" s="133" t="e">
        <f>+AG113*100/AG$128</f>
        <v>#DIV/0!</v>
      </c>
      <c r="AI113" s="132"/>
      <c r="AJ113" s="133" t="e">
        <f>+AI113*100/AI$128</f>
        <v>#DIV/0!</v>
      </c>
      <c r="AK113" s="132"/>
      <c r="AL113" s="133" t="e">
        <f>+AK113*100/AK$128</f>
        <v>#DIV/0!</v>
      </c>
      <c r="AM113" s="132"/>
      <c r="AN113" s="133" t="e">
        <f>+AM113*100/AM$128</f>
        <v>#DIV/0!</v>
      </c>
      <c r="AO113" s="132"/>
      <c r="AP113" s="133" t="e">
        <f>+AO113*100/AO$128</f>
        <v>#DIV/0!</v>
      </c>
      <c r="AQ113" s="132"/>
      <c r="AR113" s="133" t="e">
        <f>+AQ113*100/AQ$128</f>
        <v>#DIV/0!</v>
      </c>
      <c r="AS113" s="132"/>
      <c r="AT113" s="133" t="e">
        <f>+AS113*100/AS$128</f>
        <v>#DIV/0!</v>
      </c>
      <c r="AU113" s="132"/>
      <c r="AV113" s="133" t="e">
        <f>+AU113*100/AU$128</f>
        <v>#DIV/0!</v>
      </c>
      <c r="AW113" s="132"/>
      <c r="AX113" s="133" t="e">
        <f>+AW113*100/AW$128</f>
        <v>#DIV/0!</v>
      </c>
      <c r="AY113" s="132"/>
      <c r="AZ113" s="133" t="e">
        <f>+AY113*100/AY$128</f>
        <v>#DIV/0!</v>
      </c>
      <c r="BA113" s="132"/>
      <c r="BB113" s="133" t="e">
        <f>+BA113*100/BA$128</f>
        <v>#DIV/0!</v>
      </c>
      <c r="BC113" s="132"/>
      <c r="BD113" s="133" t="e">
        <f>+BC113*100/BC$128</f>
        <v>#DIV/0!</v>
      </c>
      <c r="BE113" s="132"/>
      <c r="BF113" s="133" t="e">
        <f>+BE113*100/BE$128</f>
        <v>#DIV/0!</v>
      </c>
      <c r="BG113" s="132"/>
      <c r="BH113" s="133" t="e">
        <f>+BG113*100/BG$128</f>
        <v>#DIV/0!</v>
      </c>
      <c r="BI113" s="132"/>
      <c r="BJ113" s="133" t="e">
        <f>+BI113*100/BI$128</f>
        <v>#DIV/0!</v>
      </c>
      <c r="BK113" s="132"/>
      <c r="BL113" s="133" t="e">
        <f>+BK113*100/BK$128</f>
        <v>#DIV/0!</v>
      </c>
      <c r="BM113" s="132"/>
      <c r="BN113" s="133" t="e">
        <f>+BM113*100/BM$128</f>
        <v>#DIV/0!</v>
      </c>
      <c r="BO113" s="132"/>
      <c r="BP113" s="133" t="e">
        <f>+BO113*100/BO$128</f>
        <v>#DIV/0!</v>
      </c>
      <c r="BQ113" s="132"/>
      <c r="BR113" s="133" t="e">
        <f>+BQ113*100/BQ$128</f>
        <v>#DIV/0!</v>
      </c>
    </row>
    <row r="114" spans="1:70">
      <c r="A114" s="1455" t="s">
        <v>583</v>
      </c>
      <c r="B114" s="1452" t="s">
        <v>580</v>
      </c>
      <c r="C114" s="1453"/>
      <c r="D114" s="1454"/>
      <c r="E114" s="1445"/>
      <c r="F114" s="1446"/>
      <c r="G114" s="1445"/>
      <c r="H114" s="1446"/>
      <c r="I114" s="1445"/>
      <c r="J114" s="1446"/>
      <c r="K114" s="1445"/>
      <c r="L114" s="1446"/>
      <c r="M114" s="1445"/>
      <c r="N114" s="1446"/>
      <c r="O114" s="1445"/>
      <c r="P114" s="1446"/>
      <c r="Q114" s="1445"/>
      <c r="R114" s="1446"/>
      <c r="S114" s="1445"/>
      <c r="T114" s="1446"/>
      <c r="U114" s="1445"/>
      <c r="V114" s="1446"/>
      <c r="W114" s="1445"/>
      <c r="X114" s="1446"/>
      <c r="Y114" s="1445"/>
      <c r="Z114" s="1446"/>
      <c r="AA114" s="1445"/>
      <c r="AB114" s="1446"/>
      <c r="AC114" s="1445"/>
      <c r="AD114" s="1446"/>
      <c r="AE114" s="1445"/>
      <c r="AF114" s="1446"/>
      <c r="AG114" s="1445"/>
      <c r="AH114" s="1446"/>
      <c r="AI114" s="1445"/>
      <c r="AJ114" s="1446"/>
      <c r="AK114" s="1445"/>
      <c r="AL114" s="1446"/>
      <c r="AM114" s="1445"/>
      <c r="AN114" s="1446"/>
      <c r="AO114" s="1445"/>
      <c r="AP114" s="1446"/>
      <c r="AQ114" s="1445"/>
      <c r="AR114" s="1446"/>
      <c r="AS114" s="1445"/>
      <c r="AT114" s="1446"/>
      <c r="AU114" s="1445"/>
      <c r="AV114" s="1446"/>
      <c r="AW114" s="1445"/>
      <c r="AX114" s="1446"/>
      <c r="AY114" s="1445"/>
      <c r="AZ114" s="1446"/>
      <c r="BA114" s="1445"/>
      <c r="BB114" s="1446"/>
      <c r="BC114" s="1445"/>
      <c r="BD114" s="1446"/>
      <c r="BE114" s="1445"/>
      <c r="BF114" s="1446"/>
      <c r="BG114" s="1445"/>
      <c r="BH114" s="1446"/>
      <c r="BI114" s="1445"/>
      <c r="BJ114" s="1446"/>
      <c r="BK114" s="1445"/>
      <c r="BL114" s="1446"/>
      <c r="BM114" s="1445"/>
      <c r="BN114" s="1446"/>
      <c r="BO114" s="1445"/>
      <c r="BP114" s="1446"/>
      <c r="BQ114" s="1445"/>
      <c r="BR114" s="1446"/>
    </row>
    <row r="115" spans="1:70">
      <c r="A115" s="1456"/>
      <c r="B115" s="1450" t="s">
        <v>581</v>
      </c>
      <c r="C115" s="1451"/>
      <c r="D115" s="146" t="s">
        <v>610</v>
      </c>
      <c r="E115" s="132"/>
      <c r="F115" s="133" t="e">
        <f>+E115*100/E$128</f>
        <v>#DIV/0!</v>
      </c>
      <c r="G115" s="132"/>
      <c r="H115" s="133" t="e">
        <f>+G115*100/G$128</f>
        <v>#DIV/0!</v>
      </c>
      <c r="I115" s="132"/>
      <c r="J115" s="133" t="e">
        <f>+I115*100/I$128</f>
        <v>#DIV/0!</v>
      </c>
      <c r="K115" s="132"/>
      <c r="L115" s="133" t="e">
        <f>+K115*100/K$128</f>
        <v>#DIV/0!</v>
      </c>
      <c r="M115" s="132"/>
      <c r="N115" s="133" t="e">
        <f>+M115*100/M$128</f>
        <v>#DIV/0!</v>
      </c>
      <c r="O115" s="132"/>
      <c r="P115" s="133" t="e">
        <f>+O115*100/O$128</f>
        <v>#DIV/0!</v>
      </c>
      <c r="Q115" s="132"/>
      <c r="R115" s="133" t="e">
        <f>+Q115*100/Q$128</f>
        <v>#DIV/0!</v>
      </c>
      <c r="S115" s="132"/>
      <c r="T115" s="133" t="e">
        <f>+S115*100/S$128</f>
        <v>#DIV/0!</v>
      </c>
      <c r="U115" s="132"/>
      <c r="V115" s="133" t="e">
        <f>+U115*100/U$128</f>
        <v>#DIV/0!</v>
      </c>
      <c r="W115" s="132"/>
      <c r="X115" s="133" t="e">
        <f>+W115*100/W$128</f>
        <v>#DIV/0!</v>
      </c>
      <c r="Y115" s="132"/>
      <c r="Z115" s="133" t="e">
        <f>+Y115*100/Y$128</f>
        <v>#DIV/0!</v>
      </c>
      <c r="AA115" s="132"/>
      <c r="AB115" s="133" t="e">
        <f>+AA115*100/AA$128</f>
        <v>#DIV/0!</v>
      </c>
      <c r="AC115" s="132"/>
      <c r="AD115" s="133" t="e">
        <f>+AC115*100/AC$128</f>
        <v>#DIV/0!</v>
      </c>
      <c r="AE115" s="132"/>
      <c r="AF115" s="133" t="e">
        <f>+AE115*100/AE$128</f>
        <v>#DIV/0!</v>
      </c>
      <c r="AG115" s="132"/>
      <c r="AH115" s="133" t="e">
        <f>+AG115*100/AG$128</f>
        <v>#DIV/0!</v>
      </c>
      <c r="AI115" s="132"/>
      <c r="AJ115" s="133" t="e">
        <f>+AI115*100/AI$128</f>
        <v>#DIV/0!</v>
      </c>
      <c r="AK115" s="132"/>
      <c r="AL115" s="133" t="e">
        <f>+AK115*100/AK$128</f>
        <v>#DIV/0!</v>
      </c>
      <c r="AM115" s="132"/>
      <c r="AN115" s="133" t="e">
        <f>+AM115*100/AM$128</f>
        <v>#DIV/0!</v>
      </c>
      <c r="AO115" s="132"/>
      <c r="AP115" s="133" t="e">
        <f>+AO115*100/AO$128</f>
        <v>#DIV/0!</v>
      </c>
      <c r="AQ115" s="132"/>
      <c r="AR115" s="133" t="e">
        <f>+AQ115*100/AQ$128</f>
        <v>#DIV/0!</v>
      </c>
      <c r="AS115" s="132"/>
      <c r="AT115" s="133" t="e">
        <f>+AS115*100/AS$128</f>
        <v>#DIV/0!</v>
      </c>
      <c r="AU115" s="132"/>
      <c r="AV115" s="133" t="e">
        <f>+AU115*100/AU$128</f>
        <v>#DIV/0!</v>
      </c>
      <c r="AW115" s="132"/>
      <c r="AX115" s="133" t="e">
        <f>+AW115*100/AW$128</f>
        <v>#DIV/0!</v>
      </c>
      <c r="AY115" s="132"/>
      <c r="AZ115" s="133" t="e">
        <f>+AY115*100/AY$128</f>
        <v>#DIV/0!</v>
      </c>
      <c r="BA115" s="132"/>
      <c r="BB115" s="133" t="e">
        <f>+BA115*100/BA$128</f>
        <v>#DIV/0!</v>
      </c>
      <c r="BC115" s="132"/>
      <c r="BD115" s="133" t="e">
        <f>+BC115*100/BC$128</f>
        <v>#DIV/0!</v>
      </c>
      <c r="BE115" s="132"/>
      <c r="BF115" s="133" t="e">
        <f>+BE115*100/BE$128</f>
        <v>#DIV/0!</v>
      </c>
      <c r="BG115" s="132"/>
      <c r="BH115" s="133" t="e">
        <f>+BG115*100/BG$128</f>
        <v>#DIV/0!</v>
      </c>
      <c r="BI115" s="132"/>
      <c r="BJ115" s="133" t="e">
        <f>+BI115*100/BI$128</f>
        <v>#DIV/0!</v>
      </c>
      <c r="BK115" s="132"/>
      <c r="BL115" s="133" t="e">
        <f>+BK115*100/BK$128</f>
        <v>#DIV/0!</v>
      </c>
      <c r="BM115" s="132"/>
      <c r="BN115" s="133" t="e">
        <f>+BM115*100/BM$128</f>
        <v>#DIV/0!</v>
      </c>
      <c r="BO115" s="132"/>
      <c r="BP115" s="133" t="e">
        <f>+BO115*100/BO$128</f>
        <v>#DIV/0!</v>
      </c>
      <c r="BQ115" s="132"/>
      <c r="BR115" s="133" t="e">
        <f>+BQ115*100/BQ$128</f>
        <v>#DIV/0!</v>
      </c>
    </row>
    <row r="116" spans="1:70">
      <c r="A116" s="1455" t="s">
        <v>584</v>
      </c>
      <c r="B116" s="1452" t="s">
        <v>580</v>
      </c>
      <c r="C116" s="1453"/>
      <c r="D116" s="1454"/>
      <c r="E116" s="1445"/>
      <c r="F116" s="1446"/>
      <c r="G116" s="1445"/>
      <c r="H116" s="1446"/>
      <c r="I116" s="1445"/>
      <c r="J116" s="1446"/>
      <c r="K116" s="1445"/>
      <c r="L116" s="1446"/>
      <c r="M116" s="1445"/>
      <c r="N116" s="1446"/>
      <c r="O116" s="1445"/>
      <c r="P116" s="1446"/>
      <c r="Q116" s="1445"/>
      <c r="R116" s="1446"/>
      <c r="S116" s="1445"/>
      <c r="T116" s="1446"/>
      <c r="U116" s="1445"/>
      <c r="V116" s="1446"/>
      <c r="W116" s="1445"/>
      <c r="X116" s="1446"/>
      <c r="Y116" s="1445"/>
      <c r="Z116" s="1446"/>
      <c r="AA116" s="1445"/>
      <c r="AB116" s="1446"/>
      <c r="AC116" s="1445"/>
      <c r="AD116" s="1446"/>
      <c r="AE116" s="1445"/>
      <c r="AF116" s="1446"/>
      <c r="AG116" s="1445"/>
      <c r="AH116" s="1446"/>
      <c r="AI116" s="1445"/>
      <c r="AJ116" s="1446"/>
      <c r="AK116" s="1445"/>
      <c r="AL116" s="1446"/>
      <c r="AM116" s="1445"/>
      <c r="AN116" s="1446"/>
      <c r="AO116" s="1445"/>
      <c r="AP116" s="1446"/>
      <c r="AQ116" s="1445"/>
      <c r="AR116" s="1446"/>
      <c r="AS116" s="1445"/>
      <c r="AT116" s="1446"/>
      <c r="AU116" s="1445"/>
      <c r="AV116" s="1446"/>
      <c r="AW116" s="1445"/>
      <c r="AX116" s="1446"/>
      <c r="AY116" s="1445"/>
      <c r="AZ116" s="1446"/>
      <c r="BA116" s="1445"/>
      <c r="BB116" s="1446"/>
      <c r="BC116" s="1445"/>
      <c r="BD116" s="1446"/>
      <c r="BE116" s="1445"/>
      <c r="BF116" s="1446"/>
      <c r="BG116" s="1445"/>
      <c r="BH116" s="1446"/>
      <c r="BI116" s="1445"/>
      <c r="BJ116" s="1446"/>
      <c r="BK116" s="1445"/>
      <c r="BL116" s="1446"/>
      <c r="BM116" s="1445"/>
      <c r="BN116" s="1446"/>
      <c r="BO116" s="1445"/>
      <c r="BP116" s="1446"/>
      <c r="BQ116" s="1445"/>
      <c r="BR116" s="1446"/>
    </row>
    <row r="117" spans="1:70">
      <c r="A117" s="1456"/>
      <c r="B117" s="1450" t="s">
        <v>581</v>
      </c>
      <c r="C117" s="1451"/>
      <c r="D117" s="146" t="s">
        <v>610</v>
      </c>
      <c r="E117" s="132"/>
      <c r="F117" s="133" t="e">
        <f>+E117*100/E$128</f>
        <v>#DIV/0!</v>
      </c>
      <c r="G117" s="132"/>
      <c r="H117" s="133" t="e">
        <f>+G117*100/G$128</f>
        <v>#DIV/0!</v>
      </c>
      <c r="I117" s="132"/>
      <c r="J117" s="133" t="e">
        <f>+I117*100/I$128</f>
        <v>#DIV/0!</v>
      </c>
      <c r="K117" s="132"/>
      <c r="L117" s="133" t="e">
        <f>+K117*100/K$128</f>
        <v>#DIV/0!</v>
      </c>
      <c r="M117" s="132"/>
      <c r="N117" s="133" t="e">
        <f>+M117*100/M$128</f>
        <v>#DIV/0!</v>
      </c>
      <c r="O117" s="132"/>
      <c r="P117" s="133" t="e">
        <f>+O117*100/O$128</f>
        <v>#DIV/0!</v>
      </c>
      <c r="Q117" s="132"/>
      <c r="R117" s="133" t="e">
        <f>+Q117*100/Q$128</f>
        <v>#DIV/0!</v>
      </c>
      <c r="S117" s="132"/>
      <c r="T117" s="133" t="e">
        <f>+S117*100/S$128</f>
        <v>#DIV/0!</v>
      </c>
      <c r="U117" s="132"/>
      <c r="V117" s="133" t="e">
        <f>+U117*100/U$128</f>
        <v>#DIV/0!</v>
      </c>
      <c r="W117" s="132"/>
      <c r="X117" s="133" t="e">
        <f>+W117*100/W$128</f>
        <v>#DIV/0!</v>
      </c>
      <c r="Y117" s="132"/>
      <c r="Z117" s="133" t="e">
        <f>+Y117*100/Y$128</f>
        <v>#DIV/0!</v>
      </c>
      <c r="AA117" s="132"/>
      <c r="AB117" s="133" t="e">
        <f>+AA117*100/AA$128</f>
        <v>#DIV/0!</v>
      </c>
      <c r="AC117" s="132"/>
      <c r="AD117" s="133" t="e">
        <f>+AC117*100/AC$128</f>
        <v>#DIV/0!</v>
      </c>
      <c r="AE117" s="132"/>
      <c r="AF117" s="133" t="e">
        <f>+AE117*100/AE$128</f>
        <v>#DIV/0!</v>
      </c>
      <c r="AG117" s="132"/>
      <c r="AH117" s="133" t="e">
        <f>+AG117*100/AG$128</f>
        <v>#DIV/0!</v>
      </c>
      <c r="AI117" s="132"/>
      <c r="AJ117" s="133" t="e">
        <f>+AI117*100/AI$128</f>
        <v>#DIV/0!</v>
      </c>
      <c r="AK117" s="132"/>
      <c r="AL117" s="133" t="e">
        <f>+AK117*100/AK$128</f>
        <v>#DIV/0!</v>
      </c>
      <c r="AM117" s="132"/>
      <c r="AN117" s="133" t="e">
        <f>+AM117*100/AM$128</f>
        <v>#DIV/0!</v>
      </c>
      <c r="AO117" s="132"/>
      <c r="AP117" s="133" t="e">
        <f>+AO117*100/AO$128</f>
        <v>#DIV/0!</v>
      </c>
      <c r="AQ117" s="132"/>
      <c r="AR117" s="133" t="e">
        <f>+AQ117*100/AQ$128</f>
        <v>#DIV/0!</v>
      </c>
      <c r="AS117" s="132"/>
      <c r="AT117" s="133" t="e">
        <f>+AS117*100/AS$128</f>
        <v>#DIV/0!</v>
      </c>
      <c r="AU117" s="132"/>
      <c r="AV117" s="133" t="e">
        <f>+AU117*100/AU$128</f>
        <v>#DIV/0!</v>
      </c>
      <c r="AW117" s="132"/>
      <c r="AX117" s="133" t="e">
        <f>+AW117*100/AW$128</f>
        <v>#DIV/0!</v>
      </c>
      <c r="AY117" s="132"/>
      <c r="AZ117" s="133" t="e">
        <f>+AY117*100/AY$128</f>
        <v>#DIV/0!</v>
      </c>
      <c r="BA117" s="132"/>
      <c r="BB117" s="133" t="e">
        <f>+BA117*100/BA$128</f>
        <v>#DIV/0!</v>
      </c>
      <c r="BC117" s="132"/>
      <c r="BD117" s="133" t="e">
        <f>+BC117*100/BC$128</f>
        <v>#DIV/0!</v>
      </c>
      <c r="BE117" s="132"/>
      <c r="BF117" s="133" t="e">
        <f>+BE117*100/BE$128</f>
        <v>#DIV/0!</v>
      </c>
      <c r="BG117" s="132"/>
      <c r="BH117" s="133" t="e">
        <f>+BG117*100/BG$128</f>
        <v>#DIV/0!</v>
      </c>
      <c r="BI117" s="132"/>
      <c r="BJ117" s="133" t="e">
        <f>+BI117*100/BI$128</f>
        <v>#DIV/0!</v>
      </c>
      <c r="BK117" s="132"/>
      <c r="BL117" s="133" t="e">
        <f>+BK117*100/BK$128</f>
        <v>#DIV/0!</v>
      </c>
      <c r="BM117" s="132"/>
      <c r="BN117" s="133" t="e">
        <f>+BM117*100/BM$128</f>
        <v>#DIV/0!</v>
      </c>
      <c r="BO117" s="132"/>
      <c r="BP117" s="133" t="e">
        <f>+BO117*100/BO$128</f>
        <v>#DIV/0!</v>
      </c>
      <c r="BQ117" s="132"/>
      <c r="BR117" s="133" t="e">
        <f>+BQ117*100/BQ$128</f>
        <v>#DIV/0!</v>
      </c>
    </row>
    <row r="118" spans="1:70">
      <c r="A118" s="1455" t="s">
        <v>585</v>
      </c>
      <c r="B118" s="1452" t="s">
        <v>580</v>
      </c>
      <c r="C118" s="1453"/>
      <c r="D118" s="1454"/>
      <c r="E118" s="1445"/>
      <c r="F118" s="1446"/>
      <c r="G118" s="1445"/>
      <c r="H118" s="1446"/>
      <c r="I118" s="1445"/>
      <c r="J118" s="1446"/>
      <c r="K118" s="1445"/>
      <c r="L118" s="1446"/>
      <c r="M118" s="1445"/>
      <c r="N118" s="1446"/>
      <c r="O118" s="1445"/>
      <c r="P118" s="1446"/>
      <c r="Q118" s="1445"/>
      <c r="R118" s="1446"/>
      <c r="S118" s="1445"/>
      <c r="T118" s="1446"/>
      <c r="U118" s="1445"/>
      <c r="V118" s="1446"/>
      <c r="W118" s="1445"/>
      <c r="X118" s="1446"/>
      <c r="Y118" s="1445"/>
      <c r="Z118" s="1446"/>
      <c r="AA118" s="1445"/>
      <c r="AB118" s="1446"/>
      <c r="AC118" s="1445"/>
      <c r="AD118" s="1446"/>
      <c r="AE118" s="1445"/>
      <c r="AF118" s="1446"/>
      <c r="AG118" s="1445"/>
      <c r="AH118" s="1446"/>
      <c r="AI118" s="1445"/>
      <c r="AJ118" s="1446"/>
      <c r="AK118" s="1445"/>
      <c r="AL118" s="1446"/>
      <c r="AM118" s="1445"/>
      <c r="AN118" s="1446"/>
      <c r="AO118" s="1445"/>
      <c r="AP118" s="1446"/>
      <c r="AQ118" s="1445"/>
      <c r="AR118" s="1446"/>
      <c r="AS118" s="1445"/>
      <c r="AT118" s="1446"/>
      <c r="AU118" s="1445"/>
      <c r="AV118" s="1446"/>
      <c r="AW118" s="1445"/>
      <c r="AX118" s="1446"/>
      <c r="AY118" s="1445"/>
      <c r="AZ118" s="1446"/>
      <c r="BA118" s="1445"/>
      <c r="BB118" s="1446"/>
      <c r="BC118" s="1445"/>
      <c r="BD118" s="1446"/>
      <c r="BE118" s="1445"/>
      <c r="BF118" s="1446"/>
      <c r="BG118" s="1445"/>
      <c r="BH118" s="1446"/>
      <c r="BI118" s="1445"/>
      <c r="BJ118" s="1446"/>
      <c r="BK118" s="1445"/>
      <c r="BL118" s="1446"/>
      <c r="BM118" s="1445"/>
      <c r="BN118" s="1446"/>
      <c r="BO118" s="1445"/>
      <c r="BP118" s="1446"/>
      <c r="BQ118" s="1445"/>
      <c r="BR118" s="1446"/>
    </row>
    <row r="119" spans="1:70">
      <c r="A119" s="1456"/>
      <c r="B119" s="1450" t="s">
        <v>581</v>
      </c>
      <c r="C119" s="1451"/>
      <c r="D119" s="146" t="s">
        <v>610</v>
      </c>
      <c r="E119" s="132"/>
      <c r="F119" s="133" t="e">
        <f>+E119*100/E$128</f>
        <v>#DIV/0!</v>
      </c>
      <c r="G119" s="132"/>
      <c r="H119" s="133" t="e">
        <f>+G119*100/G$128</f>
        <v>#DIV/0!</v>
      </c>
      <c r="I119" s="132"/>
      <c r="J119" s="133" t="e">
        <f>+I119*100/I$128</f>
        <v>#DIV/0!</v>
      </c>
      <c r="K119" s="132"/>
      <c r="L119" s="133" t="e">
        <f>+K119*100/K$128</f>
        <v>#DIV/0!</v>
      </c>
      <c r="M119" s="132"/>
      <c r="N119" s="133" t="e">
        <f>+M119*100/M$128</f>
        <v>#DIV/0!</v>
      </c>
      <c r="O119" s="132"/>
      <c r="P119" s="133" t="e">
        <f>+O119*100/O$128</f>
        <v>#DIV/0!</v>
      </c>
      <c r="Q119" s="132"/>
      <c r="R119" s="133" t="e">
        <f>+Q119*100/Q$128</f>
        <v>#DIV/0!</v>
      </c>
      <c r="S119" s="132"/>
      <c r="T119" s="133" t="e">
        <f>+S119*100/S$128</f>
        <v>#DIV/0!</v>
      </c>
      <c r="U119" s="132"/>
      <c r="V119" s="133" t="e">
        <f>+U119*100/U$128</f>
        <v>#DIV/0!</v>
      </c>
      <c r="W119" s="132"/>
      <c r="X119" s="133" t="e">
        <f>+W119*100/W$128</f>
        <v>#DIV/0!</v>
      </c>
      <c r="Y119" s="132"/>
      <c r="Z119" s="133" t="e">
        <f>+Y119*100/Y$128</f>
        <v>#DIV/0!</v>
      </c>
      <c r="AA119" s="132"/>
      <c r="AB119" s="133" t="e">
        <f>+AA119*100/AA$128</f>
        <v>#DIV/0!</v>
      </c>
      <c r="AC119" s="132"/>
      <c r="AD119" s="133" t="e">
        <f>+AC119*100/AC$128</f>
        <v>#DIV/0!</v>
      </c>
      <c r="AE119" s="132"/>
      <c r="AF119" s="133" t="e">
        <f>+AE119*100/AE$128</f>
        <v>#DIV/0!</v>
      </c>
      <c r="AG119" s="132"/>
      <c r="AH119" s="133" t="e">
        <f>+AG119*100/AG$128</f>
        <v>#DIV/0!</v>
      </c>
      <c r="AI119" s="132"/>
      <c r="AJ119" s="133" t="e">
        <f>+AI119*100/AI$128</f>
        <v>#DIV/0!</v>
      </c>
      <c r="AK119" s="132"/>
      <c r="AL119" s="133" t="e">
        <f>+AK119*100/AK$128</f>
        <v>#DIV/0!</v>
      </c>
      <c r="AM119" s="132"/>
      <c r="AN119" s="133" t="e">
        <f>+AM119*100/AM$128</f>
        <v>#DIV/0!</v>
      </c>
      <c r="AO119" s="132"/>
      <c r="AP119" s="133" t="e">
        <f>+AO119*100/AO$128</f>
        <v>#DIV/0!</v>
      </c>
      <c r="AQ119" s="132"/>
      <c r="AR119" s="133" t="e">
        <f>+AQ119*100/AQ$128</f>
        <v>#DIV/0!</v>
      </c>
      <c r="AS119" s="132"/>
      <c r="AT119" s="133" t="e">
        <f>+AS119*100/AS$128</f>
        <v>#DIV/0!</v>
      </c>
      <c r="AU119" s="132"/>
      <c r="AV119" s="133" t="e">
        <f>+AU119*100/AU$128</f>
        <v>#DIV/0!</v>
      </c>
      <c r="AW119" s="132"/>
      <c r="AX119" s="133" t="e">
        <f>+AW119*100/AW$128</f>
        <v>#DIV/0!</v>
      </c>
      <c r="AY119" s="132"/>
      <c r="AZ119" s="133" t="e">
        <f>+AY119*100/AY$128</f>
        <v>#DIV/0!</v>
      </c>
      <c r="BA119" s="132"/>
      <c r="BB119" s="133" t="e">
        <f>+BA119*100/BA$128</f>
        <v>#DIV/0!</v>
      </c>
      <c r="BC119" s="132"/>
      <c r="BD119" s="133" t="e">
        <f>+BC119*100/BC$128</f>
        <v>#DIV/0!</v>
      </c>
      <c r="BE119" s="132"/>
      <c r="BF119" s="133" t="e">
        <f>+BE119*100/BE$128</f>
        <v>#DIV/0!</v>
      </c>
      <c r="BG119" s="132"/>
      <c r="BH119" s="133" t="e">
        <f>+BG119*100/BG$128</f>
        <v>#DIV/0!</v>
      </c>
      <c r="BI119" s="132"/>
      <c r="BJ119" s="133" t="e">
        <f>+BI119*100/BI$128</f>
        <v>#DIV/0!</v>
      </c>
      <c r="BK119" s="132"/>
      <c r="BL119" s="133" t="e">
        <f>+BK119*100/BK$128</f>
        <v>#DIV/0!</v>
      </c>
      <c r="BM119" s="132"/>
      <c r="BN119" s="133" t="e">
        <f>+BM119*100/BM$128</f>
        <v>#DIV/0!</v>
      </c>
      <c r="BO119" s="132"/>
      <c r="BP119" s="133" t="e">
        <f>+BO119*100/BO$128</f>
        <v>#DIV/0!</v>
      </c>
      <c r="BQ119" s="132"/>
      <c r="BR119" s="133" t="e">
        <f>+BQ119*100/BQ$128</f>
        <v>#DIV/0!</v>
      </c>
    </row>
    <row r="120" spans="1:70">
      <c r="A120" s="1455" t="s">
        <v>586</v>
      </c>
      <c r="B120" s="1452" t="s">
        <v>580</v>
      </c>
      <c r="C120" s="1453"/>
      <c r="D120" s="1454"/>
      <c r="E120" s="1445"/>
      <c r="F120" s="1446"/>
      <c r="G120" s="1445"/>
      <c r="H120" s="1446"/>
      <c r="I120" s="1445"/>
      <c r="J120" s="1446"/>
      <c r="K120" s="1445"/>
      <c r="L120" s="1446"/>
      <c r="M120" s="1445"/>
      <c r="N120" s="1446"/>
      <c r="O120" s="1445"/>
      <c r="P120" s="1446"/>
      <c r="Q120" s="1445"/>
      <c r="R120" s="1446"/>
      <c r="S120" s="1445"/>
      <c r="T120" s="1446"/>
      <c r="U120" s="1445"/>
      <c r="V120" s="1446"/>
      <c r="W120" s="1445"/>
      <c r="X120" s="1446"/>
      <c r="Y120" s="1445"/>
      <c r="Z120" s="1446"/>
      <c r="AA120" s="1445"/>
      <c r="AB120" s="1446"/>
      <c r="AC120" s="1445"/>
      <c r="AD120" s="1446"/>
      <c r="AE120" s="1445"/>
      <c r="AF120" s="1446"/>
      <c r="AG120" s="1445"/>
      <c r="AH120" s="1446"/>
      <c r="AI120" s="1445"/>
      <c r="AJ120" s="1446"/>
      <c r="AK120" s="1445"/>
      <c r="AL120" s="1446"/>
      <c r="AM120" s="1445"/>
      <c r="AN120" s="1446"/>
      <c r="AO120" s="1445"/>
      <c r="AP120" s="1446"/>
      <c r="AQ120" s="1445"/>
      <c r="AR120" s="1446"/>
      <c r="AS120" s="1445"/>
      <c r="AT120" s="1446"/>
      <c r="AU120" s="1445"/>
      <c r="AV120" s="1446"/>
      <c r="AW120" s="1445"/>
      <c r="AX120" s="1446"/>
      <c r="AY120" s="1445"/>
      <c r="AZ120" s="1446"/>
      <c r="BA120" s="1445"/>
      <c r="BB120" s="1446"/>
      <c r="BC120" s="1445"/>
      <c r="BD120" s="1446"/>
      <c r="BE120" s="1445"/>
      <c r="BF120" s="1446"/>
      <c r="BG120" s="1445"/>
      <c r="BH120" s="1446"/>
      <c r="BI120" s="1445"/>
      <c r="BJ120" s="1446"/>
      <c r="BK120" s="1445"/>
      <c r="BL120" s="1446"/>
      <c r="BM120" s="1445"/>
      <c r="BN120" s="1446"/>
      <c r="BO120" s="1445"/>
      <c r="BP120" s="1446"/>
      <c r="BQ120" s="1445"/>
      <c r="BR120" s="1446"/>
    </row>
    <row r="121" spans="1:70">
      <c r="A121" s="1456"/>
      <c r="B121" s="1450" t="s">
        <v>581</v>
      </c>
      <c r="C121" s="1451"/>
      <c r="D121" s="146" t="s">
        <v>610</v>
      </c>
      <c r="E121" s="132"/>
      <c r="F121" s="133" t="e">
        <f>+E121*100/E$128</f>
        <v>#DIV/0!</v>
      </c>
      <c r="G121" s="132"/>
      <c r="H121" s="133" t="e">
        <f>+G121*100/G$128</f>
        <v>#DIV/0!</v>
      </c>
      <c r="I121" s="132"/>
      <c r="J121" s="133" t="e">
        <f>+I121*100/I$128</f>
        <v>#DIV/0!</v>
      </c>
      <c r="K121" s="132"/>
      <c r="L121" s="133" t="e">
        <f>+K121*100/K$128</f>
        <v>#DIV/0!</v>
      </c>
      <c r="M121" s="132"/>
      <c r="N121" s="133" t="e">
        <f>+M121*100/M$128</f>
        <v>#DIV/0!</v>
      </c>
      <c r="O121" s="132"/>
      <c r="P121" s="133" t="e">
        <f>+O121*100/O$128</f>
        <v>#DIV/0!</v>
      </c>
      <c r="Q121" s="132"/>
      <c r="R121" s="133" t="e">
        <f>+Q121*100/Q$128</f>
        <v>#DIV/0!</v>
      </c>
      <c r="S121" s="132"/>
      <c r="T121" s="133" t="e">
        <f>+S121*100/S$128</f>
        <v>#DIV/0!</v>
      </c>
      <c r="U121" s="132"/>
      <c r="V121" s="133" t="e">
        <f>+U121*100/U$128</f>
        <v>#DIV/0!</v>
      </c>
      <c r="W121" s="132"/>
      <c r="X121" s="133" t="e">
        <f>+W121*100/W$128</f>
        <v>#DIV/0!</v>
      </c>
      <c r="Y121" s="132"/>
      <c r="Z121" s="133" t="e">
        <f>+Y121*100/Y$128</f>
        <v>#DIV/0!</v>
      </c>
      <c r="AA121" s="132"/>
      <c r="AB121" s="133" t="e">
        <f>+AA121*100/AA$128</f>
        <v>#DIV/0!</v>
      </c>
      <c r="AC121" s="132"/>
      <c r="AD121" s="133" t="e">
        <f>+AC121*100/AC$128</f>
        <v>#DIV/0!</v>
      </c>
      <c r="AE121" s="132"/>
      <c r="AF121" s="133" t="e">
        <f>+AE121*100/AE$128</f>
        <v>#DIV/0!</v>
      </c>
      <c r="AG121" s="132"/>
      <c r="AH121" s="133" t="e">
        <f>+AG121*100/AG$128</f>
        <v>#DIV/0!</v>
      </c>
      <c r="AI121" s="132"/>
      <c r="AJ121" s="133" t="e">
        <f>+AI121*100/AI$128</f>
        <v>#DIV/0!</v>
      </c>
      <c r="AK121" s="132"/>
      <c r="AL121" s="133" t="e">
        <f>+AK121*100/AK$128</f>
        <v>#DIV/0!</v>
      </c>
      <c r="AM121" s="132"/>
      <c r="AN121" s="133" t="e">
        <f>+AM121*100/AM$128</f>
        <v>#DIV/0!</v>
      </c>
      <c r="AO121" s="132"/>
      <c r="AP121" s="133" t="e">
        <f>+AO121*100/AO$128</f>
        <v>#DIV/0!</v>
      </c>
      <c r="AQ121" s="132"/>
      <c r="AR121" s="133" t="e">
        <f>+AQ121*100/AQ$128</f>
        <v>#DIV/0!</v>
      </c>
      <c r="AS121" s="132"/>
      <c r="AT121" s="133" t="e">
        <f>+AS121*100/AS$128</f>
        <v>#DIV/0!</v>
      </c>
      <c r="AU121" s="132"/>
      <c r="AV121" s="133" t="e">
        <f>+AU121*100/AU$128</f>
        <v>#DIV/0!</v>
      </c>
      <c r="AW121" s="132"/>
      <c r="AX121" s="133" t="e">
        <f>+AW121*100/AW$128</f>
        <v>#DIV/0!</v>
      </c>
      <c r="AY121" s="132"/>
      <c r="AZ121" s="133" t="e">
        <f>+AY121*100/AY$128</f>
        <v>#DIV/0!</v>
      </c>
      <c r="BA121" s="132"/>
      <c r="BB121" s="133" t="e">
        <f>+BA121*100/BA$128</f>
        <v>#DIV/0!</v>
      </c>
      <c r="BC121" s="132"/>
      <c r="BD121" s="133" t="e">
        <f>+BC121*100/BC$128</f>
        <v>#DIV/0!</v>
      </c>
      <c r="BE121" s="132"/>
      <c r="BF121" s="133" t="e">
        <f>+BE121*100/BE$128</f>
        <v>#DIV/0!</v>
      </c>
      <c r="BG121" s="132"/>
      <c r="BH121" s="133" t="e">
        <f>+BG121*100/BG$128</f>
        <v>#DIV/0!</v>
      </c>
      <c r="BI121" s="132"/>
      <c r="BJ121" s="133" t="e">
        <f>+BI121*100/BI$128</f>
        <v>#DIV/0!</v>
      </c>
      <c r="BK121" s="132"/>
      <c r="BL121" s="133" t="e">
        <f>+BK121*100/BK$128</f>
        <v>#DIV/0!</v>
      </c>
      <c r="BM121" s="132"/>
      <c r="BN121" s="133" t="e">
        <f>+BM121*100/BM$128</f>
        <v>#DIV/0!</v>
      </c>
      <c r="BO121" s="132"/>
      <c r="BP121" s="133" t="e">
        <f>+BO121*100/BO$128</f>
        <v>#DIV/0!</v>
      </c>
      <c r="BQ121" s="132"/>
      <c r="BR121" s="133" t="e">
        <f>+BQ121*100/BQ$128</f>
        <v>#DIV/0!</v>
      </c>
    </row>
    <row r="122" spans="1:70">
      <c r="A122" s="1455" t="s">
        <v>587</v>
      </c>
      <c r="B122" s="1452" t="s">
        <v>580</v>
      </c>
      <c r="C122" s="1453"/>
      <c r="D122" s="1454"/>
      <c r="E122" s="1445"/>
      <c r="F122" s="1446"/>
      <c r="G122" s="1445"/>
      <c r="H122" s="1446"/>
      <c r="I122" s="1445"/>
      <c r="J122" s="1446"/>
      <c r="K122" s="1445"/>
      <c r="L122" s="1446"/>
      <c r="M122" s="1445"/>
      <c r="N122" s="1446"/>
      <c r="O122" s="1445"/>
      <c r="P122" s="1446"/>
      <c r="Q122" s="1445"/>
      <c r="R122" s="1446"/>
      <c r="S122" s="1445"/>
      <c r="T122" s="1446"/>
      <c r="U122" s="1445"/>
      <c r="V122" s="1446"/>
      <c r="W122" s="1445"/>
      <c r="X122" s="1446"/>
      <c r="Y122" s="1445"/>
      <c r="Z122" s="1446"/>
      <c r="AA122" s="1445"/>
      <c r="AB122" s="1446"/>
      <c r="AC122" s="1445"/>
      <c r="AD122" s="1446"/>
      <c r="AE122" s="1445"/>
      <c r="AF122" s="1446"/>
      <c r="AG122" s="1445"/>
      <c r="AH122" s="1446"/>
      <c r="AI122" s="1445"/>
      <c r="AJ122" s="1446"/>
      <c r="AK122" s="1445"/>
      <c r="AL122" s="1446"/>
      <c r="AM122" s="1445"/>
      <c r="AN122" s="1446"/>
      <c r="AO122" s="1445"/>
      <c r="AP122" s="1446"/>
      <c r="AQ122" s="1445"/>
      <c r="AR122" s="1446"/>
      <c r="AS122" s="1445"/>
      <c r="AT122" s="1446"/>
      <c r="AU122" s="1445"/>
      <c r="AV122" s="1446"/>
      <c r="AW122" s="1445"/>
      <c r="AX122" s="1446"/>
      <c r="AY122" s="1445"/>
      <c r="AZ122" s="1446"/>
      <c r="BA122" s="1445"/>
      <c r="BB122" s="1446"/>
      <c r="BC122" s="1445"/>
      <c r="BD122" s="1446"/>
      <c r="BE122" s="1445"/>
      <c r="BF122" s="1446"/>
      <c r="BG122" s="1445"/>
      <c r="BH122" s="1446"/>
      <c r="BI122" s="1445"/>
      <c r="BJ122" s="1446"/>
      <c r="BK122" s="1445"/>
      <c r="BL122" s="1446"/>
      <c r="BM122" s="1445"/>
      <c r="BN122" s="1446"/>
      <c r="BO122" s="1445"/>
      <c r="BP122" s="1446"/>
      <c r="BQ122" s="1445"/>
      <c r="BR122" s="1446"/>
    </row>
    <row r="123" spans="1:70">
      <c r="A123" s="1456"/>
      <c r="B123" s="1450" t="s">
        <v>581</v>
      </c>
      <c r="C123" s="1451"/>
      <c r="D123" s="146" t="s">
        <v>610</v>
      </c>
      <c r="E123" s="132"/>
      <c r="F123" s="133" t="e">
        <f>+E123*100/E$128</f>
        <v>#DIV/0!</v>
      </c>
      <c r="G123" s="132"/>
      <c r="H123" s="133" t="e">
        <f>+G123*100/G$128</f>
        <v>#DIV/0!</v>
      </c>
      <c r="I123" s="132"/>
      <c r="J123" s="133" t="e">
        <f>+I123*100/I$128</f>
        <v>#DIV/0!</v>
      </c>
      <c r="K123" s="132"/>
      <c r="L123" s="133" t="e">
        <f>+K123*100/K$128</f>
        <v>#DIV/0!</v>
      </c>
      <c r="M123" s="132"/>
      <c r="N123" s="133" t="e">
        <f>+M123*100/M$128</f>
        <v>#DIV/0!</v>
      </c>
      <c r="O123" s="132"/>
      <c r="P123" s="133" t="e">
        <f>+O123*100/O$128</f>
        <v>#DIV/0!</v>
      </c>
      <c r="Q123" s="132"/>
      <c r="R123" s="133" t="e">
        <f>+Q123*100/Q$128</f>
        <v>#DIV/0!</v>
      </c>
      <c r="S123" s="132"/>
      <c r="T123" s="133" t="e">
        <f>+S123*100/S$128</f>
        <v>#DIV/0!</v>
      </c>
      <c r="U123" s="132"/>
      <c r="V123" s="133" t="e">
        <f>+U123*100/U$128</f>
        <v>#DIV/0!</v>
      </c>
      <c r="W123" s="132"/>
      <c r="X123" s="133" t="e">
        <f>+W123*100/W$128</f>
        <v>#DIV/0!</v>
      </c>
      <c r="Y123" s="132"/>
      <c r="Z123" s="133" t="e">
        <f>+Y123*100/Y$128</f>
        <v>#DIV/0!</v>
      </c>
      <c r="AA123" s="132"/>
      <c r="AB123" s="133" t="e">
        <f>+AA123*100/AA$128</f>
        <v>#DIV/0!</v>
      </c>
      <c r="AC123" s="132"/>
      <c r="AD123" s="133" t="e">
        <f>+AC123*100/AC$128</f>
        <v>#DIV/0!</v>
      </c>
      <c r="AE123" s="132"/>
      <c r="AF123" s="133" t="e">
        <f>+AE123*100/AE$128</f>
        <v>#DIV/0!</v>
      </c>
      <c r="AG123" s="132"/>
      <c r="AH123" s="133" t="e">
        <f>+AG123*100/AG$128</f>
        <v>#DIV/0!</v>
      </c>
      <c r="AI123" s="132"/>
      <c r="AJ123" s="133" t="e">
        <f>+AI123*100/AI$128</f>
        <v>#DIV/0!</v>
      </c>
      <c r="AK123" s="132"/>
      <c r="AL123" s="133" t="e">
        <f>+AK123*100/AK$128</f>
        <v>#DIV/0!</v>
      </c>
      <c r="AM123" s="132"/>
      <c r="AN123" s="133" t="e">
        <f>+AM123*100/AM$128</f>
        <v>#DIV/0!</v>
      </c>
      <c r="AO123" s="132"/>
      <c r="AP123" s="133" t="e">
        <f>+AO123*100/AO$128</f>
        <v>#DIV/0!</v>
      </c>
      <c r="AQ123" s="132"/>
      <c r="AR123" s="133" t="e">
        <f>+AQ123*100/AQ$128</f>
        <v>#DIV/0!</v>
      </c>
      <c r="AS123" s="132"/>
      <c r="AT123" s="133" t="e">
        <f>+AS123*100/AS$128</f>
        <v>#DIV/0!</v>
      </c>
      <c r="AU123" s="132"/>
      <c r="AV123" s="133" t="e">
        <f>+AU123*100/AU$128</f>
        <v>#DIV/0!</v>
      </c>
      <c r="AW123" s="132"/>
      <c r="AX123" s="133" t="e">
        <f>+AW123*100/AW$128</f>
        <v>#DIV/0!</v>
      </c>
      <c r="AY123" s="132"/>
      <c r="AZ123" s="133" t="e">
        <f>+AY123*100/AY$128</f>
        <v>#DIV/0!</v>
      </c>
      <c r="BA123" s="132"/>
      <c r="BB123" s="133" t="e">
        <f>+BA123*100/BA$128</f>
        <v>#DIV/0!</v>
      </c>
      <c r="BC123" s="132"/>
      <c r="BD123" s="133" t="e">
        <f>+BC123*100/BC$128</f>
        <v>#DIV/0!</v>
      </c>
      <c r="BE123" s="132"/>
      <c r="BF123" s="133" t="e">
        <f>+BE123*100/BE$128</f>
        <v>#DIV/0!</v>
      </c>
      <c r="BG123" s="132"/>
      <c r="BH123" s="133" t="e">
        <f>+BG123*100/BG$128</f>
        <v>#DIV/0!</v>
      </c>
      <c r="BI123" s="132"/>
      <c r="BJ123" s="133" t="e">
        <f>+BI123*100/BI$128</f>
        <v>#DIV/0!</v>
      </c>
      <c r="BK123" s="132"/>
      <c r="BL123" s="133" t="e">
        <f>+BK123*100/BK$128</f>
        <v>#DIV/0!</v>
      </c>
      <c r="BM123" s="132"/>
      <c r="BN123" s="133" t="e">
        <f>+BM123*100/BM$128</f>
        <v>#DIV/0!</v>
      </c>
      <c r="BO123" s="132"/>
      <c r="BP123" s="133" t="e">
        <f>+BO123*100/BO$128</f>
        <v>#DIV/0!</v>
      </c>
      <c r="BQ123" s="132"/>
      <c r="BR123" s="133" t="e">
        <f>+BQ123*100/BQ$128</f>
        <v>#DIV/0!</v>
      </c>
    </row>
    <row r="124" spans="1:70">
      <c r="A124" s="1455" t="s">
        <v>588</v>
      </c>
      <c r="B124" s="1452" t="s">
        <v>580</v>
      </c>
      <c r="C124" s="1453"/>
      <c r="D124" s="1454"/>
      <c r="E124" s="1445"/>
      <c r="F124" s="1446"/>
      <c r="G124" s="1445"/>
      <c r="H124" s="1446"/>
      <c r="I124" s="1445"/>
      <c r="J124" s="1446"/>
      <c r="K124" s="1445"/>
      <c r="L124" s="1446"/>
      <c r="M124" s="1445"/>
      <c r="N124" s="1446"/>
      <c r="O124" s="1445"/>
      <c r="P124" s="1446"/>
      <c r="Q124" s="1445"/>
      <c r="R124" s="1446"/>
      <c r="S124" s="1445"/>
      <c r="T124" s="1446"/>
      <c r="U124" s="1445"/>
      <c r="V124" s="1446"/>
      <c r="W124" s="1445"/>
      <c r="X124" s="1446"/>
      <c r="Y124" s="1445"/>
      <c r="Z124" s="1446"/>
      <c r="AA124" s="1445"/>
      <c r="AB124" s="1446"/>
      <c r="AC124" s="1445"/>
      <c r="AD124" s="1446"/>
      <c r="AE124" s="1445"/>
      <c r="AF124" s="1446"/>
      <c r="AG124" s="1445"/>
      <c r="AH124" s="1446"/>
      <c r="AI124" s="1445"/>
      <c r="AJ124" s="1446"/>
      <c r="AK124" s="1445"/>
      <c r="AL124" s="1446"/>
      <c r="AM124" s="1445"/>
      <c r="AN124" s="1446"/>
      <c r="AO124" s="1445"/>
      <c r="AP124" s="1446"/>
      <c r="AQ124" s="1445"/>
      <c r="AR124" s="1446"/>
      <c r="AS124" s="1445"/>
      <c r="AT124" s="1446"/>
      <c r="AU124" s="1445"/>
      <c r="AV124" s="1446"/>
      <c r="AW124" s="1445"/>
      <c r="AX124" s="1446"/>
      <c r="AY124" s="1445"/>
      <c r="AZ124" s="1446"/>
      <c r="BA124" s="1445"/>
      <c r="BB124" s="1446"/>
      <c r="BC124" s="1445"/>
      <c r="BD124" s="1446"/>
      <c r="BE124" s="1445"/>
      <c r="BF124" s="1446"/>
      <c r="BG124" s="1445"/>
      <c r="BH124" s="1446"/>
      <c r="BI124" s="1445"/>
      <c r="BJ124" s="1446"/>
      <c r="BK124" s="1445"/>
      <c r="BL124" s="1446"/>
      <c r="BM124" s="1445"/>
      <c r="BN124" s="1446"/>
      <c r="BO124" s="1445"/>
      <c r="BP124" s="1446"/>
      <c r="BQ124" s="1445"/>
      <c r="BR124" s="1446"/>
    </row>
    <row r="125" spans="1:70">
      <c r="A125" s="1456"/>
      <c r="B125" s="1450" t="s">
        <v>581</v>
      </c>
      <c r="C125" s="1451"/>
      <c r="D125" s="146" t="s">
        <v>610</v>
      </c>
      <c r="E125" s="132"/>
      <c r="F125" s="133" t="e">
        <f>+E125*100/E$128</f>
        <v>#DIV/0!</v>
      </c>
      <c r="G125" s="132"/>
      <c r="H125" s="133" t="e">
        <f>+G125*100/G$128</f>
        <v>#DIV/0!</v>
      </c>
      <c r="I125" s="132"/>
      <c r="J125" s="133" t="e">
        <f>+I125*100/I$128</f>
        <v>#DIV/0!</v>
      </c>
      <c r="K125" s="132"/>
      <c r="L125" s="133" t="e">
        <f>+K125*100/K$128</f>
        <v>#DIV/0!</v>
      </c>
      <c r="M125" s="132"/>
      <c r="N125" s="133" t="e">
        <f>+M125*100/M$128</f>
        <v>#DIV/0!</v>
      </c>
      <c r="O125" s="132"/>
      <c r="P125" s="133" t="e">
        <f>+O125*100/O$128</f>
        <v>#DIV/0!</v>
      </c>
      <c r="Q125" s="132"/>
      <c r="R125" s="133" t="e">
        <f>+Q125*100/Q$128</f>
        <v>#DIV/0!</v>
      </c>
      <c r="S125" s="132"/>
      <c r="T125" s="133" t="e">
        <f>+S125*100/S$128</f>
        <v>#DIV/0!</v>
      </c>
      <c r="U125" s="132"/>
      <c r="V125" s="133" t="e">
        <f>+U125*100/U$128</f>
        <v>#DIV/0!</v>
      </c>
      <c r="W125" s="132"/>
      <c r="X125" s="133" t="e">
        <f>+W125*100/W$128</f>
        <v>#DIV/0!</v>
      </c>
      <c r="Y125" s="132"/>
      <c r="Z125" s="133" t="e">
        <f>+Y125*100/Y$128</f>
        <v>#DIV/0!</v>
      </c>
      <c r="AA125" s="132"/>
      <c r="AB125" s="133" t="e">
        <f>+AA125*100/AA$128</f>
        <v>#DIV/0!</v>
      </c>
      <c r="AC125" s="132"/>
      <c r="AD125" s="133" t="e">
        <f>+AC125*100/AC$128</f>
        <v>#DIV/0!</v>
      </c>
      <c r="AE125" s="132"/>
      <c r="AF125" s="133" t="e">
        <f>+AE125*100/AE$128</f>
        <v>#DIV/0!</v>
      </c>
      <c r="AG125" s="132"/>
      <c r="AH125" s="133" t="e">
        <f>+AG125*100/AG$128</f>
        <v>#DIV/0!</v>
      </c>
      <c r="AI125" s="132"/>
      <c r="AJ125" s="133" t="e">
        <f>+AI125*100/AI$128</f>
        <v>#DIV/0!</v>
      </c>
      <c r="AK125" s="132"/>
      <c r="AL125" s="133" t="e">
        <f>+AK125*100/AK$128</f>
        <v>#DIV/0!</v>
      </c>
      <c r="AM125" s="132"/>
      <c r="AN125" s="133" t="e">
        <f>+AM125*100/AM$128</f>
        <v>#DIV/0!</v>
      </c>
      <c r="AO125" s="132"/>
      <c r="AP125" s="133" t="e">
        <f>+AO125*100/AO$128</f>
        <v>#DIV/0!</v>
      </c>
      <c r="AQ125" s="132"/>
      <c r="AR125" s="133" t="e">
        <f>+AQ125*100/AQ$128</f>
        <v>#DIV/0!</v>
      </c>
      <c r="AS125" s="132"/>
      <c r="AT125" s="133" t="e">
        <f>+AS125*100/AS$128</f>
        <v>#DIV/0!</v>
      </c>
      <c r="AU125" s="132"/>
      <c r="AV125" s="133" t="e">
        <f>+AU125*100/AU$128</f>
        <v>#DIV/0!</v>
      </c>
      <c r="AW125" s="132"/>
      <c r="AX125" s="133" t="e">
        <f>+AW125*100/AW$128</f>
        <v>#DIV/0!</v>
      </c>
      <c r="AY125" s="132"/>
      <c r="AZ125" s="133" t="e">
        <f>+AY125*100/AY$128</f>
        <v>#DIV/0!</v>
      </c>
      <c r="BA125" s="132"/>
      <c r="BB125" s="133" t="e">
        <f>+BA125*100/BA$128</f>
        <v>#DIV/0!</v>
      </c>
      <c r="BC125" s="132"/>
      <c r="BD125" s="133" t="e">
        <f>+BC125*100/BC$128</f>
        <v>#DIV/0!</v>
      </c>
      <c r="BE125" s="132"/>
      <c r="BF125" s="133" t="e">
        <f>+BE125*100/BE$128</f>
        <v>#DIV/0!</v>
      </c>
      <c r="BG125" s="132"/>
      <c r="BH125" s="133" t="e">
        <f>+BG125*100/BG$128</f>
        <v>#DIV/0!</v>
      </c>
      <c r="BI125" s="132"/>
      <c r="BJ125" s="133" t="e">
        <f>+BI125*100/BI$128</f>
        <v>#DIV/0!</v>
      </c>
      <c r="BK125" s="132"/>
      <c r="BL125" s="133" t="e">
        <f>+BK125*100/BK$128</f>
        <v>#DIV/0!</v>
      </c>
      <c r="BM125" s="132"/>
      <c r="BN125" s="133" t="e">
        <f>+BM125*100/BM$128</f>
        <v>#DIV/0!</v>
      </c>
      <c r="BO125" s="132"/>
      <c r="BP125" s="133" t="e">
        <f>+BO125*100/BO$128</f>
        <v>#DIV/0!</v>
      </c>
      <c r="BQ125" s="132"/>
      <c r="BR125" s="133" t="e">
        <f>+BQ125*100/BQ$128</f>
        <v>#DIV/0!</v>
      </c>
    </row>
    <row r="126" spans="1:70">
      <c r="A126" s="1455" t="s">
        <v>589</v>
      </c>
      <c r="B126" s="1452" t="s">
        <v>401</v>
      </c>
      <c r="C126" s="1453"/>
      <c r="D126" s="1454"/>
      <c r="E126" s="1445"/>
      <c r="F126" s="1446"/>
      <c r="G126" s="1445"/>
      <c r="H126" s="1446"/>
      <c r="I126" s="1445"/>
      <c r="J126" s="1446"/>
      <c r="K126" s="1445"/>
      <c r="L126" s="1446"/>
      <c r="M126" s="1445"/>
      <c r="N126" s="1446"/>
      <c r="O126" s="1445"/>
      <c r="P126" s="1446"/>
      <c r="Q126" s="1445"/>
      <c r="R126" s="1446"/>
      <c r="S126" s="1445"/>
      <c r="T126" s="1446"/>
      <c r="U126" s="1445"/>
      <c r="V126" s="1446"/>
      <c r="W126" s="1445"/>
      <c r="X126" s="1446"/>
      <c r="Y126" s="1445"/>
      <c r="Z126" s="1446"/>
      <c r="AA126" s="1445"/>
      <c r="AB126" s="1446"/>
      <c r="AC126" s="1445"/>
      <c r="AD126" s="1446"/>
      <c r="AE126" s="1445"/>
      <c r="AF126" s="1446"/>
      <c r="AG126" s="1445"/>
      <c r="AH126" s="1446"/>
      <c r="AI126" s="1445"/>
      <c r="AJ126" s="1446"/>
      <c r="AK126" s="1445"/>
      <c r="AL126" s="1446"/>
      <c r="AM126" s="1445"/>
      <c r="AN126" s="1446"/>
      <c r="AO126" s="1445"/>
      <c r="AP126" s="1446"/>
      <c r="AQ126" s="1445"/>
      <c r="AR126" s="1446"/>
      <c r="AS126" s="1445"/>
      <c r="AT126" s="1446"/>
      <c r="AU126" s="1445"/>
      <c r="AV126" s="1446"/>
      <c r="AW126" s="1445"/>
      <c r="AX126" s="1446"/>
      <c r="AY126" s="1445"/>
      <c r="AZ126" s="1446"/>
      <c r="BA126" s="1445"/>
      <c r="BB126" s="1446"/>
      <c r="BC126" s="1445"/>
      <c r="BD126" s="1446"/>
      <c r="BE126" s="1445"/>
      <c r="BF126" s="1446"/>
      <c r="BG126" s="1445"/>
      <c r="BH126" s="1446"/>
      <c r="BI126" s="1445"/>
      <c r="BJ126" s="1446"/>
      <c r="BK126" s="1445"/>
      <c r="BL126" s="1446"/>
      <c r="BM126" s="1445"/>
      <c r="BN126" s="1446"/>
      <c r="BO126" s="1445"/>
      <c r="BP126" s="1446"/>
      <c r="BQ126" s="1445"/>
      <c r="BR126" s="1446"/>
    </row>
    <row r="127" spans="1:70">
      <c r="A127" s="1456"/>
      <c r="B127" s="1450" t="s">
        <v>581</v>
      </c>
      <c r="C127" s="1451"/>
      <c r="D127" s="146" t="s">
        <v>610</v>
      </c>
      <c r="E127" s="132"/>
      <c r="F127" s="133" t="e">
        <f>+E127*100/E$128</f>
        <v>#DIV/0!</v>
      </c>
      <c r="G127" s="132"/>
      <c r="H127" s="133" t="e">
        <f>+G127*100/G$128</f>
        <v>#DIV/0!</v>
      </c>
      <c r="I127" s="132"/>
      <c r="J127" s="133" t="e">
        <f>+I127*100/I$128</f>
        <v>#DIV/0!</v>
      </c>
      <c r="K127" s="132"/>
      <c r="L127" s="133" t="e">
        <f>+K127*100/K$128</f>
        <v>#DIV/0!</v>
      </c>
      <c r="M127" s="132"/>
      <c r="N127" s="133" t="e">
        <f>+M127*100/M$128</f>
        <v>#DIV/0!</v>
      </c>
      <c r="O127" s="132"/>
      <c r="P127" s="133" t="e">
        <f>+O127*100/O$128</f>
        <v>#DIV/0!</v>
      </c>
      <c r="Q127" s="132"/>
      <c r="R127" s="133" t="e">
        <f>+Q127*100/Q$128</f>
        <v>#DIV/0!</v>
      </c>
      <c r="S127" s="132"/>
      <c r="T127" s="133" t="e">
        <f>+S127*100/S$128</f>
        <v>#DIV/0!</v>
      </c>
      <c r="U127" s="132"/>
      <c r="V127" s="133" t="e">
        <f>+U127*100/U$128</f>
        <v>#DIV/0!</v>
      </c>
      <c r="W127" s="132"/>
      <c r="X127" s="133" t="e">
        <f>+W127*100/W$128</f>
        <v>#DIV/0!</v>
      </c>
      <c r="Y127" s="132"/>
      <c r="Z127" s="133" t="e">
        <f>+Y127*100/Y$128</f>
        <v>#DIV/0!</v>
      </c>
      <c r="AA127" s="132"/>
      <c r="AB127" s="133" t="e">
        <f>+AA127*100/AA$128</f>
        <v>#DIV/0!</v>
      </c>
      <c r="AC127" s="132"/>
      <c r="AD127" s="133" t="e">
        <f>+AC127*100/AC$128</f>
        <v>#DIV/0!</v>
      </c>
      <c r="AE127" s="132"/>
      <c r="AF127" s="133" t="e">
        <f>+AE127*100/AE$128</f>
        <v>#DIV/0!</v>
      </c>
      <c r="AG127" s="132"/>
      <c r="AH127" s="133" t="e">
        <f>+AG127*100/AG$128</f>
        <v>#DIV/0!</v>
      </c>
      <c r="AI127" s="132"/>
      <c r="AJ127" s="133" t="e">
        <f>+AI127*100/AI$128</f>
        <v>#DIV/0!</v>
      </c>
      <c r="AK127" s="132"/>
      <c r="AL127" s="133" t="e">
        <f>+AK127*100/AK$128</f>
        <v>#DIV/0!</v>
      </c>
      <c r="AM127" s="132"/>
      <c r="AN127" s="133" t="e">
        <f>+AM127*100/AM$128</f>
        <v>#DIV/0!</v>
      </c>
      <c r="AO127" s="132"/>
      <c r="AP127" s="133" t="e">
        <f>+AO127*100/AO$128</f>
        <v>#DIV/0!</v>
      </c>
      <c r="AQ127" s="132"/>
      <c r="AR127" s="133" t="e">
        <f>+AQ127*100/AQ$128</f>
        <v>#DIV/0!</v>
      </c>
      <c r="AS127" s="132"/>
      <c r="AT127" s="133" t="e">
        <f>+AS127*100/AS$128</f>
        <v>#DIV/0!</v>
      </c>
      <c r="AU127" s="132"/>
      <c r="AV127" s="133" t="e">
        <f>+AU127*100/AU$128</f>
        <v>#DIV/0!</v>
      </c>
      <c r="AW127" s="132"/>
      <c r="AX127" s="133" t="e">
        <f>+AW127*100/AW$128</f>
        <v>#DIV/0!</v>
      </c>
      <c r="AY127" s="132"/>
      <c r="AZ127" s="133" t="e">
        <f>+AY127*100/AY$128</f>
        <v>#DIV/0!</v>
      </c>
      <c r="BA127" s="132"/>
      <c r="BB127" s="133" t="e">
        <f>+BA127*100/BA$128</f>
        <v>#DIV/0!</v>
      </c>
      <c r="BC127" s="132"/>
      <c r="BD127" s="133" t="e">
        <f>+BC127*100/BC$128</f>
        <v>#DIV/0!</v>
      </c>
      <c r="BE127" s="132"/>
      <c r="BF127" s="133" t="e">
        <f>+BE127*100/BE$128</f>
        <v>#DIV/0!</v>
      </c>
      <c r="BG127" s="132"/>
      <c r="BH127" s="133" t="e">
        <f>+BG127*100/BG$128</f>
        <v>#DIV/0!</v>
      </c>
      <c r="BI127" s="132"/>
      <c r="BJ127" s="133" t="e">
        <f>+BI127*100/BI$128</f>
        <v>#DIV/0!</v>
      </c>
      <c r="BK127" s="132"/>
      <c r="BL127" s="133" t="e">
        <f>+BK127*100/BK$128</f>
        <v>#DIV/0!</v>
      </c>
      <c r="BM127" s="132"/>
      <c r="BN127" s="133" t="e">
        <f>+BM127*100/BM$128</f>
        <v>#DIV/0!</v>
      </c>
      <c r="BO127" s="132"/>
      <c r="BP127" s="133" t="e">
        <f>+BO127*100/BO$128</f>
        <v>#DIV/0!</v>
      </c>
      <c r="BQ127" s="132"/>
      <c r="BR127" s="133" t="e">
        <f>+BQ127*100/BQ$128</f>
        <v>#DIV/0!</v>
      </c>
    </row>
    <row r="128" spans="1:70">
      <c r="A128" s="1452" t="s">
        <v>395</v>
      </c>
      <c r="B128" s="1453"/>
      <c r="C128" s="1453"/>
      <c r="D128" s="1454"/>
      <c r="E128" s="132">
        <f>+E111+E113+E115+E117+E119+E121+E123+E125+E127</f>
        <v>0</v>
      </c>
      <c r="F128" s="133" t="e">
        <f>+E128*100/$E$128</f>
        <v>#DIV/0!</v>
      </c>
      <c r="G128" s="132">
        <f>+G111+G113+G115+G117+G119+G121+G123+G125+G127</f>
        <v>0</v>
      </c>
      <c r="H128" s="133" t="e">
        <f>+G128*100/$E$128</f>
        <v>#DIV/0!</v>
      </c>
      <c r="I128" s="132">
        <f>+I111+I113+I115+I117+I119+I121+I123+I125+I127</f>
        <v>0</v>
      </c>
      <c r="J128" s="133" t="e">
        <f>+I128*100/$E$128</f>
        <v>#DIV/0!</v>
      </c>
      <c r="K128" s="132">
        <f>+K111+K113+K115+K117+K119+K121+K123+K125+K127</f>
        <v>0</v>
      </c>
      <c r="L128" s="133" t="e">
        <f>+K128*100/$E$128</f>
        <v>#DIV/0!</v>
      </c>
      <c r="M128" s="132">
        <f>+M111+M113+M115+M117+M119+M121+M123+M125+M127</f>
        <v>0</v>
      </c>
      <c r="N128" s="133" t="e">
        <f>+M128*100/$E$128</f>
        <v>#DIV/0!</v>
      </c>
      <c r="O128" s="132">
        <f>+O111+O113+O115+O117+O119+O121+O123+O125+O127</f>
        <v>0</v>
      </c>
      <c r="P128" s="133" t="e">
        <f>+O128*100/$E$128</f>
        <v>#DIV/0!</v>
      </c>
      <c r="Q128" s="132">
        <f>+Q111+Q113+Q115+Q117+Q119+Q121+Q123+Q125+Q127</f>
        <v>0</v>
      </c>
      <c r="R128" s="133" t="e">
        <f>+Q128*100/$E$128</f>
        <v>#DIV/0!</v>
      </c>
      <c r="S128" s="132">
        <f>+S111+S113+S115+S117+S119+S121+S123+S125+S127</f>
        <v>0</v>
      </c>
      <c r="T128" s="133" t="e">
        <f>+S128*100/$E$128</f>
        <v>#DIV/0!</v>
      </c>
      <c r="U128" s="132">
        <f>+U111+U113+U115+U117+U119+U121+U123+U125+U127</f>
        <v>0</v>
      </c>
      <c r="V128" s="133" t="e">
        <f>+U128*100/$E$128</f>
        <v>#DIV/0!</v>
      </c>
      <c r="W128" s="132">
        <f>+W111+W113+W115+W117+W119+W121+W123+W125+W127</f>
        <v>0</v>
      </c>
      <c r="X128" s="133" t="e">
        <f>+W128*100/$E$128</f>
        <v>#DIV/0!</v>
      </c>
      <c r="Y128" s="132">
        <f>+Y111+Y113+Y115+Y117+Y119+Y121+Y123+Y125+Y127</f>
        <v>0</v>
      </c>
      <c r="Z128" s="133" t="e">
        <f>+Y128*100/$E$128</f>
        <v>#DIV/0!</v>
      </c>
      <c r="AA128" s="132">
        <f>+AA111+AA113+AA115+AA117+AA119+AA121+AA123+AA125+AA127</f>
        <v>0</v>
      </c>
      <c r="AB128" s="133" t="e">
        <f>+AA128*100/$E$128</f>
        <v>#DIV/0!</v>
      </c>
      <c r="AC128" s="132">
        <f>+AC111+AC113+AC115+AC117+AC119+AC121+AC123+AC125+AC127</f>
        <v>0</v>
      </c>
      <c r="AD128" s="133" t="e">
        <f>+AC128*100/$E$128</f>
        <v>#DIV/0!</v>
      </c>
      <c r="AE128" s="132">
        <f>+AE111+AE113+AE115+AE117+AE119+AE121+AE123+AE125+AE127</f>
        <v>0</v>
      </c>
      <c r="AF128" s="133" t="e">
        <f>+AE128*100/$E$128</f>
        <v>#DIV/0!</v>
      </c>
      <c r="AG128" s="132">
        <f>+AG111+AG113+AG115+AG117+AG119+AG121+AG123+AG125+AG127</f>
        <v>0</v>
      </c>
      <c r="AH128" s="133" t="e">
        <f>+AG128*100/$E$128</f>
        <v>#DIV/0!</v>
      </c>
      <c r="AI128" s="132">
        <f>+AI111+AI113+AI115+AI117+AI119+AI121+AI123+AI125+AI127</f>
        <v>0</v>
      </c>
      <c r="AJ128" s="133" t="e">
        <f>+AI128*100/$E$128</f>
        <v>#DIV/0!</v>
      </c>
      <c r="AK128" s="132">
        <f>+AK111+AK113+AK115+AK117+AK119+AK121+AK123+AK125+AK127</f>
        <v>0</v>
      </c>
      <c r="AL128" s="133" t="e">
        <f>+AK128*100/$E$128</f>
        <v>#DIV/0!</v>
      </c>
      <c r="AM128" s="132">
        <f>+AM111+AM113+AM115+AM117+AM119+AM121+AM123+AM125+AM127</f>
        <v>0</v>
      </c>
      <c r="AN128" s="133" t="e">
        <f>+AM128*100/$E$128</f>
        <v>#DIV/0!</v>
      </c>
      <c r="AO128" s="132">
        <f>+AO111+AO113+AO115+AO117+AO119+AO121+AO123+AO125+AO127</f>
        <v>0</v>
      </c>
      <c r="AP128" s="133" t="e">
        <f>+AO128*100/$E$128</f>
        <v>#DIV/0!</v>
      </c>
      <c r="AQ128" s="132">
        <f>+AQ111+AQ113+AQ115+AQ117+AQ119+AQ121+AQ123+AQ125+AQ127</f>
        <v>0</v>
      </c>
      <c r="AR128" s="133" t="e">
        <f>+AQ128*100/$E$128</f>
        <v>#DIV/0!</v>
      </c>
      <c r="AS128" s="132">
        <f>+AS111+AS113+AS115+AS117+AS119+AS121+AS123+AS125+AS127</f>
        <v>0</v>
      </c>
      <c r="AT128" s="133" t="e">
        <f>+AS128*100/$E$128</f>
        <v>#DIV/0!</v>
      </c>
      <c r="AU128" s="132">
        <f>+AU111+AU113+AU115+AU117+AU119+AU121+AU123+AU125+AU127</f>
        <v>0</v>
      </c>
      <c r="AV128" s="133" t="e">
        <f>+AU128*100/$E$128</f>
        <v>#DIV/0!</v>
      </c>
      <c r="AW128" s="132">
        <f>+AW111+AW113+AW115+AW117+AW119+AW121+AW123+AW125+AW127</f>
        <v>0</v>
      </c>
      <c r="AX128" s="133" t="e">
        <f>+AW128*100/$E$128</f>
        <v>#DIV/0!</v>
      </c>
      <c r="AY128" s="132">
        <f>+AY111+AY113+AY115+AY117+AY119+AY121+AY123+AY125+AY127</f>
        <v>0</v>
      </c>
      <c r="AZ128" s="133" t="e">
        <f>+AY128*100/$E$128</f>
        <v>#DIV/0!</v>
      </c>
      <c r="BA128" s="132">
        <f>+BA111+BA113+BA115+BA117+BA119+BA121+BA123+BA125+BA127</f>
        <v>0</v>
      </c>
      <c r="BB128" s="133" t="e">
        <f>+BA128*100/$E$128</f>
        <v>#DIV/0!</v>
      </c>
      <c r="BC128" s="132">
        <f>+BC111+BC113+BC115+BC117+BC119+BC121+BC123+BC125+BC127</f>
        <v>0</v>
      </c>
      <c r="BD128" s="133" t="e">
        <f>+BC128*100/$E$128</f>
        <v>#DIV/0!</v>
      </c>
      <c r="BE128" s="132">
        <f>+BE111+BE113+BE115+BE117+BE119+BE121+BE123+BE125+BE127</f>
        <v>0</v>
      </c>
      <c r="BF128" s="133" t="e">
        <f>+BE128*100/$E$128</f>
        <v>#DIV/0!</v>
      </c>
      <c r="BG128" s="132">
        <f>+BG111+BG113+BG115+BG117+BG119+BG121+BG123+BG125+BG127</f>
        <v>0</v>
      </c>
      <c r="BH128" s="133" t="e">
        <f>+BG128*100/$E$128</f>
        <v>#DIV/0!</v>
      </c>
      <c r="BI128" s="132">
        <f>+BI111+BI113+BI115+BI117+BI119+BI121+BI123+BI125+BI127</f>
        <v>0</v>
      </c>
      <c r="BJ128" s="133" t="e">
        <f>+BI128*100/$E$128</f>
        <v>#DIV/0!</v>
      </c>
      <c r="BK128" s="132">
        <f>+BK111+BK113+BK115+BK117+BK119+BK121+BK123+BK125+BK127</f>
        <v>0</v>
      </c>
      <c r="BL128" s="133" t="e">
        <f>+BK128*100/$E$128</f>
        <v>#DIV/0!</v>
      </c>
      <c r="BM128" s="132">
        <f>+BM111+BM113+BM115+BM117+BM119+BM121+BM123+BM125+BM127</f>
        <v>0</v>
      </c>
      <c r="BN128" s="133" t="e">
        <f>+BM128*100/$E$128</f>
        <v>#DIV/0!</v>
      </c>
      <c r="BO128" s="132">
        <f>+BO111+BO113+BO115+BO117+BO119+BO121+BO123+BO125+BO127</f>
        <v>0</v>
      </c>
      <c r="BP128" s="133" t="e">
        <f>+BO128*100/$E$128</f>
        <v>#DIV/0!</v>
      </c>
      <c r="BQ128" s="132">
        <f>+BQ111+BQ113+BQ115+BQ117+BQ119+BQ121+BQ123+BQ125+BQ127</f>
        <v>0</v>
      </c>
      <c r="BR128" s="133" t="e">
        <f>+BQ128*100/$E$128</f>
        <v>#DIV/0!</v>
      </c>
    </row>
    <row r="130" spans="1:70" ht="17.25">
      <c r="B130" s="293" t="s">
        <v>614</v>
      </c>
      <c r="F130" t="s">
        <v>377</v>
      </c>
    </row>
    <row r="131" spans="1:70">
      <c r="A131" s="135"/>
      <c r="B131" s="136"/>
      <c r="C131" s="137" t="s">
        <v>510</v>
      </c>
      <c r="D131" s="138"/>
      <c r="E131" s="1441" t="s">
        <v>511</v>
      </c>
      <c r="F131" s="1442"/>
      <c r="G131" s="1441" t="s">
        <v>513</v>
      </c>
      <c r="H131" s="1442"/>
      <c r="I131" s="1441" t="s">
        <v>514</v>
      </c>
      <c r="J131" s="1442"/>
      <c r="K131" s="1441" t="s">
        <v>517</v>
      </c>
      <c r="L131" s="1442"/>
      <c r="M131" s="1441" t="s">
        <v>518</v>
      </c>
      <c r="N131" s="1442"/>
      <c r="O131" s="1441" t="s">
        <v>519</v>
      </c>
      <c r="P131" s="1442"/>
      <c r="Q131" s="1441" t="s">
        <v>520</v>
      </c>
      <c r="R131" s="1442"/>
      <c r="S131" s="1441" t="s">
        <v>521</v>
      </c>
      <c r="T131" s="1442"/>
      <c r="U131" s="1441" t="s">
        <v>522</v>
      </c>
      <c r="V131" s="1442"/>
      <c r="W131" s="1441" t="s">
        <v>523</v>
      </c>
      <c r="X131" s="1442"/>
      <c r="Y131" s="1441" t="s">
        <v>524</v>
      </c>
      <c r="Z131" s="1442"/>
      <c r="AA131" s="1441" t="s">
        <v>525</v>
      </c>
      <c r="AB131" s="1442"/>
      <c r="AC131" s="1441" t="s">
        <v>526</v>
      </c>
      <c r="AD131" s="1442"/>
      <c r="AE131" s="1441" t="s">
        <v>527</v>
      </c>
      <c r="AF131" s="1442"/>
      <c r="AG131" s="1441" t="s">
        <v>528</v>
      </c>
      <c r="AH131" s="1442"/>
      <c r="AI131" s="1441" t="s">
        <v>529</v>
      </c>
      <c r="AJ131" s="1442"/>
      <c r="AK131" s="1441" t="s">
        <v>530</v>
      </c>
      <c r="AL131" s="1442"/>
      <c r="AM131" s="1441" t="s">
        <v>531</v>
      </c>
      <c r="AN131" s="1442"/>
      <c r="AO131" s="1441" t="s">
        <v>532</v>
      </c>
      <c r="AP131" s="1442"/>
      <c r="AQ131" s="1441" t="s">
        <v>533</v>
      </c>
      <c r="AR131" s="1442"/>
      <c r="AS131" s="1441" t="s">
        <v>534</v>
      </c>
      <c r="AT131" s="1442"/>
      <c r="AU131" s="1441" t="s">
        <v>535</v>
      </c>
      <c r="AV131" s="1442"/>
      <c r="AW131" s="1441" t="s">
        <v>536</v>
      </c>
      <c r="AX131" s="1442"/>
      <c r="AY131" s="1441" t="s">
        <v>537</v>
      </c>
      <c r="AZ131" s="1442"/>
      <c r="BA131" s="1441" t="s">
        <v>538</v>
      </c>
      <c r="BB131" s="1442"/>
      <c r="BC131" s="1441" t="s">
        <v>539</v>
      </c>
      <c r="BD131" s="1442"/>
      <c r="BE131" s="1441" t="s">
        <v>540</v>
      </c>
      <c r="BF131" s="1442"/>
      <c r="BG131" s="1441" t="s">
        <v>541</v>
      </c>
      <c r="BH131" s="1442"/>
      <c r="BI131" s="1441" t="s">
        <v>542</v>
      </c>
      <c r="BJ131" s="1442"/>
      <c r="BK131" s="1441" t="s">
        <v>543</v>
      </c>
      <c r="BL131" s="1442"/>
      <c r="BM131" s="1441" t="s">
        <v>544</v>
      </c>
      <c r="BN131" s="1442"/>
      <c r="BO131" s="1441" t="s">
        <v>545</v>
      </c>
      <c r="BP131" s="1442"/>
      <c r="BQ131" s="1441" t="s">
        <v>546</v>
      </c>
      <c r="BR131" s="1442"/>
    </row>
    <row r="132" spans="1:70">
      <c r="A132" s="139" t="s">
        <v>382</v>
      </c>
      <c r="B132" s="140"/>
      <c r="C132" s="141"/>
      <c r="D132" s="142"/>
      <c r="E132" s="1443" t="s">
        <v>512</v>
      </c>
      <c r="F132" s="1444"/>
      <c r="G132" s="1443" t="s">
        <v>515</v>
      </c>
      <c r="H132" s="1444"/>
      <c r="I132" s="1443" t="s">
        <v>516</v>
      </c>
      <c r="J132" s="1444"/>
      <c r="K132" s="1443" t="s">
        <v>547</v>
      </c>
      <c r="L132" s="1444"/>
      <c r="M132" s="1443" t="s">
        <v>548</v>
      </c>
      <c r="N132" s="1444"/>
      <c r="O132" s="1443" t="s">
        <v>549</v>
      </c>
      <c r="P132" s="1444"/>
      <c r="Q132" s="1443" t="s">
        <v>550</v>
      </c>
      <c r="R132" s="1444"/>
      <c r="S132" s="1443" t="s">
        <v>551</v>
      </c>
      <c r="T132" s="1444"/>
      <c r="U132" s="1443" t="s">
        <v>552</v>
      </c>
      <c r="V132" s="1444"/>
      <c r="W132" s="1443" t="s">
        <v>553</v>
      </c>
      <c r="X132" s="1444"/>
      <c r="Y132" s="1443" t="s">
        <v>554</v>
      </c>
      <c r="Z132" s="1444"/>
      <c r="AA132" s="1443" t="s">
        <v>555</v>
      </c>
      <c r="AB132" s="1444"/>
      <c r="AC132" s="1443" t="s">
        <v>556</v>
      </c>
      <c r="AD132" s="1444"/>
      <c r="AE132" s="1443" t="s">
        <v>557</v>
      </c>
      <c r="AF132" s="1444"/>
      <c r="AG132" s="1443" t="s">
        <v>558</v>
      </c>
      <c r="AH132" s="1444"/>
      <c r="AI132" s="1443" t="s">
        <v>559</v>
      </c>
      <c r="AJ132" s="1444"/>
      <c r="AK132" s="1443" t="s">
        <v>560</v>
      </c>
      <c r="AL132" s="1444"/>
      <c r="AM132" s="1443" t="s">
        <v>561</v>
      </c>
      <c r="AN132" s="1444"/>
      <c r="AO132" s="1443" t="s">
        <v>562</v>
      </c>
      <c r="AP132" s="1444"/>
      <c r="AQ132" s="1443" t="s">
        <v>563</v>
      </c>
      <c r="AR132" s="1444"/>
      <c r="AS132" s="1443" t="s">
        <v>564</v>
      </c>
      <c r="AT132" s="1444"/>
      <c r="AU132" s="1443" t="s">
        <v>565</v>
      </c>
      <c r="AV132" s="1444"/>
      <c r="AW132" s="1443" t="s">
        <v>566</v>
      </c>
      <c r="AX132" s="1444"/>
      <c r="AY132" s="1443" t="s">
        <v>567</v>
      </c>
      <c r="AZ132" s="1444"/>
      <c r="BA132" s="1443" t="s">
        <v>568</v>
      </c>
      <c r="BB132" s="1444"/>
      <c r="BC132" s="1443" t="s">
        <v>569</v>
      </c>
      <c r="BD132" s="1444"/>
      <c r="BE132" s="1443" t="s">
        <v>570</v>
      </c>
      <c r="BF132" s="1444"/>
      <c r="BG132" s="1443" t="s">
        <v>571</v>
      </c>
      <c r="BH132" s="1444"/>
      <c r="BI132" s="1443" t="s">
        <v>572</v>
      </c>
      <c r="BJ132" s="1444"/>
      <c r="BK132" s="1443" t="s">
        <v>573</v>
      </c>
      <c r="BL132" s="1444"/>
      <c r="BM132" s="1443" t="s">
        <v>574</v>
      </c>
      <c r="BN132" s="1444"/>
      <c r="BO132" s="1443" t="s">
        <v>575</v>
      </c>
      <c r="BP132" s="1444"/>
      <c r="BQ132" s="1443" t="s">
        <v>576</v>
      </c>
      <c r="BR132" s="1444"/>
    </row>
    <row r="133" spans="1:70">
      <c r="A133" s="1452" t="s">
        <v>615</v>
      </c>
      <c r="B133" s="1453"/>
      <c r="C133" s="1453"/>
      <c r="D133" s="1454"/>
      <c r="E133" s="1457"/>
      <c r="F133" s="1458"/>
      <c r="G133" s="1457"/>
      <c r="H133" s="1458"/>
      <c r="I133" s="1457"/>
      <c r="J133" s="1458"/>
      <c r="K133" s="1457"/>
      <c r="L133" s="1458"/>
      <c r="M133" s="1457"/>
      <c r="N133" s="1458"/>
      <c r="O133" s="1457"/>
      <c r="P133" s="1458"/>
      <c r="Q133" s="1457"/>
      <c r="R133" s="1458"/>
      <c r="S133" s="1457"/>
      <c r="T133" s="1458"/>
      <c r="U133" s="1457"/>
      <c r="V133" s="1458"/>
      <c r="W133" s="1457"/>
      <c r="X133" s="1458"/>
      <c r="Y133" s="1457"/>
      <c r="Z133" s="1458"/>
      <c r="AA133" s="1457"/>
      <c r="AB133" s="1458"/>
      <c r="AC133" s="1457"/>
      <c r="AD133" s="1458"/>
      <c r="AE133" s="1457"/>
      <c r="AF133" s="1458"/>
      <c r="AG133" s="1457"/>
      <c r="AH133" s="1458"/>
      <c r="AI133" s="1457"/>
      <c r="AJ133" s="1458"/>
      <c r="AK133" s="1457"/>
      <c r="AL133" s="1458"/>
      <c r="AM133" s="1457"/>
      <c r="AN133" s="1458"/>
      <c r="AO133" s="1457"/>
      <c r="AP133" s="1458"/>
      <c r="AQ133" s="1457"/>
      <c r="AR133" s="1458"/>
      <c r="AS133" s="1457"/>
      <c r="AT133" s="1458"/>
      <c r="AU133" s="1457"/>
      <c r="AV133" s="1458"/>
      <c r="AW133" s="1457"/>
      <c r="AX133" s="1458"/>
      <c r="AY133" s="1457"/>
      <c r="AZ133" s="1458"/>
      <c r="BA133" s="1457"/>
      <c r="BB133" s="1458"/>
      <c r="BC133" s="1457"/>
      <c r="BD133" s="1458"/>
      <c r="BE133" s="1457"/>
      <c r="BF133" s="1458"/>
      <c r="BG133" s="1457"/>
      <c r="BH133" s="1458"/>
      <c r="BI133" s="1457"/>
      <c r="BJ133" s="1458"/>
      <c r="BK133" s="1457"/>
      <c r="BL133" s="1458"/>
      <c r="BM133" s="1457"/>
      <c r="BN133" s="1458"/>
      <c r="BO133" s="1457"/>
      <c r="BP133" s="1458"/>
      <c r="BQ133" s="1457"/>
      <c r="BR133" s="1458"/>
    </row>
    <row r="134" spans="1:70" ht="13.15" customHeight="1">
      <c r="A134" s="1452" t="s">
        <v>616</v>
      </c>
      <c r="B134" s="1453"/>
      <c r="C134" s="1453"/>
      <c r="D134" s="1454"/>
      <c r="E134" s="1457"/>
      <c r="F134" s="1458"/>
      <c r="G134" s="1457"/>
      <c r="H134" s="1458"/>
      <c r="I134" s="1457"/>
      <c r="J134" s="1458"/>
      <c r="K134" s="1457"/>
      <c r="L134" s="1458"/>
      <c r="M134" s="1457"/>
      <c r="N134" s="1458"/>
      <c r="O134" s="1457"/>
      <c r="P134" s="1458"/>
      <c r="Q134" s="1457"/>
      <c r="R134" s="1458"/>
      <c r="S134" s="1457"/>
      <c r="T134" s="1458"/>
      <c r="U134" s="1457"/>
      <c r="V134" s="1458"/>
      <c r="W134" s="1457"/>
      <c r="X134" s="1458"/>
      <c r="Y134" s="1457"/>
      <c r="Z134" s="1458"/>
      <c r="AA134" s="1457"/>
      <c r="AB134" s="1458"/>
      <c r="AC134" s="1457"/>
      <c r="AD134" s="1458"/>
      <c r="AE134" s="1457"/>
      <c r="AF134" s="1458"/>
      <c r="AG134" s="1457"/>
      <c r="AH134" s="1458"/>
      <c r="AI134" s="1457"/>
      <c r="AJ134" s="1458"/>
      <c r="AK134" s="1457"/>
      <c r="AL134" s="1458"/>
      <c r="AM134" s="1457"/>
      <c r="AN134" s="1458"/>
      <c r="AO134" s="1457"/>
      <c r="AP134" s="1458"/>
      <c r="AQ134" s="1457"/>
      <c r="AR134" s="1458"/>
      <c r="AS134" s="1457"/>
      <c r="AT134" s="1458"/>
      <c r="AU134" s="1457"/>
      <c r="AV134" s="1458"/>
      <c r="AW134" s="1457"/>
      <c r="AX134" s="1458"/>
      <c r="AY134" s="1457"/>
      <c r="AZ134" s="1458"/>
      <c r="BA134" s="1457"/>
      <c r="BB134" s="1458"/>
      <c r="BC134" s="1457"/>
      <c r="BD134" s="1458"/>
      <c r="BE134" s="1457"/>
      <c r="BF134" s="1458"/>
      <c r="BG134" s="1457"/>
      <c r="BH134" s="1458"/>
      <c r="BI134" s="1457"/>
      <c r="BJ134" s="1458"/>
      <c r="BK134" s="1457"/>
      <c r="BL134" s="1458"/>
      <c r="BM134" s="1457"/>
      <c r="BN134" s="1458"/>
      <c r="BO134" s="1457"/>
      <c r="BP134" s="1458"/>
      <c r="BQ134" s="1457"/>
      <c r="BR134" s="1458"/>
    </row>
    <row r="135" spans="1:70" ht="13.15" customHeight="1">
      <c r="A135" s="1452" t="s">
        <v>617</v>
      </c>
      <c r="B135" s="1453"/>
      <c r="C135" s="1453"/>
      <c r="D135" s="1454"/>
      <c r="E135" s="1457"/>
      <c r="F135" s="1458"/>
      <c r="G135" s="1457"/>
      <c r="H135" s="1458"/>
      <c r="I135" s="1457"/>
      <c r="J135" s="1458"/>
      <c r="K135" s="1457"/>
      <c r="L135" s="1458"/>
      <c r="M135" s="1457"/>
      <c r="N135" s="1458"/>
      <c r="O135" s="1457"/>
      <c r="P135" s="1458"/>
      <c r="Q135" s="1457"/>
      <c r="R135" s="1458"/>
      <c r="S135" s="1457"/>
      <c r="T135" s="1458"/>
      <c r="U135" s="1457"/>
      <c r="V135" s="1458"/>
      <c r="W135" s="1457"/>
      <c r="X135" s="1458"/>
      <c r="Y135" s="1457"/>
      <c r="Z135" s="1458"/>
      <c r="AA135" s="1457"/>
      <c r="AB135" s="1458"/>
      <c r="AC135" s="1457"/>
      <c r="AD135" s="1458"/>
      <c r="AE135" s="1457"/>
      <c r="AF135" s="1458"/>
      <c r="AG135" s="1457"/>
      <c r="AH135" s="1458"/>
      <c r="AI135" s="1457"/>
      <c r="AJ135" s="1458"/>
      <c r="AK135" s="1457"/>
      <c r="AL135" s="1458"/>
      <c r="AM135" s="1457"/>
      <c r="AN135" s="1458"/>
      <c r="AO135" s="1457"/>
      <c r="AP135" s="1458"/>
      <c r="AQ135" s="1457"/>
      <c r="AR135" s="1458"/>
      <c r="AS135" s="1457"/>
      <c r="AT135" s="1458"/>
      <c r="AU135" s="1457"/>
      <c r="AV135" s="1458"/>
      <c r="AW135" s="1457"/>
      <c r="AX135" s="1458"/>
      <c r="AY135" s="1457"/>
      <c r="AZ135" s="1458"/>
      <c r="BA135" s="1457"/>
      <c r="BB135" s="1458"/>
      <c r="BC135" s="1457"/>
      <c r="BD135" s="1458"/>
      <c r="BE135" s="1457"/>
      <c r="BF135" s="1458"/>
      <c r="BG135" s="1457"/>
      <c r="BH135" s="1458"/>
      <c r="BI135" s="1457"/>
      <c r="BJ135" s="1458"/>
      <c r="BK135" s="1457"/>
      <c r="BL135" s="1458"/>
      <c r="BM135" s="1457"/>
      <c r="BN135" s="1458"/>
      <c r="BO135" s="1457"/>
      <c r="BP135" s="1458"/>
      <c r="BQ135" s="1457"/>
      <c r="BR135" s="1458"/>
    </row>
    <row r="136" spans="1:70" ht="13.15" customHeight="1">
      <c r="A136" s="1452" t="s">
        <v>618</v>
      </c>
      <c r="B136" s="1453"/>
      <c r="C136" s="1453"/>
      <c r="D136" s="1454"/>
      <c r="E136" s="1457"/>
      <c r="F136" s="1458"/>
      <c r="G136" s="1457"/>
      <c r="H136" s="1458"/>
      <c r="I136" s="1457"/>
      <c r="J136" s="1458"/>
      <c r="K136" s="1457"/>
      <c r="L136" s="1458"/>
      <c r="M136" s="1457"/>
      <c r="N136" s="1458"/>
      <c r="O136" s="1457"/>
      <c r="P136" s="1458"/>
      <c r="Q136" s="1457"/>
      <c r="R136" s="1458"/>
      <c r="S136" s="1457"/>
      <c r="T136" s="1458"/>
      <c r="U136" s="1457"/>
      <c r="V136" s="1458"/>
      <c r="W136" s="1457"/>
      <c r="X136" s="1458"/>
      <c r="Y136" s="1457"/>
      <c r="Z136" s="1458"/>
      <c r="AA136" s="1457"/>
      <c r="AB136" s="1458"/>
      <c r="AC136" s="1457"/>
      <c r="AD136" s="1458"/>
      <c r="AE136" s="1457"/>
      <c r="AF136" s="1458"/>
      <c r="AG136" s="1457"/>
      <c r="AH136" s="1458"/>
      <c r="AI136" s="1457"/>
      <c r="AJ136" s="1458"/>
      <c r="AK136" s="1457"/>
      <c r="AL136" s="1458"/>
      <c r="AM136" s="1457"/>
      <c r="AN136" s="1458"/>
      <c r="AO136" s="1457"/>
      <c r="AP136" s="1458"/>
      <c r="AQ136" s="1457"/>
      <c r="AR136" s="1458"/>
      <c r="AS136" s="1457"/>
      <c r="AT136" s="1458"/>
      <c r="AU136" s="1457"/>
      <c r="AV136" s="1458"/>
      <c r="AW136" s="1457"/>
      <c r="AX136" s="1458"/>
      <c r="AY136" s="1457"/>
      <c r="AZ136" s="1458"/>
      <c r="BA136" s="1457"/>
      <c r="BB136" s="1458"/>
      <c r="BC136" s="1457"/>
      <c r="BD136" s="1458"/>
      <c r="BE136" s="1457"/>
      <c r="BF136" s="1458"/>
      <c r="BG136" s="1457"/>
      <c r="BH136" s="1458"/>
      <c r="BI136" s="1457"/>
      <c r="BJ136" s="1458"/>
      <c r="BK136" s="1457"/>
      <c r="BL136" s="1458"/>
      <c r="BM136" s="1457"/>
      <c r="BN136" s="1458"/>
      <c r="BO136" s="1457"/>
      <c r="BP136" s="1458"/>
      <c r="BQ136" s="1457"/>
      <c r="BR136" s="1458"/>
    </row>
    <row r="137" spans="1:70" ht="13.15" customHeight="1">
      <c r="A137" s="1452" t="s">
        <v>619</v>
      </c>
      <c r="B137" s="1453"/>
      <c r="C137" s="1453"/>
      <c r="D137" s="1454"/>
      <c r="E137" s="1457"/>
      <c r="F137" s="1458"/>
      <c r="G137" s="1457"/>
      <c r="H137" s="1458"/>
      <c r="I137" s="1457"/>
      <c r="J137" s="1458"/>
      <c r="K137" s="1457"/>
      <c r="L137" s="1458"/>
      <c r="M137" s="1457"/>
      <c r="N137" s="1458"/>
      <c r="O137" s="1457"/>
      <c r="P137" s="1458"/>
      <c r="Q137" s="1457"/>
      <c r="R137" s="1458"/>
      <c r="S137" s="1457"/>
      <c r="T137" s="1458"/>
      <c r="U137" s="1457"/>
      <c r="V137" s="1458"/>
      <c r="W137" s="1457"/>
      <c r="X137" s="1458"/>
      <c r="Y137" s="1457"/>
      <c r="Z137" s="1458"/>
      <c r="AA137" s="1457"/>
      <c r="AB137" s="1458"/>
      <c r="AC137" s="1457"/>
      <c r="AD137" s="1458"/>
      <c r="AE137" s="1457"/>
      <c r="AF137" s="1458"/>
      <c r="AG137" s="1457"/>
      <c r="AH137" s="1458"/>
      <c r="AI137" s="1457"/>
      <c r="AJ137" s="1458"/>
      <c r="AK137" s="1457"/>
      <c r="AL137" s="1458"/>
      <c r="AM137" s="1457"/>
      <c r="AN137" s="1458"/>
      <c r="AO137" s="1457"/>
      <c r="AP137" s="1458"/>
      <c r="AQ137" s="1457"/>
      <c r="AR137" s="1458"/>
      <c r="AS137" s="1457"/>
      <c r="AT137" s="1458"/>
      <c r="AU137" s="1457"/>
      <c r="AV137" s="1458"/>
      <c r="AW137" s="1457"/>
      <c r="AX137" s="1458"/>
      <c r="AY137" s="1457"/>
      <c r="AZ137" s="1458"/>
      <c r="BA137" s="1457"/>
      <c r="BB137" s="1458"/>
      <c r="BC137" s="1457"/>
      <c r="BD137" s="1458"/>
      <c r="BE137" s="1457"/>
      <c r="BF137" s="1458"/>
      <c r="BG137" s="1457"/>
      <c r="BH137" s="1458"/>
      <c r="BI137" s="1457"/>
      <c r="BJ137" s="1458"/>
      <c r="BK137" s="1457"/>
      <c r="BL137" s="1458"/>
      <c r="BM137" s="1457"/>
      <c r="BN137" s="1458"/>
      <c r="BO137" s="1457"/>
      <c r="BP137" s="1458"/>
      <c r="BQ137" s="1457"/>
      <c r="BR137" s="1458"/>
    </row>
    <row r="138" spans="1:70" ht="13.15" customHeight="1">
      <c r="A138" s="1452" t="s">
        <v>620</v>
      </c>
      <c r="B138" s="1453"/>
      <c r="C138" s="1453"/>
      <c r="D138" s="1454"/>
      <c r="E138" s="1457"/>
      <c r="F138" s="1458"/>
      <c r="G138" s="1457"/>
      <c r="H138" s="1458"/>
      <c r="I138" s="1457"/>
      <c r="J138" s="1458"/>
      <c r="K138" s="1457"/>
      <c r="L138" s="1458"/>
      <c r="M138" s="1457"/>
      <c r="N138" s="1458"/>
      <c r="O138" s="1457"/>
      <c r="P138" s="1458"/>
      <c r="Q138" s="1457"/>
      <c r="R138" s="1458"/>
      <c r="S138" s="1457"/>
      <c r="T138" s="1458"/>
      <c r="U138" s="1457"/>
      <c r="V138" s="1458"/>
      <c r="W138" s="1457"/>
      <c r="X138" s="1458"/>
      <c r="Y138" s="1457"/>
      <c r="Z138" s="1458"/>
      <c r="AA138" s="1457"/>
      <c r="AB138" s="1458"/>
      <c r="AC138" s="1457"/>
      <c r="AD138" s="1458"/>
      <c r="AE138" s="1457"/>
      <c r="AF138" s="1458"/>
      <c r="AG138" s="1457"/>
      <c r="AH138" s="1458"/>
      <c r="AI138" s="1457"/>
      <c r="AJ138" s="1458"/>
      <c r="AK138" s="1457"/>
      <c r="AL138" s="1458"/>
      <c r="AM138" s="1457"/>
      <c r="AN138" s="1458"/>
      <c r="AO138" s="1457"/>
      <c r="AP138" s="1458"/>
      <c r="AQ138" s="1457"/>
      <c r="AR138" s="1458"/>
      <c r="AS138" s="1457"/>
      <c r="AT138" s="1458"/>
      <c r="AU138" s="1457"/>
      <c r="AV138" s="1458"/>
      <c r="AW138" s="1457"/>
      <c r="AX138" s="1458"/>
      <c r="AY138" s="1457"/>
      <c r="AZ138" s="1458"/>
      <c r="BA138" s="1457"/>
      <c r="BB138" s="1458"/>
      <c r="BC138" s="1457"/>
      <c r="BD138" s="1458"/>
      <c r="BE138" s="1457"/>
      <c r="BF138" s="1458"/>
      <c r="BG138" s="1457"/>
      <c r="BH138" s="1458"/>
      <c r="BI138" s="1457"/>
      <c r="BJ138" s="1458"/>
      <c r="BK138" s="1457"/>
      <c r="BL138" s="1458"/>
      <c r="BM138" s="1457"/>
      <c r="BN138" s="1458"/>
      <c r="BO138" s="1457"/>
      <c r="BP138" s="1458"/>
      <c r="BQ138" s="1457"/>
      <c r="BR138" s="1458"/>
    </row>
    <row r="139" spans="1:70" ht="13.15" customHeight="1">
      <c r="A139" s="1452" t="s">
        <v>621</v>
      </c>
      <c r="B139" s="1453"/>
      <c r="C139" s="1453"/>
      <c r="D139" s="1454"/>
      <c r="E139" s="1457"/>
      <c r="F139" s="1458"/>
      <c r="G139" s="1457"/>
      <c r="H139" s="1458"/>
      <c r="I139" s="1457"/>
      <c r="J139" s="1458"/>
      <c r="K139" s="1457"/>
      <c r="L139" s="1458"/>
      <c r="M139" s="1457"/>
      <c r="N139" s="1458"/>
      <c r="O139" s="1457"/>
      <c r="P139" s="1458"/>
      <c r="Q139" s="1457"/>
      <c r="R139" s="1458"/>
      <c r="S139" s="1457"/>
      <c r="T139" s="1458"/>
      <c r="U139" s="1457"/>
      <c r="V139" s="1458"/>
      <c r="W139" s="1457"/>
      <c r="X139" s="1458"/>
      <c r="Y139" s="1457"/>
      <c r="Z139" s="1458"/>
      <c r="AA139" s="1457"/>
      <c r="AB139" s="1458"/>
      <c r="AC139" s="1457"/>
      <c r="AD139" s="1458"/>
      <c r="AE139" s="1457"/>
      <c r="AF139" s="1458"/>
      <c r="AG139" s="1457"/>
      <c r="AH139" s="1458"/>
      <c r="AI139" s="1457"/>
      <c r="AJ139" s="1458"/>
      <c r="AK139" s="1457"/>
      <c r="AL139" s="1458"/>
      <c r="AM139" s="1457"/>
      <c r="AN139" s="1458"/>
      <c r="AO139" s="1457"/>
      <c r="AP139" s="1458"/>
      <c r="AQ139" s="1457"/>
      <c r="AR139" s="1458"/>
      <c r="AS139" s="1457"/>
      <c r="AT139" s="1458"/>
      <c r="AU139" s="1457"/>
      <c r="AV139" s="1458"/>
      <c r="AW139" s="1457"/>
      <c r="AX139" s="1458"/>
      <c r="AY139" s="1457"/>
      <c r="AZ139" s="1458"/>
      <c r="BA139" s="1457"/>
      <c r="BB139" s="1458"/>
      <c r="BC139" s="1457"/>
      <c r="BD139" s="1458"/>
      <c r="BE139" s="1457"/>
      <c r="BF139" s="1458"/>
      <c r="BG139" s="1457"/>
      <c r="BH139" s="1458"/>
      <c r="BI139" s="1457"/>
      <c r="BJ139" s="1458"/>
      <c r="BK139" s="1457"/>
      <c r="BL139" s="1458"/>
      <c r="BM139" s="1457"/>
      <c r="BN139" s="1458"/>
      <c r="BO139" s="1457"/>
      <c r="BP139" s="1458"/>
      <c r="BQ139" s="1457"/>
      <c r="BR139" s="1458"/>
    </row>
    <row r="140" spans="1:70" ht="13.15" customHeight="1">
      <c r="A140" s="1452" t="s">
        <v>622</v>
      </c>
      <c r="B140" s="1453"/>
      <c r="C140" s="1453"/>
      <c r="D140" s="1454"/>
      <c r="E140" s="1457"/>
      <c r="F140" s="1458"/>
      <c r="G140" s="1457"/>
      <c r="H140" s="1458"/>
      <c r="I140" s="1457"/>
      <c r="J140" s="1458"/>
      <c r="K140" s="1457"/>
      <c r="L140" s="1458"/>
      <c r="M140" s="1457"/>
      <c r="N140" s="1458"/>
      <c r="O140" s="1457"/>
      <c r="P140" s="1458"/>
      <c r="Q140" s="1457"/>
      <c r="R140" s="1458"/>
      <c r="S140" s="1457"/>
      <c r="T140" s="1458"/>
      <c r="U140" s="1457"/>
      <c r="V140" s="1458"/>
      <c r="W140" s="1457"/>
      <c r="X140" s="1458"/>
      <c r="Y140" s="1457"/>
      <c r="Z140" s="1458"/>
      <c r="AA140" s="1457"/>
      <c r="AB140" s="1458"/>
      <c r="AC140" s="1457"/>
      <c r="AD140" s="1458"/>
      <c r="AE140" s="1457"/>
      <c r="AF140" s="1458"/>
      <c r="AG140" s="1457"/>
      <c r="AH140" s="1458"/>
      <c r="AI140" s="1457"/>
      <c r="AJ140" s="1458"/>
      <c r="AK140" s="1457"/>
      <c r="AL140" s="1458"/>
      <c r="AM140" s="1457"/>
      <c r="AN140" s="1458"/>
      <c r="AO140" s="1457"/>
      <c r="AP140" s="1458"/>
      <c r="AQ140" s="1457"/>
      <c r="AR140" s="1458"/>
      <c r="AS140" s="1457"/>
      <c r="AT140" s="1458"/>
      <c r="AU140" s="1457"/>
      <c r="AV140" s="1458"/>
      <c r="AW140" s="1457"/>
      <c r="AX140" s="1458"/>
      <c r="AY140" s="1457"/>
      <c r="AZ140" s="1458"/>
      <c r="BA140" s="1457"/>
      <c r="BB140" s="1458"/>
      <c r="BC140" s="1457"/>
      <c r="BD140" s="1458"/>
      <c r="BE140" s="1457"/>
      <c r="BF140" s="1458"/>
      <c r="BG140" s="1457"/>
      <c r="BH140" s="1458"/>
      <c r="BI140" s="1457"/>
      <c r="BJ140" s="1458"/>
      <c r="BK140" s="1457"/>
      <c r="BL140" s="1458"/>
      <c r="BM140" s="1457"/>
      <c r="BN140" s="1458"/>
      <c r="BO140" s="1457"/>
      <c r="BP140" s="1458"/>
      <c r="BQ140" s="1457"/>
      <c r="BR140" s="1458"/>
    </row>
    <row r="141" spans="1:70">
      <c r="A141" s="143" t="s">
        <v>623</v>
      </c>
      <c r="B141" s="144"/>
      <c r="C141" s="144"/>
      <c r="D141" s="145"/>
      <c r="E141" s="1457"/>
      <c r="F141" s="1458"/>
      <c r="G141" s="1457"/>
      <c r="H141" s="1458"/>
      <c r="I141" s="1457"/>
      <c r="J141" s="1458"/>
      <c r="K141" s="1457"/>
      <c r="L141" s="1458"/>
      <c r="M141" s="1457"/>
      <c r="N141" s="1458"/>
      <c r="O141" s="1457"/>
      <c r="P141" s="1458"/>
      <c r="Q141" s="1457"/>
      <c r="R141" s="1458"/>
      <c r="S141" s="1457"/>
      <c r="T141" s="1458"/>
      <c r="U141" s="1457"/>
      <c r="V141" s="1458"/>
      <c r="W141" s="1457"/>
      <c r="X141" s="1458"/>
      <c r="Y141" s="1457"/>
      <c r="Z141" s="1458"/>
      <c r="AA141" s="1457"/>
      <c r="AB141" s="1458"/>
      <c r="AC141" s="1457"/>
      <c r="AD141" s="1458"/>
      <c r="AE141" s="1457"/>
      <c r="AF141" s="1458"/>
      <c r="AG141" s="1457"/>
      <c r="AH141" s="1458"/>
      <c r="AI141" s="1457"/>
      <c r="AJ141" s="1458"/>
      <c r="AK141" s="1457"/>
      <c r="AL141" s="1458"/>
      <c r="AM141" s="1457"/>
      <c r="AN141" s="1458"/>
      <c r="AO141" s="1457"/>
      <c r="AP141" s="1458"/>
      <c r="AQ141" s="1457"/>
      <c r="AR141" s="1458"/>
      <c r="AS141" s="1457"/>
      <c r="AT141" s="1458"/>
      <c r="AU141" s="1457"/>
      <c r="AV141" s="1458"/>
      <c r="AW141" s="1457"/>
      <c r="AX141" s="1458"/>
      <c r="AY141" s="1457"/>
      <c r="AZ141" s="1458"/>
      <c r="BA141" s="1457"/>
      <c r="BB141" s="1458"/>
      <c r="BC141" s="1457"/>
      <c r="BD141" s="1458"/>
      <c r="BE141" s="1457"/>
      <c r="BF141" s="1458"/>
      <c r="BG141" s="1457"/>
      <c r="BH141" s="1458"/>
      <c r="BI141" s="1457"/>
      <c r="BJ141" s="1458"/>
      <c r="BK141" s="1457"/>
      <c r="BL141" s="1458"/>
      <c r="BM141" s="1457"/>
      <c r="BN141" s="1458"/>
      <c r="BO141" s="1457"/>
      <c r="BP141" s="1458"/>
      <c r="BQ141" s="1457"/>
      <c r="BR141" s="1458"/>
    </row>
    <row r="142" spans="1:70">
      <c r="A142" s="143" t="s">
        <v>623</v>
      </c>
      <c r="B142" s="144"/>
      <c r="C142" s="144"/>
      <c r="D142" s="145"/>
      <c r="E142" s="1457"/>
      <c r="F142" s="1458"/>
      <c r="G142" s="1457"/>
      <c r="H142" s="1458"/>
      <c r="I142" s="1457"/>
      <c r="J142" s="1458"/>
      <c r="K142" s="1457"/>
      <c r="L142" s="1458"/>
      <c r="M142" s="1457"/>
      <c r="N142" s="1458"/>
      <c r="O142" s="1457"/>
      <c r="P142" s="1458"/>
      <c r="Q142" s="1457"/>
      <c r="R142" s="1458"/>
      <c r="S142" s="1457"/>
      <c r="T142" s="1458"/>
      <c r="U142" s="1457"/>
      <c r="V142" s="1458"/>
      <c r="W142" s="1457"/>
      <c r="X142" s="1458"/>
      <c r="Y142" s="1457"/>
      <c r="Z142" s="1458"/>
      <c r="AA142" s="1457"/>
      <c r="AB142" s="1458"/>
      <c r="AC142" s="1457"/>
      <c r="AD142" s="1458"/>
      <c r="AE142" s="1457"/>
      <c r="AF142" s="1458"/>
      <c r="AG142" s="1457"/>
      <c r="AH142" s="1458"/>
      <c r="AI142" s="1457"/>
      <c r="AJ142" s="1458"/>
      <c r="AK142" s="1457"/>
      <c r="AL142" s="1458"/>
      <c r="AM142" s="1457"/>
      <c r="AN142" s="1458"/>
      <c r="AO142" s="1457"/>
      <c r="AP142" s="1458"/>
      <c r="AQ142" s="1457"/>
      <c r="AR142" s="1458"/>
      <c r="AS142" s="1457"/>
      <c r="AT142" s="1458"/>
      <c r="AU142" s="1457"/>
      <c r="AV142" s="1458"/>
      <c r="AW142" s="1457"/>
      <c r="AX142" s="1458"/>
      <c r="AY142" s="1457"/>
      <c r="AZ142" s="1458"/>
      <c r="BA142" s="1457"/>
      <c r="BB142" s="1458"/>
      <c r="BC142" s="1457"/>
      <c r="BD142" s="1458"/>
      <c r="BE142" s="1457"/>
      <c r="BF142" s="1458"/>
      <c r="BG142" s="1457"/>
      <c r="BH142" s="1458"/>
      <c r="BI142" s="1457"/>
      <c r="BJ142" s="1458"/>
      <c r="BK142" s="1457"/>
      <c r="BL142" s="1458"/>
      <c r="BM142" s="1457"/>
      <c r="BN142" s="1458"/>
      <c r="BO142" s="1457"/>
      <c r="BP142" s="1458"/>
      <c r="BQ142" s="1457"/>
      <c r="BR142" s="1458"/>
    </row>
    <row r="144" spans="1:70" ht="17.25">
      <c r="B144" s="293" t="s">
        <v>624</v>
      </c>
      <c r="F144" t="s">
        <v>645</v>
      </c>
    </row>
    <row r="145" spans="1:70">
      <c r="A145" s="135"/>
      <c r="B145" s="136"/>
      <c r="C145" s="137" t="s">
        <v>510</v>
      </c>
      <c r="D145" s="138"/>
      <c r="E145" s="1441" t="s">
        <v>511</v>
      </c>
      <c r="F145" s="1442"/>
      <c r="G145" s="1441" t="s">
        <v>513</v>
      </c>
      <c r="H145" s="1442"/>
      <c r="I145" s="1441" t="s">
        <v>514</v>
      </c>
      <c r="J145" s="1442"/>
      <c r="K145" s="1441" t="s">
        <v>517</v>
      </c>
      <c r="L145" s="1442"/>
      <c r="M145" s="1441" t="s">
        <v>518</v>
      </c>
      <c r="N145" s="1442"/>
      <c r="O145" s="1441" t="s">
        <v>519</v>
      </c>
      <c r="P145" s="1442"/>
      <c r="Q145" s="1441" t="s">
        <v>520</v>
      </c>
      <c r="R145" s="1442"/>
      <c r="S145" s="1441" t="s">
        <v>521</v>
      </c>
      <c r="T145" s="1442"/>
      <c r="U145" s="1441" t="s">
        <v>522</v>
      </c>
      <c r="V145" s="1442"/>
      <c r="W145" s="1441" t="s">
        <v>523</v>
      </c>
      <c r="X145" s="1442"/>
      <c r="Y145" s="1441" t="s">
        <v>524</v>
      </c>
      <c r="Z145" s="1442"/>
      <c r="AA145" s="1441" t="s">
        <v>525</v>
      </c>
      <c r="AB145" s="1442"/>
      <c r="AC145" s="1441" t="s">
        <v>526</v>
      </c>
      <c r="AD145" s="1442"/>
      <c r="AE145" s="1441" t="s">
        <v>527</v>
      </c>
      <c r="AF145" s="1442"/>
      <c r="AG145" s="1441" t="s">
        <v>528</v>
      </c>
      <c r="AH145" s="1442"/>
      <c r="AI145" s="1441" t="s">
        <v>529</v>
      </c>
      <c r="AJ145" s="1442"/>
      <c r="AK145" s="1441" t="s">
        <v>530</v>
      </c>
      <c r="AL145" s="1442"/>
      <c r="AM145" s="1441" t="s">
        <v>531</v>
      </c>
      <c r="AN145" s="1442"/>
      <c r="AO145" s="1441" t="s">
        <v>532</v>
      </c>
      <c r="AP145" s="1442"/>
      <c r="AQ145" s="1441" t="s">
        <v>533</v>
      </c>
      <c r="AR145" s="1442"/>
      <c r="AS145" s="1441" t="s">
        <v>534</v>
      </c>
      <c r="AT145" s="1442"/>
      <c r="AU145" s="1441" t="s">
        <v>535</v>
      </c>
      <c r="AV145" s="1442"/>
      <c r="AW145" s="1441" t="s">
        <v>536</v>
      </c>
      <c r="AX145" s="1442"/>
      <c r="AY145" s="1441" t="s">
        <v>537</v>
      </c>
      <c r="AZ145" s="1442"/>
      <c r="BA145" s="1441" t="s">
        <v>538</v>
      </c>
      <c r="BB145" s="1442"/>
      <c r="BC145" s="1441" t="s">
        <v>539</v>
      </c>
      <c r="BD145" s="1442"/>
      <c r="BE145" s="1441" t="s">
        <v>540</v>
      </c>
      <c r="BF145" s="1442"/>
      <c r="BG145" s="1441" t="s">
        <v>541</v>
      </c>
      <c r="BH145" s="1442"/>
      <c r="BI145" s="1441" t="s">
        <v>542</v>
      </c>
      <c r="BJ145" s="1442"/>
      <c r="BK145" s="1441" t="s">
        <v>543</v>
      </c>
      <c r="BL145" s="1442"/>
      <c r="BM145" s="1441" t="s">
        <v>544</v>
      </c>
      <c r="BN145" s="1442"/>
      <c r="BO145" s="1441" t="s">
        <v>545</v>
      </c>
      <c r="BP145" s="1442"/>
      <c r="BQ145" s="1441" t="s">
        <v>546</v>
      </c>
      <c r="BR145" s="1442"/>
    </row>
    <row r="146" spans="1:70">
      <c r="A146" s="139" t="s">
        <v>382</v>
      </c>
      <c r="B146" s="140"/>
      <c r="C146" s="141"/>
      <c r="D146" s="142"/>
      <c r="E146" s="1443" t="s">
        <v>512</v>
      </c>
      <c r="F146" s="1444"/>
      <c r="G146" s="1443" t="s">
        <v>515</v>
      </c>
      <c r="H146" s="1444"/>
      <c r="I146" s="1443" t="s">
        <v>516</v>
      </c>
      <c r="J146" s="1444"/>
      <c r="K146" s="1443" t="s">
        <v>547</v>
      </c>
      <c r="L146" s="1444"/>
      <c r="M146" s="1443" t="s">
        <v>548</v>
      </c>
      <c r="N146" s="1444"/>
      <c r="O146" s="1443" t="s">
        <v>549</v>
      </c>
      <c r="P146" s="1444"/>
      <c r="Q146" s="1443" t="s">
        <v>550</v>
      </c>
      <c r="R146" s="1444"/>
      <c r="S146" s="1443" t="s">
        <v>551</v>
      </c>
      <c r="T146" s="1444"/>
      <c r="U146" s="1443" t="s">
        <v>552</v>
      </c>
      <c r="V146" s="1444"/>
      <c r="W146" s="1443" t="s">
        <v>553</v>
      </c>
      <c r="X146" s="1444"/>
      <c r="Y146" s="1443" t="s">
        <v>554</v>
      </c>
      <c r="Z146" s="1444"/>
      <c r="AA146" s="1443" t="s">
        <v>555</v>
      </c>
      <c r="AB146" s="1444"/>
      <c r="AC146" s="1443" t="s">
        <v>556</v>
      </c>
      <c r="AD146" s="1444"/>
      <c r="AE146" s="1443" t="s">
        <v>557</v>
      </c>
      <c r="AF146" s="1444"/>
      <c r="AG146" s="1443" t="s">
        <v>558</v>
      </c>
      <c r="AH146" s="1444"/>
      <c r="AI146" s="1443" t="s">
        <v>559</v>
      </c>
      <c r="AJ146" s="1444"/>
      <c r="AK146" s="1443" t="s">
        <v>560</v>
      </c>
      <c r="AL146" s="1444"/>
      <c r="AM146" s="1443" t="s">
        <v>561</v>
      </c>
      <c r="AN146" s="1444"/>
      <c r="AO146" s="1443" t="s">
        <v>562</v>
      </c>
      <c r="AP146" s="1444"/>
      <c r="AQ146" s="1443" t="s">
        <v>563</v>
      </c>
      <c r="AR146" s="1444"/>
      <c r="AS146" s="1443" t="s">
        <v>564</v>
      </c>
      <c r="AT146" s="1444"/>
      <c r="AU146" s="1443" t="s">
        <v>565</v>
      </c>
      <c r="AV146" s="1444"/>
      <c r="AW146" s="1443" t="s">
        <v>566</v>
      </c>
      <c r="AX146" s="1444"/>
      <c r="AY146" s="1443" t="s">
        <v>567</v>
      </c>
      <c r="AZ146" s="1444"/>
      <c r="BA146" s="1443" t="s">
        <v>568</v>
      </c>
      <c r="BB146" s="1444"/>
      <c r="BC146" s="1443" t="s">
        <v>569</v>
      </c>
      <c r="BD146" s="1444"/>
      <c r="BE146" s="1443" t="s">
        <v>570</v>
      </c>
      <c r="BF146" s="1444"/>
      <c r="BG146" s="1443" t="s">
        <v>571</v>
      </c>
      <c r="BH146" s="1444"/>
      <c r="BI146" s="1443" t="s">
        <v>572</v>
      </c>
      <c r="BJ146" s="1444"/>
      <c r="BK146" s="1443" t="s">
        <v>573</v>
      </c>
      <c r="BL146" s="1444"/>
      <c r="BM146" s="1443" t="s">
        <v>574</v>
      </c>
      <c r="BN146" s="1444"/>
      <c r="BO146" s="1443" t="s">
        <v>575</v>
      </c>
      <c r="BP146" s="1444"/>
      <c r="BQ146" s="1443" t="s">
        <v>576</v>
      </c>
      <c r="BR146" s="1444"/>
    </row>
    <row r="147" spans="1:70">
      <c r="A147" s="1459" t="s">
        <v>627</v>
      </c>
      <c r="B147" s="1460"/>
      <c r="C147" s="1461"/>
      <c r="D147" s="147" t="s">
        <v>625</v>
      </c>
      <c r="E147" s="1457"/>
      <c r="F147" s="1458"/>
      <c r="G147" s="1457"/>
      <c r="H147" s="1458"/>
      <c r="I147" s="1457"/>
      <c r="J147" s="1458"/>
      <c r="K147" s="1457"/>
      <c r="L147" s="1458"/>
      <c r="M147" s="1457"/>
      <c r="N147" s="1458"/>
      <c r="O147" s="1457"/>
      <c r="P147" s="1458"/>
      <c r="Q147" s="1457"/>
      <c r="R147" s="1458"/>
      <c r="S147" s="1457"/>
      <c r="T147" s="1458"/>
      <c r="U147" s="1457"/>
      <c r="V147" s="1458"/>
      <c r="W147" s="1457"/>
      <c r="X147" s="1458"/>
      <c r="Y147" s="1457"/>
      <c r="Z147" s="1458"/>
      <c r="AA147" s="1457"/>
      <c r="AB147" s="1458"/>
      <c r="AC147" s="1457"/>
      <c r="AD147" s="1458"/>
      <c r="AE147" s="1457"/>
      <c r="AF147" s="1458"/>
      <c r="AG147" s="1457"/>
      <c r="AH147" s="1458"/>
      <c r="AI147" s="1457"/>
      <c r="AJ147" s="1458"/>
      <c r="AK147" s="1457"/>
      <c r="AL147" s="1458"/>
      <c r="AM147" s="1457"/>
      <c r="AN147" s="1458"/>
      <c r="AO147" s="1457"/>
      <c r="AP147" s="1458"/>
      <c r="AQ147" s="1457"/>
      <c r="AR147" s="1458"/>
      <c r="AS147" s="1457"/>
      <c r="AT147" s="1458"/>
      <c r="AU147" s="1457"/>
      <c r="AV147" s="1458"/>
      <c r="AW147" s="1457"/>
      <c r="AX147" s="1458"/>
      <c r="AY147" s="1457"/>
      <c r="AZ147" s="1458"/>
      <c r="BA147" s="1457"/>
      <c r="BB147" s="1458"/>
      <c r="BC147" s="1457"/>
      <c r="BD147" s="1458"/>
      <c r="BE147" s="1457"/>
      <c r="BF147" s="1458"/>
      <c r="BG147" s="1457"/>
      <c r="BH147" s="1458"/>
      <c r="BI147" s="1457"/>
      <c r="BJ147" s="1458"/>
      <c r="BK147" s="1457"/>
      <c r="BL147" s="1458"/>
      <c r="BM147" s="1457"/>
      <c r="BN147" s="1458"/>
      <c r="BO147" s="1457"/>
      <c r="BP147" s="1458"/>
      <c r="BQ147" s="1457"/>
      <c r="BR147" s="1458"/>
    </row>
    <row r="148" spans="1:70">
      <c r="A148" s="1462"/>
      <c r="B148" s="1463"/>
      <c r="C148" s="1464"/>
      <c r="D148" s="147" t="s">
        <v>626</v>
      </c>
      <c r="E148" s="1457"/>
      <c r="F148" s="1458"/>
      <c r="G148" s="1457"/>
      <c r="H148" s="1458"/>
      <c r="I148" s="1457"/>
      <c r="J148" s="1458"/>
      <c r="K148" s="1457"/>
      <c r="L148" s="1458"/>
      <c r="M148" s="1457"/>
      <c r="N148" s="1458"/>
      <c r="O148" s="1457"/>
      <c r="P148" s="1458"/>
      <c r="Q148" s="1457"/>
      <c r="R148" s="1458"/>
      <c r="S148" s="1457"/>
      <c r="T148" s="1458"/>
      <c r="U148" s="1457"/>
      <c r="V148" s="1458"/>
      <c r="W148" s="1457"/>
      <c r="X148" s="1458"/>
      <c r="Y148" s="1457"/>
      <c r="Z148" s="1458"/>
      <c r="AA148" s="1457"/>
      <c r="AB148" s="1458"/>
      <c r="AC148" s="1457"/>
      <c r="AD148" s="1458"/>
      <c r="AE148" s="1457"/>
      <c r="AF148" s="1458"/>
      <c r="AG148" s="1457"/>
      <c r="AH148" s="1458"/>
      <c r="AI148" s="1457"/>
      <c r="AJ148" s="1458"/>
      <c r="AK148" s="1457"/>
      <c r="AL148" s="1458"/>
      <c r="AM148" s="1457"/>
      <c r="AN148" s="1458"/>
      <c r="AO148" s="1457"/>
      <c r="AP148" s="1458"/>
      <c r="AQ148" s="1457"/>
      <c r="AR148" s="1458"/>
      <c r="AS148" s="1457"/>
      <c r="AT148" s="1458"/>
      <c r="AU148" s="1457"/>
      <c r="AV148" s="1458"/>
      <c r="AW148" s="1457"/>
      <c r="AX148" s="1458"/>
      <c r="AY148" s="1457"/>
      <c r="AZ148" s="1458"/>
      <c r="BA148" s="1457"/>
      <c r="BB148" s="1458"/>
      <c r="BC148" s="1457"/>
      <c r="BD148" s="1458"/>
      <c r="BE148" s="1457"/>
      <c r="BF148" s="1458"/>
      <c r="BG148" s="1457"/>
      <c r="BH148" s="1458"/>
      <c r="BI148" s="1457"/>
      <c r="BJ148" s="1458"/>
      <c r="BK148" s="1457"/>
      <c r="BL148" s="1458"/>
      <c r="BM148" s="1457"/>
      <c r="BN148" s="1458"/>
      <c r="BO148" s="1457"/>
      <c r="BP148" s="1458"/>
      <c r="BQ148" s="1457"/>
      <c r="BR148" s="1458"/>
    </row>
    <row r="149" spans="1:70">
      <c r="A149" s="1459" t="s">
        <v>628</v>
      </c>
      <c r="B149" s="1460"/>
      <c r="C149" s="1461"/>
      <c r="D149" s="147" t="s">
        <v>625</v>
      </c>
      <c r="E149" s="1457"/>
      <c r="F149" s="1458"/>
      <c r="G149" s="1457"/>
      <c r="H149" s="1458"/>
      <c r="I149" s="1457"/>
      <c r="J149" s="1458"/>
      <c r="K149" s="1457"/>
      <c r="L149" s="1458"/>
      <c r="M149" s="1457"/>
      <c r="N149" s="1458"/>
      <c r="O149" s="1457"/>
      <c r="P149" s="1458"/>
      <c r="Q149" s="1457"/>
      <c r="R149" s="1458"/>
      <c r="S149" s="1457"/>
      <c r="T149" s="1458"/>
      <c r="U149" s="1457"/>
      <c r="V149" s="1458"/>
      <c r="W149" s="1457"/>
      <c r="X149" s="1458"/>
      <c r="Y149" s="1457"/>
      <c r="Z149" s="1458"/>
      <c r="AA149" s="1457"/>
      <c r="AB149" s="1458"/>
      <c r="AC149" s="1457"/>
      <c r="AD149" s="1458"/>
      <c r="AE149" s="1457"/>
      <c r="AF149" s="1458"/>
      <c r="AG149" s="1457"/>
      <c r="AH149" s="1458"/>
      <c r="AI149" s="1457"/>
      <c r="AJ149" s="1458"/>
      <c r="AK149" s="1457"/>
      <c r="AL149" s="1458"/>
      <c r="AM149" s="1457"/>
      <c r="AN149" s="1458"/>
      <c r="AO149" s="1457"/>
      <c r="AP149" s="1458"/>
      <c r="AQ149" s="1457"/>
      <c r="AR149" s="1458"/>
      <c r="AS149" s="1457"/>
      <c r="AT149" s="1458"/>
      <c r="AU149" s="1457"/>
      <c r="AV149" s="1458"/>
      <c r="AW149" s="1457"/>
      <c r="AX149" s="1458"/>
      <c r="AY149" s="1457"/>
      <c r="AZ149" s="1458"/>
      <c r="BA149" s="1457"/>
      <c r="BB149" s="1458"/>
      <c r="BC149" s="1457"/>
      <c r="BD149" s="1458"/>
      <c r="BE149" s="1457"/>
      <c r="BF149" s="1458"/>
      <c r="BG149" s="1457"/>
      <c r="BH149" s="1458"/>
      <c r="BI149" s="1457"/>
      <c r="BJ149" s="1458"/>
      <c r="BK149" s="1457"/>
      <c r="BL149" s="1458"/>
      <c r="BM149" s="1457"/>
      <c r="BN149" s="1458"/>
      <c r="BO149" s="1457"/>
      <c r="BP149" s="1458"/>
      <c r="BQ149" s="1457"/>
      <c r="BR149" s="1458"/>
    </row>
    <row r="150" spans="1:70">
      <c r="A150" s="1462"/>
      <c r="B150" s="1463"/>
      <c r="C150" s="1464"/>
      <c r="D150" s="147" t="s">
        <v>626</v>
      </c>
      <c r="E150" s="1457"/>
      <c r="F150" s="1458"/>
      <c r="G150" s="1457"/>
      <c r="H150" s="1458"/>
      <c r="I150" s="1457"/>
      <c r="J150" s="1458"/>
      <c r="K150" s="1457"/>
      <c r="L150" s="1458"/>
      <c r="M150" s="1457"/>
      <c r="N150" s="1458"/>
      <c r="O150" s="1457"/>
      <c r="P150" s="1458"/>
      <c r="Q150" s="1457"/>
      <c r="R150" s="1458"/>
      <c r="S150" s="1457"/>
      <c r="T150" s="1458"/>
      <c r="U150" s="1457"/>
      <c r="V150" s="1458"/>
      <c r="W150" s="1457"/>
      <c r="X150" s="1458"/>
      <c r="Y150" s="1457"/>
      <c r="Z150" s="1458"/>
      <c r="AA150" s="1457"/>
      <c r="AB150" s="1458"/>
      <c r="AC150" s="1457"/>
      <c r="AD150" s="1458"/>
      <c r="AE150" s="1457"/>
      <c r="AF150" s="1458"/>
      <c r="AG150" s="1457"/>
      <c r="AH150" s="1458"/>
      <c r="AI150" s="1457"/>
      <c r="AJ150" s="1458"/>
      <c r="AK150" s="1457"/>
      <c r="AL150" s="1458"/>
      <c r="AM150" s="1457"/>
      <c r="AN150" s="1458"/>
      <c r="AO150" s="1457"/>
      <c r="AP150" s="1458"/>
      <c r="AQ150" s="1457"/>
      <c r="AR150" s="1458"/>
      <c r="AS150" s="1457"/>
      <c r="AT150" s="1458"/>
      <c r="AU150" s="1457"/>
      <c r="AV150" s="1458"/>
      <c r="AW150" s="1457"/>
      <c r="AX150" s="1458"/>
      <c r="AY150" s="1457"/>
      <c r="AZ150" s="1458"/>
      <c r="BA150" s="1457"/>
      <c r="BB150" s="1458"/>
      <c r="BC150" s="1457"/>
      <c r="BD150" s="1458"/>
      <c r="BE150" s="1457"/>
      <c r="BF150" s="1458"/>
      <c r="BG150" s="1457"/>
      <c r="BH150" s="1458"/>
      <c r="BI150" s="1457"/>
      <c r="BJ150" s="1458"/>
      <c r="BK150" s="1457"/>
      <c r="BL150" s="1458"/>
      <c r="BM150" s="1457"/>
      <c r="BN150" s="1458"/>
      <c r="BO150" s="1457"/>
      <c r="BP150" s="1458"/>
      <c r="BQ150" s="1457"/>
      <c r="BR150" s="1458"/>
    </row>
    <row r="151" spans="1:70" ht="13.15" customHeight="1">
      <c r="A151" s="1459" t="s">
        <v>629</v>
      </c>
      <c r="B151" s="1460"/>
      <c r="C151" s="1461"/>
      <c r="D151" s="147" t="s">
        <v>625</v>
      </c>
      <c r="E151" s="1457"/>
      <c r="F151" s="1458"/>
      <c r="G151" s="1457"/>
      <c r="H151" s="1458"/>
      <c r="I151" s="1457"/>
      <c r="J151" s="1458"/>
      <c r="K151" s="1457"/>
      <c r="L151" s="1458"/>
      <c r="M151" s="1457"/>
      <c r="N151" s="1458"/>
      <c r="O151" s="1457"/>
      <c r="P151" s="1458"/>
      <c r="Q151" s="1457"/>
      <c r="R151" s="1458"/>
      <c r="S151" s="1457"/>
      <c r="T151" s="1458"/>
      <c r="U151" s="1457"/>
      <c r="V151" s="1458"/>
      <c r="W151" s="1457"/>
      <c r="X151" s="1458"/>
      <c r="Y151" s="1457"/>
      <c r="Z151" s="1458"/>
      <c r="AA151" s="1457"/>
      <c r="AB151" s="1458"/>
      <c r="AC151" s="1457"/>
      <c r="AD151" s="1458"/>
      <c r="AE151" s="1457"/>
      <c r="AF151" s="1458"/>
      <c r="AG151" s="1457"/>
      <c r="AH151" s="1458"/>
      <c r="AI151" s="1457"/>
      <c r="AJ151" s="1458"/>
      <c r="AK151" s="1457"/>
      <c r="AL151" s="1458"/>
      <c r="AM151" s="1457"/>
      <c r="AN151" s="1458"/>
      <c r="AO151" s="1457"/>
      <c r="AP151" s="1458"/>
      <c r="AQ151" s="1457"/>
      <c r="AR151" s="1458"/>
      <c r="AS151" s="1457"/>
      <c r="AT151" s="1458"/>
      <c r="AU151" s="1457"/>
      <c r="AV151" s="1458"/>
      <c r="AW151" s="1457"/>
      <c r="AX151" s="1458"/>
      <c r="AY151" s="1457"/>
      <c r="AZ151" s="1458"/>
      <c r="BA151" s="1457"/>
      <c r="BB151" s="1458"/>
      <c r="BC151" s="1457"/>
      <c r="BD151" s="1458"/>
      <c r="BE151" s="1457"/>
      <c r="BF151" s="1458"/>
      <c r="BG151" s="1457"/>
      <c r="BH151" s="1458"/>
      <c r="BI151" s="1457"/>
      <c r="BJ151" s="1458"/>
      <c r="BK151" s="1457"/>
      <c r="BL151" s="1458"/>
      <c r="BM151" s="1457"/>
      <c r="BN151" s="1458"/>
      <c r="BO151" s="1457"/>
      <c r="BP151" s="1458"/>
      <c r="BQ151" s="1457"/>
      <c r="BR151" s="1458"/>
    </row>
    <row r="152" spans="1:70">
      <c r="A152" s="1462"/>
      <c r="B152" s="1463"/>
      <c r="C152" s="1464"/>
      <c r="D152" s="147" t="s">
        <v>626</v>
      </c>
      <c r="E152" s="1457"/>
      <c r="F152" s="1458"/>
      <c r="G152" s="1457"/>
      <c r="H152" s="1458"/>
      <c r="I152" s="1457"/>
      <c r="J152" s="1458"/>
      <c r="K152" s="1457"/>
      <c r="L152" s="1458"/>
      <c r="M152" s="1457"/>
      <c r="N152" s="1458"/>
      <c r="O152" s="1457"/>
      <c r="P152" s="1458"/>
      <c r="Q152" s="1457"/>
      <c r="R152" s="1458"/>
      <c r="S152" s="1457"/>
      <c r="T152" s="1458"/>
      <c r="U152" s="1457"/>
      <c r="V152" s="1458"/>
      <c r="W152" s="1457"/>
      <c r="X152" s="1458"/>
      <c r="Y152" s="1457"/>
      <c r="Z152" s="1458"/>
      <c r="AA152" s="1457"/>
      <c r="AB152" s="1458"/>
      <c r="AC152" s="1457"/>
      <c r="AD152" s="1458"/>
      <c r="AE152" s="1457"/>
      <c r="AF152" s="1458"/>
      <c r="AG152" s="1457"/>
      <c r="AH152" s="1458"/>
      <c r="AI152" s="1457"/>
      <c r="AJ152" s="1458"/>
      <c r="AK152" s="1457"/>
      <c r="AL152" s="1458"/>
      <c r="AM152" s="1457"/>
      <c r="AN152" s="1458"/>
      <c r="AO152" s="1457"/>
      <c r="AP152" s="1458"/>
      <c r="AQ152" s="1457"/>
      <c r="AR152" s="1458"/>
      <c r="AS152" s="1457"/>
      <c r="AT152" s="1458"/>
      <c r="AU152" s="1457"/>
      <c r="AV152" s="1458"/>
      <c r="AW152" s="1457"/>
      <c r="AX152" s="1458"/>
      <c r="AY152" s="1457"/>
      <c r="AZ152" s="1458"/>
      <c r="BA152" s="1457"/>
      <c r="BB152" s="1458"/>
      <c r="BC152" s="1457"/>
      <c r="BD152" s="1458"/>
      <c r="BE152" s="1457"/>
      <c r="BF152" s="1458"/>
      <c r="BG152" s="1457"/>
      <c r="BH152" s="1458"/>
      <c r="BI152" s="1457"/>
      <c r="BJ152" s="1458"/>
      <c r="BK152" s="1457"/>
      <c r="BL152" s="1458"/>
      <c r="BM152" s="1457"/>
      <c r="BN152" s="1458"/>
      <c r="BO152" s="1457"/>
      <c r="BP152" s="1458"/>
      <c r="BQ152" s="1457"/>
      <c r="BR152" s="1458"/>
    </row>
    <row r="153" spans="1:70">
      <c r="A153" s="1452" t="s">
        <v>630</v>
      </c>
      <c r="B153" s="1453"/>
      <c r="C153" s="1453"/>
      <c r="D153" s="1454"/>
      <c r="E153" s="1457"/>
      <c r="F153" s="1458"/>
      <c r="G153" s="1457"/>
      <c r="H153" s="1458"/>
      <c r="I153" s="1457"/>
      <c r="J153" s="1458"/>
      <c r="K153" s="1457"/>
      <c r="L153" s="1458"/>
      <c r="M153" s="1457"/>
      <c r="N153" s="1458"/>
      <c r="O153" s="1457"/>
      <c r="P153" s="1458"/>
      <c r="Q153" s="1457"/>
      <c r="R153" s="1458"/>
      <c r="S153" s="1457"/>
      <c r="T153" s="1458"/>
      <c r="U153" s="1457"/>
      <c r="V153" s="1458"/>
      <c r="W153" s="1457"/>
      <c r="X153" s="1458"/>
      <c r="Y153" s="1457"/>
      <c r="Z153" s="1458"/>
      <c r="AA153" s="1457"/>
      <c r="AB153" s="1458"/>
      <c r="AC153" s="1457"/>
      <c r="AD153" s="1458"/>
      <c r="AE153" s="1457"/>
      <c r="AF153" s="1458"/>
      <c r="AG153" s="1457"/>
      <c r="AH153" s="1458"/>
      <c r="AI153" s="1457"/>
      <c r="AJ153" s="1458"/>
      <c r="AK153" s="1457"/>
      <c r="AL153" s="1458"/>
      <c r="AM153" s="1457"/>
      <c r="AN153" s="1458"/>
      <c r="AO153" s="1457"/>
      <c r="AP153" s="1458"/>
      <c r="AQ153" s="1457"/>
      <c r="AR153" s="1458"/>
      <c r="AS153" s="1457"/>
      <c r="AT153" s="1458"/>
      <c r="AU153" s="1457"/>
      <c r="AV153" s="1458"/>
      <c r="AW153" s="1457"/>
      <c r="AX153" s="1458"/>
      <c r="AY153" s="1457"/>
      <c r="AZ153" s="1458"/>
      <c r="BA153" s="1457"/>
      <c r="BB153" s="1458"/>
      <c r="BC153" s="1457"/>
      <c r="BD153" s="1458"/>
      <c r="BE153" s="1457"/>
      <c r="BF153" s="1458"/>
      <c r="BG153" s="1457"/>
      <c r="BH153" s="1458"/>
      <c r="BI153" s="1457"/>
      <c r="BJ153" s="1458"/>
      <c r="BK153" s="1457"/>
      <c r="BL153" s="1458"/>
      <c r="BM153" s="1457"/>
      <c r="BN153" s="1458"/>
      <c r="BO153" s="1457"/>
      <c r="BP153" s="1458"/>
      <c r="BQ153" s="1457"/>
      <c r="BR153" s="1458"/>
    </row>
    <row r="154" spans="1:70" ht="21.6" customHeight="1">
      <c r="A154" s="1452" t="s">
        <v>643</v>
      </c>
      <c r="B154" s="1453"/>
      <c r="C154" s="1453"/>
      <c r="D154" s="1454"/>
      <c r="E154" s="1457"/>
      <c r="F154" s="1458"/>
      <c r="G154" s="1457"/>
      <c r="H154" s="1458"/>
      <c r="I154" s="1457"/>
      <c r="J154" s="1458"/>
      <c r="K154" s="1457"/>
      <c r="L154" s="1458"/>
      <c r="M154" s="1457"/>
      <c r="N154" s="1458"/>
      <c r="O154" s="1457"/>
      <c r="P154" s="1458"/>
      <c r="Q154" s="1457"/>
      <c r="R154" s="1458"/>
      <c r="S154" s="1457"/>
      <c r="T154" s="1458"/>
      <c r="U154" s="1457"/>
      <c r="V154" s="1458"/>
      <c r="W154" s="1457"/>
      <c r="X154" s="1458"/>
      <c r="Y154" s="1457"/>
      <c r="Z154" s="1458"/>
      <c r="AA154" s="1457"/>
      <c r="AB154" s="1458"/>
      <c r="AC154" s="1457"/>
      <c r="AD154" s="1458"/>
      <c r="AE154" s="1457"/>
      <c r="AF154" s="1458"/>
      <c r="AG154" s="1457"/>
      <c r="AH154" s="1458"/>
      <c r="AI154" s="1457"/>
      <c r="AJ154" s="1458"/>
      <c r="AK154" s="1457"/>
      <c r="AL154" s="1458"/>
      <c r="AM154" s="1457"/>
      <c r="AN154" s="1458"/>
      <c r="AO154" s="1457"/>
      <c r="AP154" s="1458"/>
      <c r="AQ154" s="1457"/>
      <c r="AR154" s="1458"/>
      <c r="AS154" s="1457"/>
      <c r="AT154" s="1458"/>
      <c r="AU154" s="1457"/>
      <c r="AV154" s="1458"/>
      <c r="AW154" s="1457"/>
      <c r="AX154" s="1458"/>
      <c r="AY154" s="1457"/>
      <c r="AZ154" s="1458"/>
      <c r="BA154" s="1457"/>
      <c r="BB154" s="1458"/>
      <c r="BC154" s="1457"/>
      <c r="BD154" s="1458"/>
      <c r="BE154" s="1457"/>
      <c r="BF154" s="1458"/>
      <c r="BG154" s="1457"/>
      <c r="BH154" s="1458"/>
      <c r="BI154" s="1457"/>
      <c r="BJ154" s="1458"/>
      <c r="BK154" s="1457"/>
      <c r="BL154" s="1458"/>
      <c r="BM154" s="1457"/>
      <c r="BN154" s="1458"/>
      <c r="BO154" s="1457"/>
      <c r="BP154" s="1458"/>
      <c r="BQ154" s="1457"/>
      <c r="BR154" s="1458"/>
    </row>
    <row r="155" spans="1:70" ht="13.15" customHeight="1">
      <c r="A155" s="1452" t="s">
        <v>631</v>
      </c>
      <c r="B155" s="1453"/>
      <c r="C155" s="1453"/>
      <c r="D155" s="1454"/>
      <c r="E155" s="1457"/>
      <c r="F155" s="1458"/>
      <c r="G155" s="1457"/>
      <c r="H155" s="1458"/>
      <c r="I155" s="1457"/>
      <c r="J155" s="1458"/>
      <c r="K155" s="1457"/>
      <c r="L155" s="1458"/>
      <c r="M155" s="1457"/>
      <c r="N155" s="1458"/>
      <c r="O155" s="1457"/>
      <c r="P155" s="1458"/>
      <c r="Q155" s="1457"/>
      <c r="R155" s="1458"/>
      <c r="S155" s="1457"/>
      <c r="T155" s="1458"/>
      <c r="U155" s="1457"/>
      <c r="V155" s="1458"/>
      <c r="W155" s="1457"/>
      <c r="X155" s="1458"/>
      <c r="Y155" s="1457"/>
      <c r="Z155" s="1458"/>
      <c r="AA155" s="1457"/>
      <c r="AB155" s="1458"/>
      <c r="AC155" s="1457"/>
      <c r="AD155" s="1458"/>
      <c r="AE155" s="1457"/>
      <c r="AF155" s="1458"/>
      <c r="AG155" s="1457"/>
      <c r="AH155" s="1458"/>
      <c r="AI155" s="1457"/>
      <c r="AJ155" s="1458"/>
      <c r="AK155" s="1457"/>
      <c r="AL155" s="1458"/>
      <c r="AM155" s="1457"/>
      <c r="AN155" s="1458"/>
      <c r="AO155" s="1457"/>
      <c r="AP155" s="1458"/>
      <c r="AQ155" s="1457"/>
      <c r="AR155" s="1458"/>
      <c r="AS155" s="1457"/>
      <c r="AT155" s="1458"/>
      <c r="AU155" s="1457"/>
      <c r="AV155" s="1458"/>
      <c r="AW155" s="1457"/>
      <c r="AX155" s="1458"/>
      <c r="AY155" s="1457"/>
      <c r="AZ155" s="1458"/>
      <c r="BA155" s="1457"/>
      <c r="BB155" s="1458"/>
      <c r="BC155" s="1457"/>
      <c r="BD155" s="1458"/>
      <c r="BE155" s="1457"/>
      <c r="BF155" s="1458"/>
      <c r="BG155" s="1457"/>
      <c r="BH155" s="1458"/>
      <c r="BI155" s="1457"/>
      <c r="BJ155" s="1458"/>
      <c r="BK155" s="1457"/>
      <c r="BL155" s="1458"/>
      <c r="BM155" s="1457"/>
      <c r="BN155" s="1458"/>
      <c r="BO155" s="1457"/>
      <c r="BP155" s="1458"/>
      <c r="BQ155" s="1457"/>
      <c r="BR155" s="1458"/>
    </row>
    <row r="156" spans="1:70" ht="13.15" customHeight="1">
      <c r="A156" s="1452" t="s">
        <v>632</v>
      </c>
      <c r="B156" s="1453"/>
      <c r="C156" s="1453"/>
      <c r="D156" s="1454"/>
      <c r="E156" s="1457"/>
      <c r="F156" s="1458"/>
      <c r="G156" s="1457"/>
      <c r="H156" s="1458"/>
      <c r="I156" s="1457"/>
      <c r="J156" s="1458"/>
      <c r="K156" s="1457"/>
      <c r="L156" s="1458"/>
      <c r="M156" s="1457"/>
      <c r="N156" s="1458"/>
      <c r="O156" s="1457"/>
      <c r="P156" s="1458"/>
      <c r="Q156" s="1457"/>
      <c r="R156" s="1458"/>
      <c r="S156" s="1457"/>
      <c r="T156" s="1458"/>
      <c r="U156" s="1457"/>
      <c r="V156" s="1458"/>
      <c r="W156" s="1457"/>
      <c r="X156" s="1458"/>
      <c r="Y156" s="1457"/>
      <c r="Z156" s="1458"/>
      <c r="AA156" s="1457"/>
      <c r="AB156" s="1458"/>
      <c r="AC156" s="1457"/>
      <c r="AD156" s="1458"/>
      <c r="AE156" s="1457"/>
      <c r="AF156" s="1458"/>
      <c r="AG156" s="1457"/>
      <c r="AH156" s="1458"/>
      <c r="AI156" s="1457"/>
      <c r="AJ156" s="1458"/>
      <c r="AK156" s="1457"/>
      <c r="AL156" s="1458"/>
      <c r="AM156" s="1457"/>
      <c r="AN156" s="1458"/>
      <c r="AO156" s="1457"/>
      <c r="AP156" s="1458"/>
      <c r="AQ156" s="1457"/>
      <c r="AR156" s="1458"/>
      <c r="AS156" s="1457"/>
      <c r="AT156" s="1458"/>
      <c r="AU156" s="1457"/>
      <c r="AV156" s="1458"/>
      <c r="AW156" s="1457"/>
      <c r="AX156" s="1458"/>
      <c r="AY156" s="1457"/>
      <c r="AZ156" s="1458"/>
      <c r="BA156" s="1457"/>
      <c r="BB156" s="1458"/>
      <c r="BC156" s="1457"/>
      <c r="BD156" s="1458"/>
      <c r="BE156" s="1457"/>
      <c r="BF156" s="1458"/>
      <c r="BG156" s="1457"/>
      <c r="BH156" s="1458"/>
      <c r="BI156" s="1457"/>
      <c r="BJ156" s="1458"/>
      <c r="BK156" s="1457"/>
      <c r="BL156" s="1458"/>
      <c r="BM156" s="1457"/>
      <c r="BN156" s="1458"/>
      <c r="BO156" s="1457"/>
      <c r="BP156" s="1458"/>
      <c r="BQ156" s="1457"/>
      <c r="BR156" s="1458"/>
    </row>
    <row r="157" spans="1:70" ht="13.15" customHeight="1">
      <c r="A157" s="1452" t="s">
        <v>633</v>
      </c>
      <c r="B157" s="1453"/>
      <c r="C157" s="1453"/>
      <c r="D157" s="1454"/>
      <c r="E157" s="1457"/>
      <c r="F157" s="1458"/>
      <c r="G157" s="1457"/>
      <c r="H157" s="1458"/>
      <c r="I157" s="1457"/>
      <c r="J157" s="1458"/>
      <c r="K157" s="1457"/>
      <c r="L157" s="1458"/>
      <c r="M157" s="1457"/>
      <c r="N157" s="1458"/>
      <c r="O157" s="1457"/>
      <c r="P157" s="1458"/>
      <c r="Q157" s="1457"/>
      <c r="R157" s="1458"/>
      <c r="S157" s="1457"/>
      <c r="T157" s="1458"/>
      <c r="U157" s="1457"/>
      <c r="V157" s="1458"/>
      <c r="W157" s="1457"/>
      <c r="X157" s="1458"/>
      <c r="Y157" s="1457"/>
      <c r="Z157" s="1458"/>
      <c r="AA157" s="1457"/>
      <c r="AB157" s="1458"/>
      <c r="AC157" s="1457"/>
      <c r="AD157" s="1458"/>
      <c r="AE157" s="1457"/>
      <c r="AF157" s="1458"/>
      <c r="AG157" s="1457"/>
      <c r="AH157" s="1458"/>
      <c r="AI157" s="1457"/>
      <c r="AJ157" s="1458"/>
      <c r="AK157" s="1457"/>
      <c r="AL157" s="1458"/>
      <c r="AM157" s="1457"/>
      <c r="AN157" s="1458"/>
      <c r="AO157" s="1457"/>
      <c r="AP157" s="1458"/>
      <c r="AQ157" s="1457"/>
      <c r="AR157" s="1458"/>
      <c r="AS157" s="1457"/>
      <c r="AT157" s="1458"/>
      <c r="AU157" s="1457"/>
      <c r="AV157" s="1458"/>
      <c r="AW157" s="1457"/>
      <c r="AX157" s="1458"/>
      <c r="AY157" s="1457"/>
      <c r="AZ157" s="1458"/>
      <c r="BA157" s="1457"/>
      <c r="BB157" s="1458"/>
      <c r="BC157" s="1457"/>
      <c r="BD157" s="1458"/>
      <c r="BE157" s="1457"/>
      <c r="BF157" s="1458"/>
      <c r="BG157" s="1457"/>
      <c r="BH157" s="1458"/>
      <c r="BI157" s="1457"/>
      <c r="BJ157" s="1458"/>
      <c r="BK157" s="1457"/>
      <c r="BL157" s="1458"/>
      <c r="BM157" s="1457"/>
      <c r="BN157" s="1458"/>
      <c r="BO157" s="1457"/>
      <c r="BP157" s="1458"/>
      <c r="BQ157" s="1457"/>
      <c r="BR157" s="1458"/>
    </row>
    <row r="158" spans="1:70" ht="13.15" customHeight="1">
      <c r="A158" s="1452" t="s">
        <v>634</v>
      </c>
      <c r="B158" s="1453"/>
      <c r="C158" s="1453"/>
      <c r="D158" s="1454"/>
      <c r="E158" s="1457"/>
      <c r="F158" s="1458"/>
      <c r="G158" s="1457"/>
      <c r="H158" s="1458"/>
      <c r="I158" s="1457"/>
      <c r="J158" s="1458"/>
      <c r="K158" s="1457"/>
      <c r="L158" s="1458"/>
      <c r="M158" s="1457"/>
      <c r="N158" s="1458"/>
      <c r="O158" s="1457"/>
      <c r="P158" s="1458"/>
      <c r="Q158" s="1457"/>
      <c r="R158" s="1458"/>
      <c r="S158" s="1457"/>
      <c r="T158" s="1458"/>
      <c r="U158" s="1457"/>
      <c r="V158" s="1458"/>
      <c r="W158" s="1457"/>
      <c r="X158" s="1458"/>
      <c r="Y158" s="1457"/>
      <c r="Z158" s="1458"/>
      <c r="AA158" s="1457"/>
      <c r="AB158" s="1458"/>
      <c r="AC158" s="1457"/>
      <c r="AD158" s="1458"/>
      <c r="AE158" s="1457"/>
      <c r="AF158" s="1458"/>
      <c r="AG158" s="1457"/>
      <c r="AH158" s="1458"/>
      <c r="AI158" s="1457"/>
      <c r="AJ158" s="1458"/>
      <c r="AK158" s="1457"/>
      <c r="AL158" s="1458"/>
      <c r="AM158" s="1457"/>
      <c r="AN158" s="1458"/>
      <c r="AO158" s="1457"/>
      <c r="AP158" s="1458"/>
      <c r="AQ158" s="1457"/>
      <c r="AR158" s="1458"/>
      <c r="AS158" s="1457"/>
      <c r="AT158" s="1458"/>
      <c r="AU158" s="1457"/>
      <c r="AV158" s="1458"/>
      <c r="AW158" s="1457"/>
      <c r="AX158" s="1458"/>
      <c r="AY158" s="1457"/>
      <c r="AZ158" s="1458"/>
      <c r="BA158" s="1457"/>
      <c r="BB158" s="1458"/>
      <c r="BC158" s="1457"/>
      <c r="BD158" s="1458"/>
      <c r="BE158" s="1457"/>
      <c r="BF158" s="1458"/>
      <c r="BG158" s="1457"/>
      <c r="BH158" s="1458"/>
      <c r="BI158" s="1457"/>
      <c r="BJ158" s="1458"/>
      <c r="BK158" s="1457"/>
      <c r="BL158" s="1458"/>
      <c r="BM158" s="1457"/>
      <c r="BN158" s="1458"/>
      <c r="BO158" s="1457"/>
      <c r="BP158" s="1458"/>
      <c r="BQ158" s="1457"/>
      <c r="BR158" s="1458"/>
    </row>
    <row r="159" spans="1:70">
      <c r="A159" s="1459" t="s">
        <v>635</v>
      </c>
      <c r="B159" s="1460"/>
      <c r="C159" s="1461"/>
      <c r="D159" s="147" t="s">
        <v>625</v>
      </c>
      <c r="E159" s="1457"/>
      <c r="F159" s="1458"/>
      <c r="G159" s="1457"/>
      <c r="H159" s="1458"/>
      <c r="I159" s="1457"/>
      <c r="J159" s="1458"/>
      <c r="K159" s="1457"/>
      <c r="L159" s="1458"/>
      <c r="M159" s="1457"/>
      <c r="N159" s="1458"/>
      <c r="O159" s="1457"/>
      <c r="P159" s="1458"/>
      <c r="Q159" s="1457"/>
      <c r="R159" s="1458"/>
      <c r="S159" s="1457"/>
      <c r="T159" s="1458"/>
      <c r="U159" s="1457"/>
      <c r="V159" s="1458"/>
      <c r="W159" s="1457"/>
      <c r="X159" s="1458"/>
      <c r="Y159" s="1457"/>
      <c r="Z159" s="1458"/>
      <c r="AA159" s="1457"/>
      <c r="AB159" s="1458"/>
      <c r="AC159" s="1457"/>
      <c r="AD159" s="1458"/>
      <c r="AE159" s="1457"/>
      <c r="AF159" s="1458"/>
      <c r="AG159" s="1457"/>
      <c r="AH159" s="1458"/>
      <c r="AI159" s="1457"/>
      <c r="AJ159" s="1458"/>
      <c r="AK159" s="1457"/>
      <c r="AL159" s="1458"/>
      <c r="AM159" s="1457"/>
      <c r="AN159" s="1458"/>
      <c r="AO159" s="1457"/>
      <c r="AP159" s="1458"/>
      <c r="AQ159" s="1457"/>
      <c r="AR159" s="1458"/>
      <c r="AS159" s="1457"/>
      <c r="AT159" s="1458"/>
      <c r="AU159" s="1457"/>
      <c r="AV159" s="1458"/>
      <c r="AW159" s="1457"/>
      <c r="AX159" s="1458"/>
      <c r="AY159" s="1457"/>
      <c r="AZ159" s="1458"/>
      <c r="BA159" s="1457"/>
      <c r="BB159" s="1458"/>
      <c r="BC159" s="1457"/>
      <c r="BD159" s="1458"/>
      <c r="BE159" s="1457"/>
      <c r="BF159" s="1458"/>
      <c r="BG159" s="1457"/>
      <c r="BH159" s="1458"/>
      <c r="BI159" s="1457"/>
      <c r="BJ159" s="1458"/>
      <c r="BK159" s="1457"/>
      <c r="BL159" s="1458"/>
      <c r="BM159" s="1457"/>
      <c r="BN159" s="1458"/>
      <c r="BO159" s="1457"/>
      <c r="BP159" s="1458"/>
      <c r="BQ159" s="1457"/>
      <c r="BR159" s="1458"/>
    </row>
    <row r="160" spans="1:70">
      <c r="A160" s="1462"/>
      <c r="B160" s="1463"/>
      <c r="C160" s="1464"/>
      <c r="D160" s="147" t="s">
        <v>626</v>
      </c>
      <c r="E160" s="1457"/>
      <c r="F160" s="1458"/>
      <c r="G160" s="1457"/>
      <c r="H160" s="1458"/>
      <c r="I160" s="1457"/>
      <c r="J160" s="1458"/>
      <c r="K160" s="1457"/>
      <c r="L160" s="1458"/>
      <c r="M160" s="1457"/>
      <c r="N160" s="1458"/>
      <c r="O160" s="1457"/>
      <c r="P160" s="1458"/>
      <c r="Q160" s="1457"/>
      <c r="R160" s="1458"/>
      <c r="S160" s="1457"/>
      <c r="T160" s="1458"/>
      <c r="U160" s="1457"/>
      <c r="V160" s="1458"/>
      <c r="W160" s="1457"/>
      <c r="X160" s="1458"/>
      <c r="Y160" s="1457"/>
      <c r="Z160" s="1458"/>
      <c r="AA160" s="1457"/>
      <c r="AB160" s="1458"/>
      <c r="AC160" s="1457"/>
      <c r="AD160" s="1458"/>
      <c r="AE160" s="1457"/>
      <c r="AF160" s="1458"/>
      <c r="AG160" s="1457"/>
      <c r="AH160" s="1458"/>
      <c r="AI160" s="1457"/>
      <c r="AJ160" s="1458"/>
      <c r="AK160" s="1457"/>
      <c r="AL160" s="1458"/>
      <c r="AM160" s="1457"/>
      <c r="AN160" s="1458"/>
      <c r="AO160" s="1457"/>
      <c r="AP160" s="1458"/>
      <c r="AQ160" s="1457"/>
      <c r="AR160" s="1458"/>
      <c r="AS160" s="1457"/>
      <c r="AT160" s="1458"/>
      <c r="AU160" s="1457"/>
      <c r="AV160" s="1458"/>
      <c r="AW160" s="1457"/>
      <c r="AX160" s="1458"/>
      <c r="AY160" s="1457"/>
      <c r="AZ160" s="1458"/>
      <c r="BA160" s="1457"/>
      <c r="BB160" s="1458"/>
      <c r="BC160" s="1457"/>
      <c r="BD160" s="1458"/>
      <c r="BE160" s="1457"/>
      <c r="BF160" s="1458"/>
      <c r="BG160" s="1457"/>
      <c r="BH160" s="1458"/>
      <c r="BI160" s="1457"/>
      <c r="BJ160" s="1458"/>
      <c r="BK160" s="1457"/>
      <c r="BL160" s="1458"/>
      <c r="BM160" s="1457"/>
      <c r="BN160" s="1458"/>
      <c r="BO160" s="1457"/>
      <c r="BP160" s="1458"/>
      <c r="BQ160" s="1457"/>
      <c r="BR160" s="1458"/>
    </row>
    <row r="161" spans="1:70">
      <c r="A161" s="1459" t="s">
        <v>636</v>
      </c>
      <c r="B161" s="1460"/>
      <c r="C161" s="1461"/>
      <c r="D161" s="147" t="s">
        <v>625</v>
      </c>
      <c r="E161" s="1457"/>
      <c r="F161" s="1458"/>
      <c r="G161" s="1457"/>
      <c r="H161" s="1458"/>
      <c r="I161" s="1457"/>
      <c r="J161" s="1458"/>
      <c r="K161" s="1457"/>
      <c r="L161" s="1458"/>
      <c r="M161" s="1457"/>
      <c r="N161" s="1458"/>
      <c r="O161" s="1457"/>
      <c r="P161" s="1458"/>
      <c r="Q161" s="1457"/>
      <c r="R161" s="1458"/>
      <c r="S161" s="1457"/>
      <c r="T161" s="1458"/>
      <c r="U161" s="1457"/>
      <c r="V161" s="1458"/>
      <c r="W161" s="1457"/>
      <c r="X161" s="1458"/>
      <c r="Y161" s="1457"/>
      <c r="Z161" s="1458"/>
      <c r="AA161" s="1457"/>
      <c r="AB161" s="1458"/>
      <c r="AC161" s="1457"/>
      <c r="AD161" s="1458"/>
      <c r="AE161" s="1457"/>
      <c r="AF161" s="1458"/>
      <c r="AG161" s="1457"/>
      <c r="AH161" s="1458"/>
      <c r="AI161" s="1457"/>
      <c r="AJ161" s="1458"/>
      <c r="AK161" s="1457"/>
      <c r="AL161" s="1458"/>
      <c r="AM161" s="1457"/>
      <c r="AN161" s="1458"/>
      <c r="AO161" s="1457"/>
      <c r="AP161" s="1458"/>
      <c r="AQ161" s="1457"/>
      <c r="AR161" s="1458"/>
      <c r="AS161" s="1457"/>
      <c r="AT161" s="1458"/>
      <c r="AU161" s="1457"/>
      <c r="AV161" s="1458"/>
      <c r="AW161" s="1457"/>
      <c r="AX161" s="1458"/>
      <c r="AY161" s="1457"/>
      <c r="AZ161" s="1458"/>
      <c r="BA161" s="1457"/>
      <c r="BB161" s="1458"/>
      <c r="BC161" s="1457"/>
      <c r="BD161" s="1458"/>
      <c r="BE161" s="1457"/>
      <c r="BF161" s="1458"/>
      <c r="BG161" s="1457"/>
      <c r="BH161" s="1458"/>
      <c r="BI161" s="1457"/>
      <c r="BJ161" s="1458"/>
      <c r="BK161" s="1457"/>
      <c r="BL161" s="1458"/>
      <c r="BM161" s="1457"/>
      <c r="BN161" s="1458"/>
      <c r="BO161" s="1457"/>
      <c r="BP161" s="1458"/>
      <c r="BQ161" s="1457"/>
      <c r="BR161" s="1458"/>
    </row>
    <row r="162" spans="1:70">
      <c r="A162" s="1462"/>
      <c r="B162" s="1463"/>
      <c r="C162" s="1464"/>
      <c r="D162" s="147" t="s">
        <v>626</v>
      </c>
      <c r="E162" s="1457"/>
      <c r="F162" s="1458"/>
      <c r="G162" s="1457"/>
      <c r="H162" s="1458"/>
      <c r="I162" s="1457"/>
      <c r="J162" s="1458"/>
      <c r="K162" s="1457"/>
      <c r="L162" s="1458"/>
      <c r="M162" s="1457"/>
      <c r="N162" s="1458"/>
      <c r="O162" s="1457"/>
      <c r="P162" s="1458"/>
      <c r="Q162" s="1457"/>
      <c r="R162" s="1458"/>
      <c r="S162" s="1457"/>
      <c r="T162" s="1458"/>
      <c r="U162" s="1457"/>
      <c r="V162" s="1458"/>
      <c r="W162" s="1457"/>
      <c r="X162" s="1458"/>
      <c r="Y162" s="1457"/>
      <c r="Z162" s="1458"/>
      <c r="AA162" s="1457"/>
      <c r="AB162" s="1458"/>
      <c r="AC162" s="1457"/>
      <c r="AD162" s="1458"/>
      <c r="AE162" s="1457"/>
      <c r="AF162" s="1458"/>
      <c r="AG162" s="1457"/>
      <c r="AH162" s="1458"/>
      <c r="AI162" s="1457"/>
      <c r="AJ162" s="1458"/>
      <c r="AK162" s="1457"/>
      <c r="AL162" s="1458"/>
      <c r="AM162" s="1457"/>
      <c r="AN162" s="1458"/>
      <c r="AO162" s="1457"/>
      <c r="AP162" s="1458"/>
      <c r="AQ162" s="1457"/>
      <c r="AR162" s="1458"/>
      <c r="AS162" s="1457"/>
      <c r="AT162" s="1458"/>
      <c r="AU162" s="1457"/>
      <c r="AV162" s="1458"/>
      <c r="AW162" s="1457"/>
      <c r="AX162" s="1458"/>
      <c r="AY162" s="1457"/>
      <c r="AZ162" s="1458"/>
      <c r="BA162" s="1457"/>
      <c r="BB162" s="1458"/>
      <c r="BC162" s="1457"/>
      <c r="BD162" s="1458"/>
      <c r="BE162" s="1457"/>
      <c r="BF162" s="1458"/>
      <c r="BG162" s="1457"/>
      <c r="BH162" s="1458"/>
      <c r="BI162" s="1457"/>
      <c r="BJ162" s="1458"/>
      <c r="BK162" s="1457"/>
      <c r="BL162" s="1458"/>
      <c r="BM162" s="1457"/>
      <c r="BN162" s="1458"/>
      <c r="BO162" s="1457"/>
      <c r="BP162" s="1458"/>
      <c r="BQ162" s="1457"/>
      <c r="BR162" s="1458"/>
    </row>
    <row r="163" spans="1:70" ht="13.15" customHeight="1">
      <c r="A163" s="1459" t="s">
        <v>637</v>
      </c>
      <c r="B163" s="1460"/>
      <c r="C163" s="1461"/>
      <c r="D163" s="147" t="s">
        <v>625</v>
      </c>
      <c r="E163" s="1457"/>
      <c r="F163" s="1458"/>
      <c r="G163" s="1457"/>
      <c r="H163" s="1458"/>
      <c r="I163" s="1457"/>
      <c r="J163" s="1458"/>
      <c r="K163" s="1457"/>
      <c r="L163" s="1458"/>
      <c r="M163" s="1457"/>
      <c r="N163" s="1458"/>
      <c r="O163" s="1457"/>
      <c r="P163" s="1458"/>
      <c r="Q163" s="1457"/>
      <c r="R163" s="1458"/>
      <c r="S163" s="1457"/>
      <c r="T163" s="1458"/>
      <c r="U163" s="1457"/>
      <c r="V163" s="1458"/>
      <c r="W163" s="1457"/>
      <c r="X163" s="1458"/>
      <c r="Y163" s="1457"/>
      <c r="Z163" s="1458"/>
      <c r="AA163" s="1457"/>
      <c r="AB163" s="1458"/>
      <c r="AC163" s="1457"/>
      <c r="AD163" s="1458"/>
      <c r="AE163" s="1457"/>
      <c r="AF163" s="1458"/>
      <c r="AG163" s="1457"/>
      <c r="AH163" s="1458"/>
      <c r="AI163" s="1457"/>
      <c r="AJ163" s="1458"/>
      <c r="AK163" s="1457"/>
      <c r="AL163" s="1458"/>
      <c r="AM163" s="1457"/>
      <c r="AN163" s="1458"/>
      <c r="AO163" s="1457"/>
      <c r="AP163" s="1458"/>
      <c r="AQ163" s="1457"/>
      <c r="AR163" s="1458"/>
      <c r="AS163" s="1457"/>
      <c r="AT163" s="1458"/>
      <c r="AU163" s="1457"/>
      <c r="AV163" s="1458"/>
      <c r="AW163" s="1457"/>
      <c r="AX163" s="1458"/>
      <c r="AY163" s="1457"/>
      <c r="AZ163" s="1458"/>
      <c r="BA163" s="1457"/>
      <c r="BB163" s="1458"/>
      <c r="BC163" s="1457"/>
      <c r="BD163" s="1458"/>
      <c r="BE163" s="1457"/>
      <c r="BF163" s="1458"/>
      <c r="BG163" s="1457"/>
      <c r="BH163" s="1458"/>
      <c r="BI163" s="1457"/>
      <c r="BJ163" s="1458"/>
      <c r="BK163" s="1457"/>
      <c r="BL163" s="1458"/>
      <c r="BM163" s="1457"/>
      <c r="BN163" s="1458"/>
      <c r="BO163" s="1457"/>
      <c r="BP163" s="1458"/>
      <c r="BQ163" s="1457"/>
      <c r="BR163" s="1458"/>
    </row>
    <row r="164" spans="1:70">
      <c r="A164" s="1478"/>
      <c r="B164" s="1479"/>
      <c r="C164" s="1480"/>
      <c r="D164" s="147" t="s">
        <v>626</v>
      </c>
      <c r="E164" s="1457"/>
      <c r="F164" s="1458"/>
      <c r="G164" s="1457"/>
      <c r="H164" s="1458"/>
      <c r="I164" s="1457"/>
      <c r="J164" s="1458"/>
      <c r="K164" s="1457"/>
      <c r="L164" s="1458"/>
      <c r="M164" s="1457"/>
      <c r="N164" s="1458"/>
      <c r="O164" s="1457"/>
      <c r="P164" s="1458"/>
      <c r="Q164" s="1457"/>
      <c r="R164" s="1458"/>
      <c r="S164" s="1457"/>
      <c r="T164" s="1458"/>
      <c r="U164" s="1457"/>
      <c r="V164" s="1458"/>
      <c r="W164" s="1457"/>
      <c r="X164" s="1458"/>
      <c r="Y164" s="1457"/>
      <c r="Z164" s="1458"/>
      <c r="AA164" s="1457"/>
      <c r="AB164" s="1458"/>
      <c r="AC164" s="1457"/>
      <c r="AD164" s="1458"/>
      <c r="AE164" s="1457"/>
      <c r="AF164" s="1458"/>
      <c r="AG164" s="1457"/>
      <c r="AH164" s="1458"/>
      <c r="AI164" s="1457"/>
      <c r="AJ164" s="1458"/>
      <c r="AK164" s="1457"/>
      <c r="AL164" s="1458"/>
      <c r="AM164" s="1457"/>
      <c r="AN164" s="1458"/>
      <c r="AO164" s="1457"/>
      <c r="AP164" s="1458"/>
      <c r="AQ164" s="1457"/>
      <c r="AR164" s="1458"/>
      <c r="AS164" s="1457"/>
      <c r="AT164" s="1458"/>
      <c r="AU164" s="1457"/>
      <c r="AV164" s="1458"/>
      <c r="AW164" s="1457"/>
      <c r="AX164" s="1458"/>
      <c r="AY164" s="1457"/>
      <c r="AZ164" s="1458"/>
      <c r="BA164" s="1457"/>
      <c r="BB164" s="1458"/>
      <c r="BC164" s="1457"/>
      <c r="BD164" s="1458"/>
      <c r="BE164" s="1457"/>
      <c r="BF164" s="1458"/>
      <c r="BG164" s="1457"/>
      <c r="BH164" s="1458"/>
      <c r="BI164" s="1457"/>
      <c r="BJ164" s="1458"/>
      <c r="BK164" s="1457"/>
      <c r="BL164" s="1458"/>
      <c r="BM164" s="1457"/>
      <c r="BN164" s="1458"/>
      <c r="BO164" s="1457"/>
      <c r="BP164" s="1458"/>
      <c r="BQ164" s="1457"/>
      <c r="BR164" s="1458"/>
    </row>
    <row r="165" spans="1:70" ht="13.15" customHeight="1">
      <c r="A165" s="1468" t="s">
        <v>644</v>
      </c>
      <c r="B165" s="1469"/>
      <c r="C165" s="1470"/>
      <c r="D165" s="147" t="s">
        <v>625</v>
      </c>
      <c r="E165" s="1457"/>
      <c r="F165" s="1458"/>
      <c r="G165" s="1457"/>
      <c r="H165" s="1458"/>
      <c r="I165" s="1457"/>
      <c r="J165" s="1458"/>
      <c r="K165" s="1457"/>
      <c r="L165" s="1458"/>
      <c r="M165" s="1457"/>
      <c r="N165" s="1458"/>
      <c r="O165" s="1457"/>
      <c r="P165" s="1458"/>
      <c r="Q165" s="1457"/>
      <c r="R165" s="1458"/>
      <c r="S165" s="1457"/>
      <c r="T165" s="1458"/>
      <c r="U165" s="1457"/>
      <c r="V165" s="1458"/>
      <c r="W165" s="1457"/>
      <c r="X165" s="1458"/>
      <c r="Y165" s="1457"/>
      <c r="Z165" s="1458"/>
      <c r="AA165" s="1457"/>
      <c r="AB165" s="1458"/>
      <c r="AC165" s="1457"/>
      <c r="AD165" s="1458"/>
      <c r="AE165" s="1457"/>
      <c r="AF165" s="1458"/>
      <c r="AG165" s="1457"/>
      <c r="AH165" s="1458"/>
      <c r="AI165" s="1457"/>
      <c r="AJ165" s="1458"/>
      <c r="AK165" s="1457"/>
      <c r="AL165" s="1458"/>
      <c r="AM165" s="1457"/>
      <c r="AN165" s="1458"/>
      <c r="AO165" s="1457"/>
      <c r="AP165" s="1458"/>
      <c r="AQ165" s="1457"/>
      <c r="AR165" s="1458"/>
      <c r="AS165" s="1457"/>
      <c r="AT165" s="1458"/>
      <c r="AU165" s="1457"/>
      <c r="AV165" s="1458"/>
      <c r="AW165" s="1457"/>
      <c r="AX165" s="1458"/>
      <c r="AY165" s="1457"/>
      <c r="AZ165" s="1458"/>
      <c r="BA165" s="1457"/>
      <c r="BB165" s="1458"/>
      <c r="BC165" s="1457"/>
      <c r="BD165" s="1458"/>
      <c r="BE165" s="1457"/>
      <c r="BF165" s="1458"/>
      <c r="BG165" s="1457"/>
      <c r="BH165" s="1458"/>
      <c r="BI165" s="1457"/>
      <c r="BJ165" s="1458"/>
      <c r="BK165" s="1457"/>
      <c r="BL165" s="1458"/>
      <c r="BM165" s="1457"/>
      <c r="BN165" s="1458"/>
      <c r="BO165" s="1457"/>
      <c r="BP165" s="1458"/>
      <c r="BQ165" s="1457"/>
      <c r="BR165" s="1458"/>
    </row>
    <row r="166" spans="1:70">
      <c r="A166" s="1471"/>
      <c r="B166" s="1472"/>
      <c r="C166" s="1473"/>
      <c r="D166" s="147" t="s">
        <v>626</v>
      </c>
      <c r="E166" s="1457"/>
      <c r="F166" s="1458"/>
      <c r="G166" s="1457"/>
      <c r="H166" s="1458"/>
      <c r="I166" s="1457"/>
      <c r="J166" s="1458"/>
      <c r="K166" s="1457"/>
      <c r="L166" s="1458"/>
      <c r="M166" s="1457"/>
      <c r="N166" s="1458"/>
      <c r="O166" s="1457"/>
      <c r="P166" s="1458"/>
      <c r="Q166" s="1457"/>
      <c r="R166" s="1458"/>
      <c r="S166" s="1457"/>
      <c r="T166" s="1458"/>
      <c r="U166" s="1457"/>
      <c r="V166" s="1458"/>
      <c r="W166" s="1457"/>
      <c r="X166" s="1458"/>
      <c r="Y166" s="1457"/>
      <c r="Z166" s="1458"/>
      <c r="AA166" s="1457"/>
      <c r="AB166" s="1458"/>
      <c r="AC166" s="1457"/>
      <c r="AD166" s="1458"/>
      <c r="AE166" s="1457"/>
      <c r="AF166" s="1458"/>
      <c r="AG166" s="1457"/>
      <c r="AH166" s="1458"/>
      <c r="AI166" s="1457"/>
      <c r="AJ166" s="1458"/>
      <c r="AK166" s="1457"/>
      <c r="AL166" s="1458"/>
      <c r="AM166" s="1457"/>
      <c r="AN166" s="1458"/>
      <c r="AO166" s="1457"/>
      <c r="AP166" s="1458"/>
      <c r="AQ166" s="1457"/>
      <c r="AR166" s="1458"/>
      <c r="AS166" s="1457"/>
      <c r="AT166" s="1458"/>
      <c r="AU166" s="1457"/>
      <c r="AV166" s="1458"/>
      <c r="AW166" s="1457"/>
      <c r="AX166" s="1458"/>
      <c r="AY166" s="1457"/>
      <c r="AZ166" s="1458"/>
      <c r="BA166" s="1457"/>
      <c r="BB166" s="1458"/>
      <c r="BC166" s="1457"/>
      <c r="BD166" s="1458"/>
      <c r="BE166" s="1457"/>
      <c r="BF166" s="1458"/>
      <c r="BG166" s="1457"/>
      <c r="BH166" s="1458"/>
      <c r="BI166" s="1457"/>
      <c r="BJ166" s="1458"/>
      <c r="BK166" s="1457"/>
      <c r="BL166" s="1458"/>
      <c r="BM166" s="1457"/>
      <c r="BN166" s="1458"/>
      <c r="BO166" s="1457"/>
      <c r="BP166" s="1458"/>
      <c r="BQ166" s="1457"/>
      <c r="BR166" s="1458"/>
    </row>
    <row r="167" spans="1:70" ht="13.15" customHeight="1">
      <c r="A167" s="1459" t="s">
        <v>638</v>
      </c>
      <c r="B167" s="1460"/>
      <c r="C167" s="1461"/>
      <c r="D167" s="147" t="s">
        <v>625</v>
      </c>
      <c r="E167" s="1457"/>
      <c r="F167" s="1458"/>
      <c r="G167" s="1457"/>
      <c r="H167" s="1458"/>
      <c r="I167" s="1457"/>
      <c r="J167" s="1458"/>
      <c r="K167" s="1457"/>
      <c r="L167" s="1458"/>
      <c r="M167" s="1457"/>
      <c r="N167" s="1458"/>
      <c r="O167" s="1457"/>
      <c r="P167" s="1458"/>
      <c r="Q167" s="1457"/>
      <c r="R167" s="1458"/>
      <c r="S167" s="1457"/>
      <c r="T167" s="1458"/>
      <c r="U167" s="1457"/>
      <c r="V167" s="1458"/>
      <c r="W167" s="1457"/>
      <c r="X167" s="1458"/>
      <c r="Y167" s="1457"/>
      <c r="Z167" s="1458"/>
      <c r="AA167" s="1457"/>
      <c r="AB167" s="1458"/>
      <c r="AC167" s="1457"/>
      <c r="AD167" s="1458"/>
      <c r="AE167" s="1457"/>
      <c r="AF167" s="1458"/>
      <c r="AG167" s="1457"/>
      <c r="AH167" s="1458"/>
      <c r="AI167" s="1457"/>
      <c r="AJ167" s="1458"/>
      <c r="AK167" s="1457"/>
      <c r="AL167" s="1458"/>
      <c r="AM167" s="1457"/>
      <c r="AN167" s="1458"/>
      <c r="AO167" s="1457"/>
      <c r="AP167" s="1458"/>
      <c r="AQ167" s="1457"/>
      <c r="AR167" s="1458"/>
      <c r="AS167" s="1457"/>
      <c r="AT167" s="1458"/>
      <c r="AU167" s="1457"/>
      <c r="AV167" s="1458"/>
      <c r="AW167" s="1457"/>
      <c r="AX167" s="1458"/>
      <c r="AY167" s="1457"/>
      <c r="AZ167" s="1458"/>
      <c r="BA167" s="1457"/>
      <c r="BB167" s="1458"/>
      <c r="BC167" s="1457"/>
      <c r="BD167" s="1458"/>
      <c r="BE167" s="1457"/>
      <c r="BF167" s="1458"/>
      <c r="BG167" s="1457"/>
      <c r="BH167" s="1458"/>
      <c r="BI167" s="1457"/>
      <c r="BJ167" s="1458"/>
      <c r="BK167" s="1457"/>
      <c r="BL167" s="1458"/>
      <c r="BM167" s="1457"/>
      <c r="BN167" s="1458"/>
      <c r="BO167" s="1457"/>
      <c r="BP167" s="1458"/>
      <c r="BQ167" s="1457"/>
      <c r="BR167" s="1458"/>
    </row>
    <row r="168" spans="1:70">
      <c r="A168" s="1462"/>
      <c r="B168" s="1463"/>
      <c r="C168" s="1464"/>
      <c r="D168" s="147" t="s">
        <v>626</v>
      </c>
      <c r="E168" s="1457"/>
      <c r="F168" s="1458"/>
      <c r="G168" s="1457"/>
      <c r="H168" s="1458"/>
      <c r="I168" s="1457"/>
      <c r="J168" s="1458"/>
      <c r="K168" s="1457"/>
      <c r="L168" s="1458"/>
      <c r="M168" s="1457"/>
      <c r="N168" s="1458"/>
      <c r="O168" s="1457"/>
      <c r="P168" s="1458"/>
      <c r="Q168" s="1457"/>
      <c r="R168" s="1458"/>
      <c r="S168" s="1457"/>
      <c r="T168" s="1458"/>
      <c r="U168" s="1457"/>
      <c r="V168" s="1458"/>
      <c r="W168" s="1457"/>
      <c r="X168" s="1458"/>
      <c r="Y168" s="1457"/>
      <c r="Z168" s="1458"/>
      <c r="AA168" s="1457"/>
      <c r="AB168" s="1458"/>
      <c r="AC168" s="1457"/>
      <c r="AD168" s="1458"/>
      <c r="AE168" s="1457"/>
      <c r="AF168" s="1458"/>
      <c r="AG168" s="1457"/>
      <c r="AH168" s="1458"/>
      <c r="AI168" s="1457"/>
      <c r="AJ168" s="1458"/>
      <c r="AK168" s="1457"/>
      <c r="AL168" s="1458"/>
      <c r="AM168" s="1457"/>
      <c r="AN168" s="1458"/>
      <c r="AO168" s="1457"/>
      <c r="AP168" s="1458"/>
      <c r="AQ168" s="1457"/>
      <c r="AR168" s="1458"/>
      <c r="AS168" s="1457"/>
      <c r="AT168" s="1458"/>
      <c r="AU168" s="1457"/>
      <c r="AV168" s="1458"/>
      <c r="AW168" s="1457"/>
      <c r="AX168" s="1458"/>
      <c r="AY168" s="1457"/>
      <c r="AZ168" s="1458"/>
      <c r="BA168" s="1457"/>
      <c r="BB168" s="1458"/>
      <c r="BC168" s="1457"/>
      <c r="BD168" s="1458"/>
      <c r="BE168" s="1457"/>
      <c r="BF168" s="1458"/>
      <c r="BG168" s="1457"/>
      <c r="BH168" s="1458"/>
      <c r="BI168" s="1457"/>
      <c r="BJ168" s="1458"/>
      <c r="BK168" s="1457"/>
      <c r="BL168" s="1458"/>
      <c r="BM168" s="1457"/>
      <c r="BN168" s="1458"/>
      <c r="BO168" s="1457"/>
      <c r="BP168" s="1458"/>
      <c r="BQ168" s="1457"/>
      <c r="BR168" s="1458"/>
    </row>
    <row r="169" spans="1:70" ht="25.15" customHeight="1">
      <c r="A169" s="1465" t="s">
        <v>639</v>
      </c>
      <c r="B169" s="1466"/>
      <c r="C169" s="1466"/>
      <c r="D169" s="1467"/>
      <c r="E169" s="1457"/>
      <c r="F169" s="1458"/>
      <c r="G169" s="1457"/>
      <c r="H169" s="1458"/>
      <c r="I169" s="1457"/>
      <c r="J169" s="1458"/>
      <c r="K169" s="1457"/>
      <c r="L169" s="1458"/>
      <c r="M169" s="1457"/>
      <c r="N169" s="1458"/>
      <c r="O169" s="1457"/>
      <c r="P169" s="1458"/>
      <c r="Q169" s="1457"/>
      <c r="R169" s="1458"/>
      <c r="S169" s="1457"/>
      <c r="T169" s="1458"/>
      <c r="U169" s="1457"/>
      <c r="V169" s="1458"/>
      <c r="W169" s="1457"/>
      <c r="X169" s="1458"/>
      <c r="Y169" s="1457"/>
      <c r="Z169" s="1458"/>
      <c r="AA169" s="1457"/>
      <c r="AB169" s="1458"/>
      <c r="AC169" s="1457"/>
      <c r="AD169" s="1458"/>
      <c r="AE169" s="1457"/>
      <c r="AF169" s="1458"/>
      <c r="AG169" s="1457"/>
      <c r="AH169" s="1458"/>
      <c r="AI169" s="1457"/>
      <c r="AJ169" s="1458"/>
      <c r="AK169" s="1457"/>
      <c r="AL169" s="1458"/>
      <c r="AM169" s="1457"/>
      <c r="AN169" s="1458"/>
      <c r="AO169" s="1457"/>
      <c r="AP169" s="1458"/>
      <c r="AQ169" s="1457"/>
      <c r="AR169" s="1458"/>
      <c r="AS169" s="1457"/>
      <c r="AT169" s="1458"/>
      <c r="AU169" s="1457"/>
      <c r="AV169" s="1458"/>
      <c r="AW169" s="1457"/>
      <c r="AX169" s="1458"/>
      <c r="AY169" s="1457"/>
      <c r="AZ169" s="1458"/>
      <c r="BA169" s="1457"/>
      <c r="BB169" s="1458"/>
      <c r="BC169" s="1457"/>
      <c r="BD169" s="1458"/>
      <c r="BE169" s="1457"/>
      <c r="BF169" s="1458"/>
      <c r="BG169" s="1457"/>
      <c r="BH169" s="1458"/>
      <c r="BI169" s="1457"/>
      <c r="BJ169" s="1458"/>
      <c r="BK169" s="1457"/>
      <c r="BL169" s="1458"/>
      <c r="BM169" s="1457"/>
      <c r="BN169" s="1458"/>
      <c r="BO169" s="1457"/>
      <c r="BP169" s="1458"/>
      <c r="BQ169" s="1457"/>
      <c r="BR169" s="1458"/>
    </row>
    <row r="170" spans="1:70">
      <c r="A170" s="1459" t="s">
        <v>640</v>
      </c>
      <c r="B170" s="1460"/>
      <c r="C170" s="1461"/>
      <c r="D170" s="147" t="s">
        <v>625</v>
      </c>
      <c r="E170" s="1457"/>
      <c r="F170" s="1458"/>
      <c r="G170" s="1457"/>
      <c r="H170" s="1458"/>
      <c r="I170" s="1457"/>
      <c r="J170" s="1458"/>
      <c r="K170" s="1457"/>
      <c r="L170" s="1458"/>
      <c r="M170" s="1457"/>
      <c r="N170" s="1458"/>
      <c r="O170" s="1457"/>
      <c r="P170" s="1458"/>
      <c r="Q170" s="1457"/>
      <c r="R170" s="1458"/>
      <c r="S170" s="1457"/>
      <c r="T170" s="1458"/>
      <c r="U170" s="1457"/>
      <c r="V170" s="1458"/>
      <c r="W170" s="1457"/>
      <c r="X170" s="1458"/>
      <c r="Y170" s="1457"/>
      <c r="Z170" s="1458"/>
      <c r="AA170" s="1457"/>
      <c r="AB170" s="1458"/>
      <c r="AC170" s="1457"/>
      <c r="AD170" s="1458"/>
      <c r="AE170" s="1457"/>
      <c r="AF170" s="1458"/>
      <c r="AG170" s="1457"/>
      <c r="AH170" s="1458"/>
      <c r="AI170" s="1457"/>
      <c r="AJ170" s="1458"/>
      <c r="AK170" s="1457"/>
      <c r="AL170" s="1458"/>
      <c r="AM170" s="1457"/>
      <c r="AN170" s="1458"/>
      <c r="AO170" s="1457"/>
      <c r="AP170" s="1458"/>
      <c r="AQ170" s="1457"/>
      <c r="AR170" s="1458"/>
      <c r="AS170" s="1457"/>
      <c r="AT170" s="1458"/>
      <c r="AU170" s="1457"/>
      <c r="AV170" s="1458"/>
      <c r="AW170" s="1457"/>
      <c r="AX170" s="1458"/>
      <c r="AY170" s="1457"/>
      <c r="AZ170" s="1458"/>
      <c r="BA170" s="1457"/>
      <c r="BB170" s="1458"/>
      <c r="BC170" s="1457"/>
      <c r="BD170" s="1458"/>
      <c r="BE170" s="1457"/>
      <c r="BF170" s="1458"/>
      <c r="BG170" s="1457"/>
      <c r="BH170" s="1458"/>
      <c r="BI170" s="1457"/>
      <c r="BJ170" s="1458"/>
      <c r="BK170" s="1457"/>
      <c r="BL170" s="1458"/>
      <c r="BM170" s="1457"/>
      <c r="BN170" s="1458"/>
      <c r="BO170" s="1457"/>
      <c r="BP170" s="1458"/>
      <c r="BQ170" s="1457"/>
      <c r="BR170" s="1458"/>
    </row>
    <row r="171" spans="1:70">
      <c r="A171" s="1462"/>
      <c r="B171" s="1463"/>
      <c r="C171" s="1464"/>
      <c r="D171" s="147" t="s">
        <v>626</v>
      </c>
      <c r="E171" s="1457"/>
      <c r="F171" s="1458"/>
      <c r="G171" s="1457"/>
      <c r="H171" s="1458"/>
      <c r="I171" s="1457"/>
      <c r="J171" s="1458"/>
      <c r="K171" s="1457"/>
      <c r="L171" s="1458"/>
      <c r="M171" s="1457"/>
      <c r="N171" s="1458"/>
      <c r="O171" s="1457"/>
      <c r="P171" s="1458"/>
      <c r="Q171" s="1457"/>
      <c r="R171" s="1458"/>
      <c r="S171" s="1457"/>
      <c r="T171" s="1458"/>
      <c r="U171" s="1457"/>
      <c r="V171" s="1458"/>
      <c r="W171" s="1457"/>
      <c r="X171" s="1458"/>
      <c r="Y171" s="1457"/>
      <c r="Z171" s="1458"/>
      <c r="AA171" s="1457"/>
      <c r="AB171" s="1458"/>
      <c r="AC171" s="1457"/>
      <c r="AD171" s="1458"/>
      <c r="AE171" s="1457"/>
      <c r="AF171" s="1458"/>
      <c r="AG171" s="1457"/>
      <c r="AH171" s="1458"/>
      <c r="AI171" s="1457"/>
      <c r="AJ171" s="1458"/>
      <c r="AK171" s="1457"/>
      <c r="AL171" s="1458"/>
      <c r="AM171" s="1457"/>
      <c r="AN171" s="1458"/>
      <c r="AO171" s="1457"/>
      <c r="AP171" s="1458"/>
      <c r="AQ171" s="1457"/>
      <c r="AR171" s="1458"/>
      <c r="AS171" s="1457"/>
      <c r="AT171" s="1458"/>
      <c r="AU171" s="1457"/>
      <c r="AV171" s="1458"/>
      <c r="AW171" s="1457"/>
      <c r="AX171" s="1458"/>
      <c r="AY171" s="1457"/>
      <c r="AZ171" s="1458"/>
      <c r="BA171" s="1457"/>
      <c r="BB171" s="1458"/>
      <c r="BC171" s="1457"/>
      <c r="BD171" s="1458"/>
      <c r="BE171" s="1457"/>
      <c r="BF171" s="1458"/>
      <c r="BG171" s="1457"/>
      <c r="BH171" s="1458"/>
      <c r="BI171" s="1457"/>
      <c r="BJ171" s="1458"/>
      <c r="BK171" s="1457"/>
      <c r="BL171" s="1458"/>
      <c r="BM171" s="1457"/>
      <c r="BN171" s="1458"/>
      <c r="BO171" s="1457"/>
      <c r="BP171" s="1458"/>
      <c r="BQ171" s="1457"/>
      <c r="BR171" s="1458"/>
    </row>
    <row r="172" spans="1:70" ht="29.45" customHeight="1">
      <c r="A172" s="1465" t="s">
        <v>641</v>
      </c>
      <c r="B172" s="1466"/>
      <c r="C172" s="1466"/>
      <c r="D172" s="1467"/>
      <c r="E172" s="1457"/>
      <c r="F172" s="1458"/>
      <c r="G172" s="1457"/>
      <c r="H172" s="1458"/>
      <c r="I172" s="1457"/>
      <c r="J172" s="1458"/>
      <c r="K172" s="1457"/>
      <c r="L172" s="1458"/>
      <c r="M172" s="1457"/>
      <c r="N172" s="1458"/>
      <c r="O172" s="1457"/>
      <c r="P172" s="1458"/>
      <c r="Q172" s="1457"/>
      <c r="R172" s="1458"/>
      <c r="S172" s="1457"/>
      <c r="T172" s="1458"/>
      <c r="U172" s="1457"/>
      <c r="V172" s="1458"/>
      <c r="W172" s="1457"/>
      <c r="X172" s="1458"/>
      <c r="Y172" s="1457"/>
      <c r="Z172" s="1458"/>
      <c r="AA172" s="1457"/>
      <c r="AB172" s="1458"/>
      <c r="AC172" s="1457"/>
      <c r="AD172" s="1458"/>
      <c r="AE172" s="1457"/>
      <c r="AF172" s="1458"/>
      <c r="AG172" s="1457"/>
      <c r="AH172" s="1458"/>
      <c r="AI172" s="1457"/>
      <c r="AJ172" s="1458"/>
      <c r="AK172" s="1457"/>
      <c r="AL172" s="1458"/>
      <c r="AM172" s="1457"/>
      <c r="AN172" s="1458"/>
      <c r="AO172" s="1457"/>
      <c r="AP172" s="1458"/>
      <c r="AQ172" s="1457"/>
      <c r="AR172" s="1458"/>
      <c r="AS172" s="1457"/>
      <c r="AT172" s="1458"/>
      <c r="AU172" s="1457"/>
      <c r="AV172" s="1458"/>
      <c r="AW172" s="1457"/>
      <c r="AX172" s="1458"/>
      <c r="AY172" s="1457"/>
      <c r="AZ172" s="1458"/>
      <c r="BA172" s="1457"/>
      <c r="BB172" s="1458"/>
      <c r="BC172" s="1457"/>
      <c r="BD172" s="1458"/>
      <c r="BE172" s="1457"/>
      <c r="BF172" s="1458"/>
      <c r="BG172" s="1457"/>
      <c r="BH172" s="1458"/>
      <c r="BI172" s="1457"/>
      <c r="BJ172" s="1458"/>
      <c r="BK172" s="1457"/>
      <c r="BL172" s="1458"/>
      <c r="BM172" s="1457"/>
      <c r="BN172" s="1458"/>
      <c r="BO172" s="1457"/>
      <c r="BP172" s="1458"/>
      <c r="BQ172" s="1457"/>
      <c r="BR172" s="1458"/>
    </row>
    <row r="173" spans="1:70">
      <c r="A173" s="1452" t="s">
        <v>642</v>
      </c>
      <c r="B173" s="1476"/>
      <c r="C173" s="1476"/>
      <c r="D173" s="1477"/>
      <c r="E173" s="1474"/>
      <c r="F173" s="1475"/>
      <c r="G173" s="1474"/>
      <c r="H173" s="1475"/>
      <c r="I173" s="1474"/>
      <c r="J173" s="1475"/>
      <c r="K173" s="1474"/>
      <c r="L173" s="1475"/>
      <c r="M173" s="1474"/>
      <c r="N173" s="1475"/>
      <c r="O173" s="1474"/>
      <c r="P173" s="1475"/>
      <c r="Q173" s="1474"/>
      <c r="R173" s="1475"/>
      <c r="S173" s="1474"/>
      <c r="T173" s="1475"/>
      <c r="U173" s="1474"/>
      <c r="V173" s="1475"/>
      <c r="W173" s="1474"/>
      <c r="X173" s="1475"/>
      <c r="Y173" s="1474"/>
      <c r="Z173" s="1475"/>
      <c r="AA173" s="1474"/>
      <c r="AB173" s="1475"/>
      <c r="AC173" s="1474"/>
      <c r="AD173" s="1475"/>
      <c r="AE173" s="1474"/>
      <c r="AF173" s="1475"/>
      <c r="AG173" s="1474"/>
      <c r="AH173" s="1475"/>
      <c r="AI173" s="1474"/>
      <c r="AJ173" s="1475"/>
      <c r="AK173" s="1474"/>
      <c r="AL173" s="1475"/>
      <c r="AM173" s="1474"/>
      <c r="AN173" s="1475"/>
      <c r="AO173" s="1474"/>
      <c r="AP173" s="1475"/>
      <c r="AQ173" s="1474"/>
      <c r="AR173" s="1475"/>
      <c r="AS173" s="1474"/>
      <c r="AT173" s="1475"/>
      <c r="AU173" s="1474"/>
      <c r="AV173" s="1475"/>
      <c r="AW173" s="1474"/>
      <c r="AX173" s="1475"/>
      <c r="AY173" s="1474"/>
      <c r="AZ173" s="1475"/>
      <c r="BA173" s="1474"/>
      <c r="BB173" s="1475"/>
      <c r="BC173" s="1474"/>
      <c r="BD173" s="1475"/>
      <c r="BE173" s="1474"/>
      <c r="BF173" s="1475"/>
      <c r="BG173" s="1474"/>
      <c r="BH173" s="1475"/>
      <c r="BI173" s="1474"/>
      <c r="BJ173" s="1475"/>
      <c r="BK173" s="1474"/>
      <c r="BL173" s="1475"/>
      <c r="BM173" s="1474"/>
      <c r="BN173" s="1475"/>
      <c r="BO173" s="1474"/>
      <c r="BP173" s="1475"/>
      <c r="BQ173" s="1474"/>
      <c r="BR173" s="1475"/>
    </row>
  </sheetData>
  <mergeCells count="4000">
    <mergeCell ref="AE168:AF168"/>
    <mergeCell ref="AI169:AJ169"/>
    <mergeCell ref="AW169:AX169"/>
    <mergeCell ref="AI171:AJ171"/>
    <mergeCell ref="AE170:AF170"/>
    <mergeCell ref="AG170:AH170"/>
    <mergeCell ref="AI170:AJ170"/>
    <mergeCell ref="AE171:AF171"/>
    <mergeCell ref="AG171:AH171"/>
    <mergeCell ref="AQ171:AR171"/>
    <mergeCell ref="K170:L170"/>
    <mergeCell ref="M170:N170"/>
    <mergeCell ref="O170:P170"/>
    <mergeCell ref="Q170:R170"/>
    <mergeCell ref="AM171:AN171"/>
    <mergeCell ref="AO171:AP171"/>
    <mergeCell ref="S170:T170"/>
    <mergeCell ref="Y170:Z170"/>
    <mergeCell ref="AK171:AL171"/>
    <mergeCell ref="AC168:AD168"/>
    <mergeCell ref="U171:V171"/>
    <mergeCell ref="AA168:AB168"/>
    <mergeCell ref="S171:T171"/>
    <mergeCell ref="AA170:AB170"/>
    <mergeCell ref="AC170:AD170"/>
    <mergeCell ref="W171:X171"/>
    <mergeCell ref="Y171:Z171"/>
    <mergeCell ref="AA171:AB171"/>
    <mergeCell ref="AC171:AD171"/>
    <mergeCell ref="AG168:AH168"/>
    <mergeCell ref="AM168:AN168"/>
    <mergeCell ref="AK170:AL170"/>
    <mergeCell ref="AG169:AH169"/>
    <mergeCell ref="AI168:AJ168"/>
    <mergeCell ref="AM170:AN170"/>
    <mergeCell ref="AO168:AP168"/>
    <mergeCell ref="AQ168:AR168"/>
    <mergeCell ref="BQ170:BR170"/>
    <mergeCell ref="BG168:BH168"/>
    <mergeCell ref="AK169:AL169"/>
    <mergeCell ref="AU170:AV170"/>
    <mergeCell ref="AM169:AN169"/>
    <mergeCell ref="AO169:AP169"/>
    <mergeCell ref="BG169:BH169"/>
    <mergeCell ref="AY169:AZ169"/>
    <mergeCell ref="AW170:AX170"/>
    <mergeCell ref="BA168:BB168"/>
    <mergeCell ref="AY168:AZ168"/>
    <mergeCell ref="AK168:AL168"/>
    <mergeCell ref="AU168:AV168"/>
    <mergeCell ref="AS168:AT168"/>
    <mergeCell ref="BE167:BF167"/>
    <mergeCell ref="AU167:AV167"/>
    <mergeCell ref="AQ167:AR167"/>
    <mergeCell ref="BA169:BB169"/>
    <mergeCell ref="BC169:BD169"/>
    <mergeCell ref="AW171:AX171"/>
    <mergeCell ref="BI170:BJ170"/>
    <mergeCell ref="AY170:AZ170"/>
    <mergeCell ref="AU171:AV171"/>
    <mergeCell ref="AS171:AT171"/>
    <mergeCell ref="BQ168:BR168"/>
    <mergeCell ref="AS170:AT170"/>
    <mergeCell ref="BM168:BN168"/>
    <mergeCell ref="BO168:BP168"/>
    <mergeCell ref="BQ169:BR169"/>
    <mergeCell ref="BQ167:BR167"/>
    <mergeCell ref="BK167:BL167"/>
    <mergeCell ref="BM167:BN167"/>
    <mergeCell ref="BI168:BJ168"/>
    <mergeCell ref="BK168:BL168"/>
    <mergeCell ref="AO170:AP170"/>
    <mergeCell ref="AQ170:AR170"/>
    <mergeCell ref="AW168:AX168"/>
    <mergeCell ref="BO170:BP170"/>
    <mergeCell ref="BE170:BF170"/>
    <mergeCell ref="BC168:BD168"/>
    <mergeCell ref="BE168:BF168"/>
    <mergeCell ref="BG166:BH166"/>
    <mergeCell ref="AO166:AP166"/>
    <mergeCell ref="AU166:AV166"/>
    <mergeCell ref="AW166:AX166"/>
    <mergeCell ref="BM165:BN165"/>
    <mergeCell ref="BO165:BP165"/>
    <mergeCell ref="BO167:BP167"/>
    <mergeCell ref="BG167:BH167"/>
    <mergeCell ref="BI167:BJ167"/>
    <mergeCell ref="BM164:BN164"/>
    <mergeCell ref="BO164:BP164"/>
    <mergeCell ref="BK166:BL166"/>
    <mergeCell ref="BK164:BL164"/>
    <mergeCell ref="BM166:BN166"/>
    <mergeCell ref="AE167:AF167"/>
    <mergeCell ref="BC167:BD167"/>
    <mergeCell ref="AC167:AD167"/>
    <mergeCell ref="AO167:AP167"/>
    <mergeCell ref="AI167:AJ167"/>
    <mergeCell ref="AK167:AL167"/>
    <mergeCell ref="AM167:AN167"/>
    <mergeCell ref="AG167:AH167"/>
    <mergeCell ref="AQ166:AR166"/>
    <mergeCell ref="AY166:AZ166"/>
    <mergeCell ref="BE166:BF166"/>
    <mergeCell ref="BA167:BB167"/>
    <mergeCell ref="AW167:AX167"/>
    <mergeCell ref="AY167:AZ167"/>
    <mergeCell ref="AS167:AT167"/>
    <mergeCell ref="BO166:BP166"/>
    <mergeCell ref="AM164:AN164"/>
    <mergeCell ref="AO164:AP164"/>
    <mergeCell ref="Y163:Z163"/>
    <mergeCell ref="AA163:AB163"/>
    <mergeCell ref="AE164:AF164"/>
    <mergeCell ref="AG163:AH163"/>
    <mergeCell ref="AG164:AH164"/>
    <mergeCell ref="AM163:AN163"/>
    <mergeCell ref="AO163:AP163"/>
    <mergeCell ref="BC165:BD165"/>
    <mergeCell ref="AU164:AV164"/>
    <mergeCell ref="BC166:BD166"/>
    <mergeCell ref="AI163:AJ163"/>
    <mergeCell ref="AI164:AJ164"/>
    <mergeCell ref="BQ166:BR166"/>
    <mergeCell ref="BQ164:BR164"/>
    <mergeCell ref="BI166:BJ166"/>
    <mergeCell ref="AS166:AT166"/>
    <mergeCell ref="BQ165:BR165"/>
    <mergeCell ref="AM166:AN166"/>
    <mergeCell ref="AE166:AF166"/>
    <mergeCell ref="AI166:AJ166"/>
    <mergeCell ref="AK166:AL166"/>
    <mergeCell ref="BA166:BB166"/>
    <mergeCell ref="AS164:AT164"/>
    <mergeCell ref="AY164:AZ164"/>
    <mergeCell ref="BA165:BB165"/>
    <mergeCell ref="AW165:AX165"/>
    <mergeCell ref="AK164:AL164"/>
    <mergeCell ref="BA164:BB164"/>
    <mergeCell ref="BC164:BD164"/>
    <mergeCell ref="BK165:BL165"/>
    <mergeCell ref="BE165:BF165"/>
    <mergeCell ref="BG165:BH165"/>
    <mergeCell ref="BQ163:BR163"/>
    <mergeCell ref="BE163:BF163"/>
    <mergeCell ref="AW163:AX163"/>
    <mergeCell ref="AY163:AZ163"/>
    <mergeCell ref="BA163:BB163"/>
    <mergeCell ref="BM163:BN163"/>
    <mergeCell ref="BO163:BP163"/>
    <mergeCell ref="AK165:AL165"/>
    <mergeCell ref="AS165:AT165"/>
    <mergeCell ref="AG165:AH165"/>
    <mergeCell ref="AI165:AJ165"/>
    <mergeCell ref="AO165:AP165"/>
    <mergeCell ref="BI165:BJ165"/>
    <mergeCell ref="AQ165:AR165"/>
    <mergeCell ref="AU165:AV165"/>
    <mergeCell ref="BE164:BF164"/>
    <mergeCell ref="BG164:BH164"/>
    <mergeCell ref="BI164:BJ164"/>
    <mergeCell ref="AW164:AX164"/>
    <mergeCell ref="AQ163:AR163"/>
    <mergeCell ref="AS163:AT163"/>
    <mergeCell ref="AU163:AV163"/>
    <mergeCell ref="AQ164:AR164"/>
    <mergeCell ref="BO161:BP161"/>
    <mergeCell ref="BM161:BN161"/>
    <mergeCell ref="BK162:BL162"/>
    <mergeCell ref="BM162:BN162"/>
    <mergeCell ref="BO162:BP162"/>
    <mergeCell ref="BK163:BL163"/>
    <mergeCell ref="BI163:BJ163"/>
    <mergeCell ref="BQ162:BR162"/>
    <mergeCell ref="AW162:AX162"/>
    <mergeCell ref="BA162:BB162"/>
    <mergeCell ref="BC162:BD162"/>
    <mergeCell ref="BE162:BF162"/>
    <mergeCell ref="BG162:BH162"/>
    <mergeCell ref="BG163:BH163"/>
    <mergeCell ref="BC163:BD163"/>
    <mergeCell ref="AK162:AL162"/>
    <mergeCell ref="AS162:AT162"/>
    <mergeCell ref="AU162:AV162"/>
    <mergeCell ref="BI162:BJ162"/>
    <mergeCell ref="BE161:BF161"/>
    <mergeCell ref="BI161:BJ161"/>
    <mergeCell ref="AW161:AX161"/>
    <mergeCell ref="BG161:BH161"/>
    <mergeCell ref="BA161:BB161"/>
    <mergeCell ref="AK163:AL163"/>
    <mergeCell ref="AE162:AF162"/>
    <mergeCell ref="AG162:AH162"/>
    <mergeCell ref="AI162:AJ162"/>
    <mergeCell ref="AY162:AZ162"/>
    <mergeCell ref="AQ162:AR162"/>
    <mergeCell ref="AO162:AP162"/>
    <mergeCell ref="AM162:AN162"/>
    <mergeCell ref="BQ153:BR153"/>
    <mergeCell ref="BO154:BP154"/>
    <mergeCell ref="BQ155:BR155"/>
    <mergeCell ref="BO153:BP153"/>
    <mergeCell ref="BM157:BN157"/>
    <mergeCell ref="BG157:BH157"/>
    <mergeCell ref="BC161:BD161"/>
    <mergeCell ref="AS160:AT160"/>
    <mergeCell ref="AC161:AD161"/>
    <mergeCell ref="W161:X161"/>
    <mergeCell ref="AM161:AN161"/>
    <mergeCell ref="AG161:AH161"/>
    <mergeCell ref="AO161:AP161"/>
    <mergeCell ref="AQ161:AR161"/>
    <mergeCell ref="AE161:AF161"/>
    <mergeCell ref="AK161:AL161"/>
    <mergeCell ref="AG160:AH160"/>
    <mergeCell ref="AK160:AL160"/>
    <mergeCell ref="AI161:AJ161"/>
    <mergeCell ref="AY161:AZ161"/>
    <mergeCell ref="AW160:AX160"/>
    <mergeCell ref="AS161:AT161"/>
    <mergeCell ref="AU161:AV161"/>
    <mergeCell ref="AO160:AP160"/>
    <mergeCell ref="AM160:AN160"/>
    <mergeCell ref="BK161:BL161"/>
    <mergeCell ref="Y161:Z161"/>
    <mergeCell ref="BQ160:BR160"/>
    <mergeCell ref="BO160:BP160"/>
    <mergeCell ref="BI160:BJ160"/>
    <mergeCell ref="BM160:BN160"/>
    <mergeCell ref="BM158:BN158"/>
    <mergeCell ref="BO158:BP158"/>
    <mergeCell ref="BA160:BB160"/>
    <mergeCell ref="AQ160:AR160"/>
    <mergeCell ref="BQ156:BR156"/>
    <mergeCell ref="AY160:AZ160"/>
    <mergeCell ref="BM159:BN159"/>
    <mergeCell ref="BO159:BP159"/>
    <mergeCell ref="BI159:BJ159"/>
    <mergeCell ref="BK159:BL159"/>
    <mergeCell ref="BO156:BP156"/>
    <mergeCell ref="BK160:BL160"/>
    <mergeCell ref="BM156:BN156"/>
    <mergeCell ref="BG158:BH158"/>
    <mergeCell ref="BQ161:BR161"/>
    <mergeCell ref="AI160:AJ160"/>
    <mergeCell ref="BQ159:BR159"/>
    <mergeCell ref="BC160:BD160"/>
    <mergeCell ref="BE160:BF160"/>
    <mergeCell ref="BG160:BH160"/>
    <mergeCell ref="BE159:BF159"/>
    <mergeCell ref="BG159:BH159"/>
    <mergeCell ref="BC159:BD159"/>
    <mergeCell ref="AU160:AV160"/>
    <mergeCell ref="BQ152:BR152"/>
    <mergeCell ref="BI157:BJ157"/>
    <mergeCell ref="BK157:BL157"/>
    <mergeCell ref="BE157:BF157"/>
    <mergeCell ref="BQ157:BR157"/>
    <mergeCell ref="BO157:BP157"/>
    <mergeCell ref="BM152:BN152"/>
    <mergeCell ref="BO152:BP152"/>
    <mergeCell ref="BQ154:BR154"/>
    <mergeCell ref="BI154:BJ154"/>
    <mergeCell ref="BG152:BH152"/>
    <mergeCell ref="AU159:AV159"/>
    <mergeCell ref="AY159:AZ159"/>
    <mergeCell ref="BI152:BJ152"/>
    <mergeCell ref="BI158:BJ158"/>
    <mergeCell ref="BE156:BF156"/>
    <mergeCell ref="AW159:AX159"/>
    <mergeCell ref="BA157:BB157"/>
    <mergeCell ref="BE158:BF158"/>
    <mergeCell ref="BA156:BB156"/>
    <mergeCell ref="BA159:BB159"/>
    <mergeCell ref="BQ158:BR158"/>
    <mergeCell ref="BO148:BP148"/>
    <mergeCell ref="Q150:R150"/>
    <mergeCell ref="S150:T150"/>
    <mergeCell ref="BK152:BL152"/>
    <mergeCell ref="AM152:AN152"/>
    <mergeCell ref="AO152:AP152"/>
    <mergeCell ref="AQ152:AR152"/>
    <mergeCell ref="BC152:BD152"/>
    <mergeCell ref="BE152:BF152"/>
    <mergeCell ref="BA152:BB152"/>
    <mergeCell ref="AW151:AX151"/>
    <mergeCell ref="AK151:AL151"/>
    <mergeCell ref="AQ151:AR151"/>
    <mergeCell ref="AS151:AT151"/>
    <mergeCell ref="BG151:BH151"/>
    <mergeCell ref="AY151:AZ151"/>
    <mergeCell ref="BM154:BN154"/>
    <mergeCell ref="AS152:AT152"/>
    <mergeCell ref="BE154:BF154"/>
    <mergeCell ref="BK154:BL154"/>
    <mergeCell ref="BA153:BB153"/>
    <mergeCell ref="AI152:AJ152"/>
    <mergeCell ref="AK152:AL152"/>
    <mergeCell ref="AA152:AB152"/>
    <mergeCell ref="AC152:AD152"/>
    <mergeCell ref="AE152:AF152"/>
    <mergeCell ref="AG152:AH152"/>
    <mergeCell ref="BG154:BH154"/>
    <mergeCell ref="BC154:BD154"/>
    <mergeCell ref="BQ151:BR151"/>
    <mergeCell ref="AC149:AD149"/>
    <mergeCell ref="AE149:AF149"/>
    <mergeCell ref="BM149:BN149"/>
    <mergeCell ref="BI149:BJ149"/>
    <mergeCell ref="BQ149:BR149"/>
    <mergeCell ref="BI151:BJ151"/>
    <mergeCell ref="BQ150:BR150"/>
    <mergeCell ref="BK150:BL150"/>
    <mergeCell ref="BM150:BN150"/>
    <mergeCell ref="BO150:BP150"/>
    <mergeCell ref="BK151:BL151"/>
    <mergeCell ref="BA148:BB148"/>
    <mergeCell ref="AM148:AN148"/>
    <mergeCell ref="BG148:BH148"/>
    <mergeCell ref="BO151:BP151"/>
    <mergeCell ref="BC150:BD150"/>
    <mergeCell ref="BG150:BH150"/>
    <mergeCell ref="BI150:BJ150"/>
    <mergeCell ref="AO150:AP150"/>
    <mergeCell ref="BO149:BP149"/>
    <mergeCell ref="BG149:BH149"/>
    <mergeCell ref="AU150:AV150"/>
    <mergeCell ref="AU151:AV151"/>
    <mergeCell ref="AI148:AJ148"/>
    <mergeCell ref="AU148:AV148"/>
    <mergeCell ref="AW148:AX148"/>
    <mergeCell ref="BM148:BN148"/>
    <mergeCell ref="BQ148:BR148"/>
    <mergeCell ref="BE149:BF149"/>
    <mergeCell ref="AY149:AZ149"/>
    <mergeCell ref="BA149:BB149"/>
    <mergeCell ref="AQ148:AR148"/>
    <mergeCell ref="BK149:BL149"/>
    <mergeCell ref="BC149:BD149"/>
    <mergeCell ref="AO148:AP148"/>
    <mergeCell ref="BC148:BD148"/>
    <mergeCell ref="BE148:BF148"/>
    <mergeCell ref="AM157:AN157"/>
    <mergeCell ref="AW157:AX157"/>
    <mergeCell ref="BC157:BD157"/>
    <mergeCell ref="AQ154:AR154"/>
    <mergeCell ref="AS154:AT154"/>
    <mergeCell ref="AS157:AT157"/>
    <mergeCell ref="AY154:AZ154"/>
    <mergeCell ref="AG149:AH149"/>
    <mergeCell ref="AI149:AJ149"/>
    <mergeCell ref="W149:X149"/>
    <mergeCell ref="Y149:Z149"/>
    <mergeCell ref="AA149:AB149"/>
    <mergeCell ref="AM149:AN149"/>
    <mergeCell ref="AK149:AL149"/>
    <mergeCell ref="AU153:AV153"/>
    <mergeCell ref="AS153:AT153"/>
    <mergeCell ref="BA154:BB154"/>
    <mergeCell ref="AY152:AZ152"/>
    <mergeCell ref="AU152:AV152"/>
    <mergeCell ref="AW152:AX152"/>
    <mergeCell ref="BK148:BL148"/>
    <mergeCell ref="AI159:AJ159"/>
    <mergeCell ref="AK159:AL159"/>
    <mergeCell ref="AG159:AH159"/>
    <mergeCell ref="AE158:AF158"/>
    <mergeCell ref="AE159:AF159"/>
    <mergeCell ref="AC158:AD158"/>
    <mergeCell ref="W159:X159"/>
    <mergeCell ref="AC159:AD159"/>
    <mergeCell ref="AG158:AH158"/>
    <mergeCell ref="AQ159:AR159"/>
    <mergeCell ref="AS159:AT159"/>
    <mergeCell ref="M158:N158"/>
    <mergeCell ref="O158:P158"/>
    <mergeCell ref="AM158:AN158"/>
    <mergeCell ref="AO158:AP158"/>
    <mergeCell ref="AQ158:AR158"/>
    <mergeCell ref="AO159:AP159"/>
    <mergeCell ref="AM159:AN159"/>
    <mergeCell ref="U158:V158"/>
    <mergeCell ref="A149:C150"/>
    <mergeCell ref="G149:H149"/>
    <mergeCell ref="I149:J149"/>
    <mergeCell ref="K149:L149"/>
    <mergeCell ref="E149:F149"/>
    <mergeCell ref="E150:F150"/>
    <mergeCell ref="G150:H150"/>
    <mergeCell ref="I150:J150"/>
    <mergeCell ref="M149:N149"/>
    <mergeCell ref="K152:L152"/>
    <mergeCell ref="M152:N152"/>
    <mergeCell ref="AA150:AB150"/>
    <mergeCell ref="W150:X150"/>
    <mergeCell ref="U150:V150"/>
    <mergeCell ref="O152:P152"/>
    <mergeCell ref="Q152:R152"/>
    <mergeCell ref="S152:T152"/>
    <mergeCell ref="O151:P151"/>
    <mergeCell ref="K151:L151"/>
    <mergeCell ref="M151:N151"/>
    <mergeCell ref="O149:P149"/>
    <mergeCell ref="U149:V149"/>
    <mergeCell ref="K150:L150"/>
    <mergeCell ref="M150:N150"/>
    <mergeCell ref="A156:D156"/>
    <mergeCell ref="A153:D153"/>
    <mergeCell ref="E153:F153"/>
    <mergeCell ref="AE173:AF173"/>
    <mergeCell ref="AA160:AB160"/>
    <mergeCell ref="AE165:AF165"/>
    <mergeCell ref="AC166:AD166"/>
    <mergeCell ref="AC173:AD173"/>
    <mergeCell ref="AA169:AB169"/>
    <mergeCell ref="AA172:AB172"/>
    <mergeCell ref="AA173:AB173"/>
    <mergeCell ref="AC169:AD169"/>
    <mergeCell ref="AA165:AB165"/>
    <mergeCell ref="Y147:Z147"/>
    <mergeCell ref="AA147:AB147"/>
    <mergeCell ref="AE151:AF151"/>
    <mergeCell ref="AA151:AB151"/>
    <mergeCell ref="AC151:AD151"/>
    <mergeCell ref="Y151:Z151"/>
    <mergeCell ref="AA148:AB148"/>
    <mergeCell ref="AC150:AD150"/>
    <mergeCell ref="AE150:AF150"/>
    <mergeCell ref="S164:T164"/>
    <mergeCell ref="AC164:AD164"/>
    <mergeCell ref="AE160:AF160"/>
    <mergeCell ref="U152:V152"/>
    <mergeCell ref="W152:X152"/>
    <mergeCell ref="Y152:Z152"/>
    <mergeCell ref="Y164:Z164"/>
    <mergeCell ref="AC163:AD163"/>
    <mergeCell ref="AE163:AF163"/>
    <mergeCell ref="AA164:AB164"/>
    <mergeCell ref="G152:H152"/>
    <mergeCell ref="I152:J152"/>
    <mergeCell ref="E151:F151"/>
    <mergeCell ref="Y168:Z168"/>
    <mergeCell ref="E156:F156"/>
    <mergeCell ref="U160:V160"/>
    <mergeCell ref="K164:L164"/>
    <mergeCell ref="M164:N164"/>
    <mergeCell ref="A158:D158"/>
    <mergeCell ref="E158:F158"/>
    <mergeCell ref="K167:L167"/>
    <mergeCell ref="E166:F166"/>
    <mergeCell ref="I167:J167"/>
    <mergeCell ref="I165:J165"/>
    <mergeCell ref="K162:L162"/>
    <mergeCell ref="K163:L163"/>
    <mergeCell ref="G166:H166"/>
    <mergeCell ref="I166:J166"/>
    <mergeCell ref="A154:D154"/>
    <mergeCell ref="A161:C162"/>
    <mergeCell ref="A159:C160"/>
    <mergeCell ref="E159:F159"/>
    <mergeCell ref="E160:F160"/>
    <mergeCell ref="A163:C164"/>
    <mergeCell ref="K156:L156"/>
    <mergeCell ref="A151:C152"/>
    <mergeCell ref="E157:F157"/>
    <mergeCell ref="E154:F154"/>
    <mergeCell ref="A155:D155"/>
    <mergeCell ref="E155:F155"/>
    <mergeCell ref="E152:F152"/>
    <mergeCell ref="A157:D157"/>
    <mergeCell ref="E168:F168"/>
    <mergeCell ref="Y165:Z165"/>
    <mergeCell ref="Y172:Z172"/>
    <mergeCell ref="M173:N173"/>
    <mergeCell ref="O173:P173"/>
    <mergeCell ref="Q173:R173"/>
    <mergeCell ref="S173:T173"/>
    <mergeCell ref="W173:X173"/>
    <mergeCell ref="S172:T172"/>
    <mergeCell ref="Q172:R172"/>
    <mergeCell ref="O172:P172"/>
    <mergeCell ref="Q169:R169"/>
    <mergeCell ref="U170:V170"/>
    <mergeCell ref="W170:X170"/>
    <mergeCell ref="U168:V168"/>
    <mergeCell ref="W168:X168"/>
    <mergeCell ref="A173:D173"/>
    <mergeCell ref="G172:H172"/>
    <mergeCell ref="I172:J172"/>
    <mergeCell ref="K172:L172"/>
    <mergeCell ref="A170:C171"/>
    <mergeCell ref="I170:J170"/>
    <mergeCell ref="M172:N172"/>
    <mergeCell ref="K169:L169"/>
    <mergeCell ref="U167:V167"/>
    <mergeCell ref="U165:V165"/>
    <mergeCell ref="M168:N168"/>
    <mergeCell ref="O166:P166"/>
    <mergeCell ref="Q166:R166"/>
    <mergeCell ref="S166:T166"/>
    <mergeCell ref="U166:V166"/>
    <mergeCell ref="O168:P168"/>
    <mergeCell ref="A172:D172"/>
    <mergeCell ref="E172:F172"/>
    <mergeCell ref="AU173:AV173"/>
    <mergeCell ref="AK172:AL172"/>
    <mergeCell ref="AM172:AN172"/>
    <mergeCell ref="AS172:AT172"/>
    <mergeCell ref="AU172:AV172"/>
    <mergeCell ref="AK173:AL173"/>
    <mergeCell ref="AQ173:AR173"/>
    <mergeCell ref="AS173:AT173"/>
    <mergeCell ref="E173:F173"/>
    <mergeCell ref="Y173:Z173"/>
    <mergeCell ref="G173:H173"/>
    <mergeCell ref="I173:J173"/>
    <mergeCell ref="K173:L173"/>
    <mergeCell ref="U173:V173"/>
    <mergeCell ref="E170:F170"/>
    <mergeCell ref="E171:F171"/>
    <mergeCell ref="AM173:AN173"/>
    <mergeCell ref="AO173:AP173"/>
    <mergeCell ref="AC172:AD172"/>
    <mergeCell ref="AE172:AF172"/>
    <mergeCell ref="AG172:AH172"/>
    <mergeCell ref="AI172:AJ172"/>
    <mergeCell ref="AG173:AH173"/>
    <mergeCell ref="AI173:AJ173"/>
    <mergeCell ref="AW172:AX172"/>
    <mergeCell ref="AO172:AP172"/>
    <mergeCell ref="AQ172:AR172"/>
    <mergeCell ref="AY172:AZ172"/>
    <mergeCell ref="AW173:AX173"/>
    <mergeCell ref="BC173:BD173"/>
    <mergeCell ref="BE171:BF171"/>
    <mergeCell ref="BE173:BF173"/>
    <mergeCell ref="AY173:AZ173"/>
    <mergeCell ref="BA173:BB173"/>
    <mergeCell ref="BC171:BD171"/>
    <mergeCell ref="AC165:AD165"/>
    <mergeCell ref="S169:T169"/>
    <mergeCell ref="U169:V169"/>
    <mergeCell ref="W169:X169"/>
    <mergeCell ref="AC160:AD160"/>
    <mergeCell ref="W167:X167"/>
    <mergeCell ref="AC162:AD162"/>
    <mergeCell ref="Y169:Z169"/>
    <mergeCell ref="S165:T165"/>
    <mergeCell ref="AA162:AB162"/>
    <mergeCell ref="BQ173:BR173"/>
    <mergeCell ref="BO173:BP173"/>
    <mergeCell ref="BK173:BL173"/>
    <mergeCell ref="BM173:BN173"/>
    <mergeCell ref="W165:X165"/>
    <mergeCell ref="W166:X166"/>
    <mergeCell ref="AM165:AN165"/>
    <mergeCell ref="AY165:AZ165"/>
    <mergeCell ref="AG166:AH166"/>
    <mergeCell ref="Y166:Z166"/>
    <mergeCell ref="BG173:BH173"/>
    <mergeCell ref="BI173:BJ173"/>
    <mergeCell ref="BK172:BL172"/>
    <mergeCell ref="BI171:BJ171"/>
    <mergeCell ref="BK171:BL171"/>
    <mergeCell ref="BK170:BL170"/>
    <mergeCell ref="BI172:BJ172"/>
    <mergeCell ref="BG171:BH171"/>
    <mergeCell ref="BA170:BB170"/>
    <mergeCell ref="BA171:BB171"/>
    <mergeCell ref="BE169:BF169"/>
    <mergeCell ref="BI169:BJ169"/>
    <mergeCell ref="BQ172:BR172"/>
    <mergeCell ref="BA172:BB172"/>
    <mergeCell ref="BC172:BD172"/>
    <mergeCell ref="BE172:BF172"/>
    <mergeCell ref="BG172:BH172"/>
    <mergeCell ref="U172:V172"/>
    <mergeCell ref="W172:X172"/>
    <mergeCell ref="BM172:BN172"/>
    <mergeCell ref="BO172:BP172"/>
    <mergeCell ref="AQ169:AR169"/>
    <mergeCell ref="AS169:AT169"/>
    <mergeCell ref="BQ171:BR171"/>
    <mergeCell ref="BM169:BN169"/>
    <mergeCell ref="BM171:BN171"/>
    <mergeCell ref="BC170:BD170"/>
    <mergeCell ref="BG170:BH170"/>
    <mergeCell ref="BO169:BP169"/>
    <mergeCell ref="BO171:BP171"/>
    <mergeCell ref="AU169:AV169"/>
    <mergeCell ref="BK169:BL169"/>
    <mergeCell ref="AY171:AZ171"/>
    <mergeCell ref="BM170:BN170"/>
    <mergeCell ref="AE169:AF169"/>
    <mergeCell ref="Y159:Z159"/>
    <mergeCell ref="AA159:AB159"/>
    <mergeCell ref="S160:T160"/>
    <mergeCell ref="Q165:R165"/>
    <mergeCell ref="Q159:R159"/>
    <mergeCell ref="S159:T159"/>
    <mergeCell ref="Q160:R160"/>
    <mergeCell ref="AA161:AB161"/>
    <mergeCell ref="M162:N162"/>
    <mergeCell ref="Q164:R164"/>
    <mergeCell ref="K168:L168"/>
    <mergeCell ref="M167:N167"/>
    <mergeCell ref="O167:P167"/>
    <mergeCell ref="O171:P171"/>
    <mergeCell ref="Q163:R163"/>
    <mergeCell ref="M169:N169"/>
    <mergeCell ref="O169:P169"/>
    <mergeCell ref="O165:P165"/>
    <mergeCell ref="O163:P163"/>
    <mergeCell ref="Y162:Z162"/>
    <mergeCell ref="Y167:Z167"/>
    <mergeCell ref="Q161:R161"/>
    <mergeCell ref="S161:T161"/>
    <mergeCell ref="S162:T162"/>
    <mergeCell ref="U161:V161"/>
    <mergeCell ref="U162:V162"/>
    <mergeCell ref="W162:X162"/>
    <mergeCell ref="Q162:R162"/>
    <mergeCell ref="AA166:AB166"/>
    <mergeCell ref="AA167:AB167"/>
    <mergeCell ref="S167:T167"/>
    <mergeCell ref="S168:T168"/>
    <mergeCell ref="G171:H171"/>
    <mergeCell ref="I171:J171"/>
    <mergeCell ref="K171:L171"/>
    <mergeCell ref="M171:N171"/>
    <mergeCell ref="G170:H170"/>
    <mergeCell ref="G167:H167"/>
    <mergeCell ref="I168:J168"/>
    <mergeCell ref="Q171:R171"/>
    <mergeCell ref="Q167:R167"/>
    <mergeCell ref="Q168:R168"/>
    <mergeCell ref="Y160:Z160"/>
    <mergeCell ref="W160:X160"/>
    <mergeCell ref="S163:T163"/>
    <mergeCell ref="W163:X163"/>
    <mergeCell ref="U164:V164"/>
    <mergeCell ref="W164:X164"/>
    <mergeCell ref="U163:V163"/>
    <mergeCell ref="M163:N163"/>
    <mergeCell ref="G160:H160"/>
    <mergeCell ref="I160:J160"/>
    <mergeCell ref="O161:P161"/>
    <mergeCell ref="O160:P160"/>
    <mergeCell ref="O164:P164"/>
    <mergeCell ref="M161:N161"/>
    <mergeCell ref="M160:N160"/>
    <mergeCell ref="O162:P162"/>
    <mergeCell ref="M165:N165"/>
    <mergeCell ref="G163:H163"/>
    <mergeCell ref="W158:X158"/>
    <mergeCell ref="U159:V159"/>
    <mergeCell ref="O157:P157"/>
    <mergeCell ref="Q157:R157"/>
    <mergeCell ref="Q158:R158"/>
    <mergeCell ref="S158:T158"/>
    <mergeCell ref="W157:X157"/>
    <mergeCell ref="A169:D169"/>
    <mergeCell ref="E169:F169"/>
    <mergeCell ref="G169:H169"/>
    <mergeCell ref="I169:J169"/>
    <mergeCell ref="M159:N159"/>
    <mergeCell ref="O159:P159"/>
    <mergeCell ref="K166:L166"/>
    <mergeCell ref="M166:N166"/>
    <mergeCell ref="A167:C168"/>
    <mergeCell ref="E161:F161"/>
    <mergeCell ref="E164:F164"/>
    <mergeCell ref="G162:H162"/>
    <mergeCell ref="I162:J162"/>
    <mergeCell ref="G168:H168"/>
    <mergeCell ref="A165:C166"/>
    <mergeCell ref="E165:F165"/>
    <mergeCell ref="G158:H158"/>
    <mergeCell ref="I158:J158"/>
    <mergeCell ref="G159:H159"/>
    <mergeCell ref="I159:J159"/>
    <mergeCell ref="G164:H164"/>
    <mergeCell ref="I164:J164"/>
    <mergeCell ref="E163:F163"/>
    <mergeCell ref="E162:F162"/>
    <mergeCell ref="E167:F167"/>
    <mergeCell ref="M157:N157"/>
    <mergeCell ref="K165:L165"/>
    <mergeCell ref="Q156:R156"/>
    <mergeCell ref="U155:V155"/>
    <mergeCell ref="O156:P156"/>
    <mergeCell ref="S156:T156"/>
    <mergeCell ref="U156:V156"/>
    <mergeCell ref="G157:H157"/>
    <mergeCell ref="I157:J157"/>
    <mergeCell ref="K160:L160"/>
    <mergeCell ref="G165:H165"/>
    <mergeCell ref="K161:L161"/>
    <mergeCell ref="K159:L159"/>
    <mergeCell ref="K157:L157"/>
    <mergeCell ref="G161:H161"/>
    <mergeCell ref="I161:J161"/>
    <mergeCell ref="I163:J163"/>
    <mergeCell ref="U157:V157"/>
    <mergeCell ref="S157:T157"/>
    <mergeCell ref="K158:L158"/>
    <mergeCell ref="AI158:AJ158"/>
    <mergeCell ref="BC158:BD158"/>
    <mergeCell ref="AS158:AT158"/>
    <mergeCell ref="AU158:AV158"/>
    <mergeCell ref="AS156:AT156"/>
    <mergeCell ref="AU156:AV156"/>
    <mergeCell ref="AY157:AZ157"/>
    <mergeCell ref="AY156:AZ156"/>
    <mergeCell ref="AY158:AZ158"/>
    <mergeCell ref="AW158:AX158"/>
    <mergeCell ref="Y158:Z158"/>
    <mergeCell ref="AA158:AB158"/>
    <mergeCell ref="Y157:Z157"/>
    <mergeCell ref="AA157:AB157"/>
    <mergeCell ref="AC157:AD157"/>
    <mergeCell ref="AE157:AF157"/>
    <mergeCell ref="AG157:AH157"/>
    <mergeCell ref="AI157:AJ157"/>
    <mergeCell ref="AK157:AL157"/>
    <mergeCell ref="AI156:AJ156"/>
    <mergeCell ref="AM156:AN156"/>
    <mergeCell ref="BC156:BD156"/>
    <mergeCell ref="AE156:AF156"/>
    <mergeCell ref="Y156:Z156"/>
    <mergeCell ref="AA156:AB156"/>
    <mergeCell ref="AC156:AD156"/>
    <mergeCell ref="AG156:AH156"/>
    <mergeCell ref="AU157:AV157"/>
    <mergeCell ref="AO157:AP157"/>
    <mergeCell ref="AQ157:AR157"/>
    <mergeCell ref="BO155:BP155"/>
    <mergeCell ref="BE155:BF155"/>
    <mergeCell ref="BG155:BH155"/>
    <mergeCell ref="BI155:BJ155"/>
    <mergeCell ref="BK155:BL155"/>
    <mergeCell ref="BM155:BN155"/>
    <mergeCell ref="AU155:AV155"/>
    <mergeCell ref="AK156:AL156"/>
    <mergeCell ref="BA158:BB158"/>
    <mergeCell ref="BG156:BH156"/>
    <mergeCell ref="AO156:AP156"/>
    <mergeCell ref="AQ156:AR156"/>
    <mergeCell ref="AO155:AP155"/>
    <mergeCell ref="AS155:AT155"/>
    <mergeCell ref="BC155:BD155"/>
    <mergeCell ref="AQ155:AR155"/>
    <mergeCell ref="AW156:AX156"/>
    <mergeCell ref="AK158:AL158"/>
    <mergeCell ref="BA155:BB155"/>
    <mergeCell ref="BI156:BJ156"/>
    <mergeCell ref="BK156:BL156"/>
    <mergeCell ref="AY155:AZ155"/>
    <mergeCell ref="AK155:AL155"/>
    <mergeCell ref="AM155:AN155"/>
    <mergeCell ref="AW155:AX155"/>
    <mergeCell ref="BK158:BL158"/>
    <mergeCell ref="G155:H155"/>
    <mergeCell ref="I155:J155"/>
    <mergeCell ref="K155:L155"/>
    <mergeCell ref="G156:H156"/>
    <mergeCell ref="I156:J156"/>
    <mergeCell ref="AE153:AF153"/>
    <mergeCell ref="Y153:Z153"/>
    <mergeCell ref="M153:N153"/>
    <mergeCell ref="AA155:AB155"/>
    <mergeCell ref="S154:T154"/>
    <mergeCell ref="U154:V154"/>
    <mergeCell ref="S155:T155"/>
    <mergeCell ref="M155:N155"/>
    <mergeCell ref="O155:P155"/>
    <mergeCell ref="Q154:R154"/>
    <mergeCell ref="O154:P154"/>
    <mergeCell ref="M154:N154"/>
    <mergeCell ref="Q155:R155"/>
    <mergeCell ref="Y155:Z155"/>
    <mergeCell ref="W155:X155"/>
    <mergeCell ref="AC155:AD155"/>
    <mergeCell ref="AE155:AF155"/>
    <mergeCell ref="G154:H154"/>
    <mergeCell ref="I154:J154"/>
    <mergeCell ref="K154:L154"/>
    <mergeCell ref="AC154:AD154"/>
    <mergeCell ref="AE154:AF154"/>
    <mergeCell ref="Y154:Z154"/>
    <mergeCell ref="W154:X154"/>
    <mergeCell ref="AA154:AB154"/>
    <mergeCell ref="AU154:AV154"/>
    <mergeCell ref="AW154:AX154"/>
    <mergeCell ref="AK154:AL154"/>
    <mergeCell ref="AM154:AN154"/>
    <mergeCell ref="K153:L153"/>
    <mergeCell ref="BI146:BJ146"/>
    <mergeCell ref="BK146:BL146"/>
    <mergeCell ref="BA146:BB146"/>
    <mergeCell ref="BK153:BL153"/>
    <mergeCell ref="BI148:BJ148"/>
    <mergeCell ref="BE147:BF147"/>
    <mergeCell ref="BG147:BH147"/>
    <mergeCell ref="BA147:BB147"/>
    <mergeCell ref="BC147:BD147"/>
    <mergeCell ref="BE150:BF150"/>
    <mergeCell ref="W156:X156"/>
    <mergeCell ref="M156:N156"/>
    <mergeCell ref="AI155:AJ155"/>
    <mergeCell ref="AG155:AH155"/>
    <mergeCell ref="AO154:AP154"/>
    <mergeCell ref="AG154:AH154"/>
    <mergeCell ref="AI154:AJ154"/>
    <mergeCell ref="W151:X151"/>
    <mergeCell ref="S151:T151"/>
    <mergeCell ref="U151:V151"/>
    <mergeCell ref="Y148:Z148"/>
    <mergeCell ref="S148:T148"/>
    <mergeCell ref="W148:X148"/>
    <mergeCell ref="S149:T149"/>
    <mergeCell ref="Y150:Z150"/>
    <mergeCell ref="O147:P147"/>
    <mergeCell ref="G153:H153"/>
    <mergeCell ref="I153:J153"/>
    <mergeCell ref="BQ146:BR146"/>
    <mergeCell ref="AY146:AZ146"/>
    <mergeCell ref="AW146:AX146"/>
    <mergeCell ref="AU146:AV146"/>
    <mergeCell ref="BE146:BF146"/>
    <mergeCell ref="BM146:BN146"/>
    <mergeCell ref="BO146:BP146"/>
    <mergeCell ref="AE147:AF147"/>
    <mergeCell ref="AY147:AZ147"/>
    <mergeCell ref="AK153:AL153"/>
    <mergeCell ref="AG153:AH153"/>
    <mergeCell ref="AI153:AJ153"/>
    <mergeCell ref="AQ147:AR147"/>
    <mergeCell ref="AW147:AX147"/>
    <mergeCell ref="AU149:AV149"/>
    <mergeCell ref="AW153:AX153"/>
    <mergeCell ref="AG150:AH150"/>
    <mergeCell ref="AI150:AJ150"/>
    <mergeCell ref="BQ147:BR147"/>
    <mergeCell ref="G146:H146"/>
    <mergeCell ref="I146:J146"/>
    <mergeCell ref="BC146:BD146"/>
    <mergeCell ref="BE153:BF153"/>
    <mergeCell ref="AE148:AF148"/>
    <mergeCell ref="AK147:AL147"/>
    <mergeCell ref="AI151:AJ151"/>
    <mergeCell ref="BK147:BL147"/>
    <mergeCell ref="BO147:BP147"/>
    <mergeCell ref="G151:H151"/>
    <mergeCell ref="I151:J151"/>
    <mergeCell ref="O153:P153"/>
    <mergeCell ref="Q153:R153"/>
    <mergeCell ref="S153:T153"/>
    <mergeCell ref="U153:V153"/>
    <mergeCell ref="M148:N148"/>
    <mergeCell ref="O148:P148"/>
    <mergeCell ref="Q149:R149"/>
    <mergeCell ref="AM153:AN153"/>
    <mergeCell ref="AQ153:AR153"/>
    <mergeCell ref="AG151:AH151"/>
    <mergeCell ref="AC153:AD153"/>
    <mergeCell ref="AM151:AN151"/>
    <mergeCell ref="AG147:AH147"/>
    <mergeCell ref="AK146:AL146"/>
    <mergeCell ref="AS146:AT146"/>
    <mergeCell ref="AM146:AN146"/>
    <mergeCell ref="AO146:AP146"/>
    <mergeCell ref="AO153:AP153"/>
    <mergeCell ref="AS148:AT148"/>
    <mergeCell ref="AS147:AT147"/>
    <mergeCell ref="Q147:R147"/>
    <mergeCell ref="S147:T147"/>
    <mergeCell ref="U147:V147"/>
    <mergeCell ref="Q151:R151"/>
    <mergeCell ref="O150:P150"/>
    <mergeCell ref="M147:N147"/>
    <mergeCell ref="U148:V148"/>
    <mergeCell ref="Q148:R148"/>
    <mergeCell ref="AO149:AP149"/>
    <mergeCell ref="AQ149:AR149"/>
    <mergeCell ref="AK150:AL150"/>
    <mergeCell ref="AK148:AL148"/>
    <mergeCell ref="BG146:BH146"/>
    <mergeCell ref="BI147:BJ147"/>
    <mergeCell ref="AU147:AV147"/>
    <mergeCell ref="AC146:AD146"/>
    <mergeCell ref="AQ146:AR146"/>
    <mergeCell ref="S146:T146"/>
    <mergeCell ref="AI146:AJ146"/>
    <mergeCell ref="W147:X147"/>
    <mergeCell ref="BM147:BN147"/>
    <mergeCell ref="W153:X153"/>
    <mergeCell ref="BM153:BN153"/>
    <mergeCell ref="BC153:BD153"/>
    <mergeCell ref="BG153:BH153"/>
    <mergeCell ref="BI153:BJ153"/>
    <mergeCell ref="AA153:AB153"/>
    <mergeCell ref="AY153:AZ153"/>
    <mergeCell ref="AO147:AP147"/>
    <mergeCell ref="AM147:AN147"/>
    <mergeCell ref="AY150:AZ150"/>
    <mergeCell ref="AO151:AP151"/>
    <mergeCell ref="AQ150:AR150"/>
    <mergeCell ref="AS150:AT150"/>
    <mergeCell ref="AW150:AX150"/>
    <mergeCell ref="AW149:AX149"/>
    <mergeCell ref="BM151:BN151"/>
    <mergeCell ref="BA151:BB151"/>
    <mergeCell ref="BC151:BD151"/>
    <mergeCell ref="BA150:BB150"/>
    <mergeCell ref="BE151:BF151"/>
    <mergeCell ref="AY148:AZ148"/>
    <mergeCell ref="AS149:AT149"/>
    <mergeCell ref="AM150:AN150"/>
    <mergeCell ref="I148:J148"/>
    <mergeCell ref="E142:F142"/>
    <mergeCell ref="Q146:R146"/>
    <mergeCell ref="U146:V146"/>
    <mergeCell ref="AI147:AJ147"/>
    <mergeCell ref="G147:H147"/>
    <mergeCell ref="K147:L147"/>
    <mergeCell ref="M145:N145"/>
    <mergeCell ref="G142:H142"/>
    <mergeCell ref="I142:J142"/>
    <mergeCell ref="AE145:AF145"/>
    <mergeCell ref="AG145:AH145"/>
    <mergeCell ref="AG146:AH146"/>
    <mergeCell ref="AE146:AF146"/>
    <mergeCell ref="AG148:AH148"/>
    <mergeCell ref="A147:C148"/>
    <mergeCell ref="E147:F147"/>
    <mergeCell ref="E148:F148"/>
    <mergeCell ref="I147:J147"/>
    <mergeCell ref="G148:H148"/>
    <mergeCell ref="AA145:AB145"/>
    <mergeCell ref="AC145:AD145"/>
    <mergeCell ref="AC148:AD148"/>
    <mergeCell ref="AC147:AD147"/>
    <mergeCell ref="AA146:AB146"/>
    <mergeCell ref="E146:F146"/>
    <mergeCell ref="K146:L146"/>
    <mergeCell ref="K148:L148"/>
    <mergeCell ref="A138:D138"/>
    <mergeCell ref="Y137:Z137"/>
    <mergeCell ref="K139:L139"/>
    <mergeCell ref="G138:H138"/>
    <mergeCell ref="I139:J139"/>
    <mergeCell ref="A139:D139"/>
    <mergeCell ref="Q138:R138"/>
    <mergeCell ref="S138:T138"/>
    <mergeCell ref="U137:V137"/>
    <mergeCell ref="U139:V139"/>
    <mergeCell ref="A140:D140"/>
    <mergeCell ref="M139:N139"/>
    <mergeCell ref="O139:P139"/>
    <mergeCell ref="E139:F139"/>
    <mergeCell ref="G139:H139"/>
    <mergeCell ref="O140:P140"/>
    <mergeCell ref="M140:N140"/>
    <mergeCell ref="E138:F138"/>
    <mergeCell ref="Q137:R137"/>
    <mergeCell ref="E140:F140"/>
    <mergeCell ref="G140:H140"/>
    <mergeCell ref="I140:J140"/>
    <mergeCell ref="K140:L140"/>
    <mergeCell ref="Q140:R140"/>
    <mergeCell ref="O138:P138"/>
    <mergeCell ref="E136:F136"/>
    <mergeCell ref="AU145:AV145"/>
    <mergeCell ref="AY145:AZ145"/>
    <mergeCell ref="AI145:AJ145"/>
    <mergeCell ref="AK145:AL145"/>
    <mergeCell ref="AM145:AN145"/>
    <mergeCell ref="AO145:AP145"/>
    <mergeCell ref="AW145:AX145"/>
    <mergeCell ref="AS145:AT145"/>
    <mergeCell ref="E145:F145"/>
    <mergeCell ref="Y142:Z142"/>
    <mergeCell ref="G145:H145"/>
    <mergeCell ref="I145:J145"/>
    <mergeCell ref="O142:P142"/>
    <mergeCell ref="K142:L142"/>
    <mergeCell ref="M142:N142"/>
    <mergeCell ref="K145:L145"/>
    <mergeCell ref="O145:P145"/>
    <mergeCell ref="W145:X145"/>
    <mergeCell ref="Y145:Z145"/>
    <mergeCell ref="AC139:AD139"/>
    <mergeCell ref="AC140:AD140"/>
    <mergeCell ref="U145:V145"/>
    <mergeCell ref="U141:V141"/>
    <mergeCell ref="S136:T136"/>
    <mergeCell ref="W146:X146"/>
    <mergeCell ref="Y146:Z146"/>
    <mergeCell ref="U138:V138"/>
    <mergeCell ref="U142:V142"/>
    <mergeCell ref="Y136:Z136"/>
    <mergeCell ref="W137:X137"/>
    <mergeCell ref="Y140:Z140"/>
    <mergeCell ref="M146:N146"/>
    <mergeCell ref="O146:P146"/>
    <mergeCell ref="Q142:R142"/>
    <mergeCell ref="S142:T142"/>
    <mergeCell ref="Q145:R145"/>
    <mergeCell ref="S145:T145"/>
    <mergeCell ref="Y139:Z139"/>
    <mergeCell ref="O141:P141"/>
    <mergeCell ref="W142:X142"/>
    <mergeCell ref="W140:X140"/>
    <mergeCell ref="Q139:R139"/>
    <mergeCell ref="W139:X139"/>
    <mergeCell ref="S139:T139"/>
    <mergeCell ref="W141:X141"/>
    <mergeCell ref="S140:T140"/>
    <mergeCell ref="Q141:R141"/>
    <mergeCell ref="A133:D133"/>
    <mergeCell ref="A134:D134"/>
    <mergeCell ref="A135:D135"/>
    <mergeCell ref="A136:D136"/>
    <mergeCell ref="A137:D137"/>
    <mergeCell ref="O136:P136"/>
    <mergeCell ref="O135:P135"/>
    <mergeCell ref="M133:N133"/>
    <mergeCell ref="BA142:BB142"/>
    <mergeCell ref="AK142:AL142"/>
    <mergeCell ref="AS142:AT142"/>
    <mergeCell ref="AM142:AN142"/>
    <mergeCell ref="AO141:AP141"/>
    <mergeCell ref="AM141:AN141"/>
    <mergeCell ref="AQ141:AR141"/>
    <mergeCell ref="AO142:AP142"/>
    <mergeCell ref="AK141:AL141"/>
    <mergeCell ref="AS141:AT141"/>
    <mergeCell ref="M135:N135"/>
    <mergeCell ref="U140:V140"/>
    <mergeCell ref="Q136:R136"/>
    <mergeCell ref="AA140:AB140"/>
    <mergeCell ref="AA138:AB138"/>
    <mergeCell ref="AW141:AX141"/>
    <mergeCell ref="M141:N141"/>
    <mergeCell ref="S141:T141"/>
    <mergeCell ref="AU140:AV140"/>
    <mergeCell ref="AW140:AX140"/>
    <mergeCell ref="AA139:AB139"/>
    <mergeCell ref="AA142:AB142"/>
    <mergeCell ref="AC142:AD142"/>
    <mergeCell ref="I138:J138"/>
    <mergeCell ref="E141:F141"/>
    <mergeCell ref="G141:H141"/>
    <mergeCell ref="I141:J141"/>
    <mergeCell ref="K141:L141"/>
    <mergeCell ref="AO140:AP140"/>
    <mergeCell ref="BQ142:BR142"/>
    <mergeCell ref="BE142:BF142"/>
    <mergeCell ref="BG142:BH142"/>
    <mergeCell ref="BI142:BJ142"/>
    <mergeCell ref="BO142:BP142"/>
    <mergeCell ref="BK142:BL142"/>
    <mergeCell ref="BM142:BN142"/>
    <mergeCell ref="BO145:BP145"/>
    <mergeCell ref="BQ145:BR145"/>
    <mergeCell ref="BG145:BH145"/>
    <mergeCell ref="BI145:BJ145"/>
    <mergeCell ref="BC145:BD145"/>
    <mergeCell ref="BE145:BF145"/>
    <mergeCell ref="BK145:BL145"/>
    <mergeCell ref="BM145:BN145"/>
    <mergeCell ref="BC142:BD142"/>
    <mergeCell ref="BC141:BD141"/>
    <mergeCell ref="BE141:BF141"/>
    <mergeCell ref="BI141:BJ141"/>
    <mergeCell ref="BA145:BB145"/>
    <mergeCell ref="AQ145:AR145"/>
    <mergeCell ref="AW142:AX142"/>
    <mergeCell ref="AY142:AZ142"/>
    <mergeCell ref="AQ142:AR142"/>
    <mergeCell ref="AU142:AV142"/>
    <mergeCell ref="BM141:BN141"/>
    <mergeCell ref="BG141:BH141"/>
    <mergeCell ref="BQ139:BR139"/>
    <mergeCell ref="BE140:BF140"/>
    <mergeCell ref="BK140:BL140"/>
    <mergeCell ref="AY140:AZ140"/>
    <mergeCell ref="BK141:BL141"/>
    <mergeCell ref="BQ140:BR140"/>
    <mergeCell ref="BA140:BB140"/>
    <mergeCell ref="BC140:BD140"/>
    <mergeCell ref="BQ141:BR141"/>
    <mergeCell ref="AO139:AP139"/>
    <mergeCell ref="AI140:AJ140"/>
    <mergeCell ref="AM139:AN139"/>
    <mergeCell ref="AY141:AZ141"/>
    <mergeCell ref="BA141:BB141"/>
    <mergeCell ref="BO141:BP141"/>
    <mergeCell ref="BM140:BN140"/>
    <mergeCell ref="BO140:BP140"/>
    <mergeCell ref="BG140:BH140"/>
    <mergeCell ref="BI140:BJ140"/>
    <mergeCell ref="AI139:AJ139"/>
    <mergeCell ref="AK139:AL139"/>
    <mergeCell ref="AK140:AL140"/>
    <mergeCell ref="AU141:AV141"/>
    <mergeCell ref="AM140:AN140"/>
    <mergeCell ref="AS140:AT140"/>
    <mergeCell ref="AQ139:AR139"/>
    <mergeCell ref="AW139:AX139"/>
    <mergeCell ref="AE142:AF142"/>
    <mergeCell ref="AA141:AB141"/>
    <mergeCell ref="AG141:AH141"/>
    <mergeCell ref="AI141:AJ141"/>
    <mergeCell ref="AI142:AJ142"/>
    <mergeCell ref="AG142:AH142"/>
    <mergeCell ref="AQ140:AR140"/>
    <mergeCell ref="W138:X138"/>
    <mergeCell ref="BC138:BD138"/>
    <mergeCell ref="AU138:AV138"/>
    <mergeCell ref="AW138:AX138"/>
    <mergeCell ref="BO139:BP139"/>
    <mergeCell ref="BK139:BL139"/>
    <mergeCell ref="AG138:AH138"/>
    <mergeCell ref="AI138:AJ138"/>
    <mergeCell ref="BO138:BP138"/>
    <mergeCell ref="AS139:AT139"/>
    <mergeCell ref="BM139:BN139"/>
    <mergeCell ref="BI139:BJ139"/>
    <mergeCell ref="BE139:BF139"/>
    <mergeCell ref="BG139:BH139"/>
    <mergeCell ref="Y141:Z141"/>
    <mergeCell ref="AC141:AD141"/>
    <mergeCell ref="AG139:AH139"/>
    <mergeCell ref="AE139:AF139"/>
    <mergeCell ref="AE140:AF140"/>
    <mergeCell ref="AG140:AH140"/>
    <mergeCell ref="AE141:AF141"/>
    <mergeCell ref="AM138:AN138"/>
    <mergeCell ref="AS137:AT137"/>
    <mergeCell ref="AM137:AN137"/>
    <mergeCell ref="AQ137:AR137"/>
    <mergeCell ref="O137:P137"/>
    <mergeCell ref="AS138:AT138"/>
    <mergeCell ref="AK138:AL138"/>
    <mergeCell ref="BK138:BL138"/>
    <mergeCell ref="AU139:AV139"/>
    <mergeCell ref="AY138:AZ138"/>
    <mergeCell ref="AO138:AP138"/>
    <mergeCell ref="BA138:BB138"/>
    <mergeCell ref="AQ138:AR138"/>
    <mergeCell ref="BE138:BF138"/>
    <mergeCell ref="BG138:BH138"/>
    <mergeCell ref="AY139:AZ139"/>
    <mergeCell ref="BA139:BB139"/>
    <mergeCell ref="BC139:BD139"/>
    <mergeCell ref="BI138:BJ138"/>
    <mergeCell ref="E137:F137"/>
    <mergeCell ref="G137:H137"/>
    <mergeCell ref="I137:J137"/>
    <mergeCell ref="K137:L137"/>
    <mergeCell ref="AA136:AB136"/>
    <mergeCell ref="BG137:BH137"/>
    <mergeCell ref="BI137:BJ137"/>
    <mergeCell ref="G136:H136"/>
    <mergeCell ref="I136:J136"/>
    <mergeCell ref="BQ138:BR138"/>
    <mergeCell ref="AC137:AD137"/>
    <mergeCell ref="AW137:AX137"/>
    <mergeCell ref="BQ137:BR137"/>
    <mergeCell ref="BO137:BP137"/>
    <mergeCell ref="BM137:BN137"/>
    <mergeCell ref="BK137:BL137"/>
    <mergeCell ref="AC138:AD138"/>
    <mergeCell ref="AE138:AF138"/>
    <mergeCell ref="BM138:BN138"/>
    <mergeCell ref="AU137:AV137"/>
    <mergeCell ref="AK137:AL137"/>
    <mergeCell ref="Y138:Z138"/>
    <mergeCell ref="K138:L138"/>
    <mergeCell ref="S137:T137"/>
    <mergeCell ref="M138:N138"/>
    <mergeCell ref="BK136:BL136"/>
    <mergeCell ref="AY136:AZ136"/>
    <mergeCell ref="BO136:BP136"/>
    <mergeCell ref="BM136:BN136"/>
    <mergeCell ref="K136:L136"/>
    <mergeCell ref="AW136:AX136"/>
    <mergeCell ref="BC136:BD136"/>
    <mergeCell ref="BQ135:BR135"/>
    <mergeCell ref="BM135:BN135"/>
    <mergeCell ref="AU134:AV134"/>
    <mergeCell ref="AA135:AB135"/>
    <mergeCell ref="AC135:AD135"/>
    <mergeCell ref="BQ134:BR134"/>
    <mergeCell ref="BO135:BP135"/>
    <mergeCell ref="AM135:AN135"/>
    <mergeCell ref="AK136:AL136"/>
    <mergeCell ref="AC136:AD136"/>
    <mergeCell ref="AE136:AF136"/>
    <mergeCell ref="AO136:AP136"/>
    <mergeCell ref="M137:N137"/>
    <mergeCell ref="AI136:AJ136"/>
    <mergeCell ref="AE137:AF137"/>
    <mergeCell ref="AI137:AJ137"/>
    <mergeCell ref="AA137:AB137"/>
    <mergeCell ref="AG137:AH137"/>
    <mergeCell ref="BQ136:BR136"/>
    <mergeCell ref="BA136:BB136"/>
    <mergeCell ref="AQ136:AR136"/>
    <mergeCell ref="M136:N136"/>
    <mergeCell ref="AY137:AZ137"/>
    <mergeCell ref="BA137:BB137"/>
    <mergeCell ref="BI136:BJ136"/>
    <mergeCell ref="BG136:BH136"/>
    <mergeCell ref="BC137:BD137"/>
    <mergeCell ref="BE137:BF137"/>
    <mergeCell ref="AO137:AP137"/>
    <mergeCell ref="AS136:AT136"/>
    <mergeCell ref="AU136:AV136"/>
    <mergeCell ref="BK135:BL135"/>
    <mergeCell ref="E135:F135"/>
    <mergeCell ref="G135:H135"/>
    <mergeCell ref="I135:J135"/>
    <mergeCell ref="K135:L135"/>
    <mergeCell ref="BG135:BH135"/>
    <mergeCell ref="BI135:BJ135"/>
    <mergeCell ref="Y135:Z135"/>
    <mergeCell ref="AO135:AP135"/>
    <mergeCell ref="AW135:AX135"/>
    <mergeCell ref="BE135:BF135"/>
    <mergeCell ref="AS135:AT135"/>
    <mergeCell ref="Q134:R134"/>
    <mergeCell ref="AG136:AH136"/>
    <mergeCell ref="U134:V134"/>
    <mergeCell ref="W135:X135"/>
    <mergeCell ref="BE136:BF136"/>
    <mergeCell ref="AM136:AN136"/>
    <mergeCell ref="U136:V136"/>
    <mergeCell ref="W136:X136"/>
    <mergeCell ref="AK134:AL134"/>
    <mergeCell ref="W134:X134"/>
    <mergeCell ref="Y134:Z134"/>
    <mergeCell ref="S134:T134"/>
    <mergeCell ref="BO133:BP133"/>
    <mergeCell ref="BG133:BH133"/>
    <mergeCell ref="BI133:BJ133"/>
    <mergeCell ref="AM134:AN134"/>
    <mergeCell ref="BI134:BJ134"/>
    <mergeCell ref="AU135:AV135"/>
    <mergeCell ref="BC135:BD135"/>
    <mergeCell ref="AW134:AX134"/>
    <mergeCell ref="AY134:AZ134"/>
    <mergeCell ref="BA134:BB134"/>
    <mergeCell ref="AE135:AF135"/>
    <mergeCell ref="S135:T135"/>
    <mergeCell ref="U135:V135"/>
    <mergeCell ref="AI135:AJ135"/>
    <mergeCell ref="AG135:AH135"/>
    <mergeCell ref="AQ135:AR135"/>
    <mergeCell ref="AC132:AD132"/>
    <mergeCell ref="U133:V133"/>
    <mergeCell ref="AM133:AN133"/>
    <mergeCell ref="K133:L133"/>
    <mergeCell ref="BE134:BF134"/>
    <mergeCell ref="BG134:BH134"/>
    <mergeCell ref="BO134:BP134"/>
    <mergeCell ref="BK134:BL134"/>
    <mergeCell ref="BM134:BN134"/>
    <mergeCell ref="BQ133:BR133"/>
    <mergeCell ref="BM133:BN133"/>
    <mergeCell ref="AY133:AZ133"/>
    <mergeCell ref="BA133:BB133"/>
    <mergeCell ref="BC132:BD132"/>
    <mergeCell ref="BK133:BL133"/>
    <mergeCell ref="BE133:BF133"/>
    <mergeCell ref="BA135:BB135"/>
    <mergeCell ref="AY135:AZ135"/>
    <mergeCell ref="AQ133:AR133"/>
    <mergeCell ref="AS133:AT133"/>
    <mergeCell ref="BC134:BD134"/>
    <mergeCell ref="AO134:AP134"/>
    <mergeCell ref="BC133:BD133"/>
    <mergeCell ref="AQ134:AR134"/>
    <mergeCell ref="AS134:AT134"/>
    <mergeCell ref="AW133:AX133"/>
    <mergeCell ref="Q135:R135"/>
    <mergeCell ref="AK135:AL135"/>
    <mergeCell ref="AC134:AD134"/>
    <mergeCell ref="AE134:AF134"/>
    <mergeCell ref="AG134:AH134"/>
    <mergeCell ref="AI134:AJ134"/>
    <mergeCell ref="E134:F134"/>
    <mergeCell ref="G134:H134"/>
    <mergeCell ref="I134:J134"/>
    <mergeCell ref="K134:L134"/>
    <mergeCell ref="W131:X131"/>
    <mergeCell ref="Y131:Z131"/>
    <mergeCell ref="W132:X132"/>
    <mergeCell ref="G131:H131"/>
    <mergeCell ref="K131:L131"/>
    <mergeCell ref="M131:N131"/>
    <mergeCell ref="AA134:AB134"/>
    <mergeCell ref="E133:F133"/>
    <mergeCell ref="O132:P132"/>
    <mergeCell ref="Q132:R132"/>
    <mergeCell ref="S132:T132"/>
    <mergeCell ref="U132:V132"/>
    <mergeCell ref="G133:H133"/>
    <mergeCell ref="I133:J133"/>
    <mergeCell ref="M134:N134"/>
    <mergeCell ref="O134:P134"/>
    <mergeCell ref="E132:F132"/>
    <mergeCell ref="G132:H132"/>
    <mergeCell ref="I132:J132"/>
    <mergeCell ref="K132:L132"/>
    <mergeCell ref="BQ131:BR131"/>
    <mergeCell ref="AU131:AV131"/>
    <mergeCell ref="AW131:AX131"/>
    <mergeCell ref="AY131:AZ131"/>
    <mergeCell ref="BA131:BB131"/>
    <mergeCell ref="BC131:BD131"/>
    <mergeCell ref="BE131:BF131"/>
    <mergeCell ref="BO131:BP131"/>
    <mergeCell ref="BG131:BH131"/>
    <mergeCell ref="AI132:AJ132"/>
    <mergeCell ref="M132:N132"/>
    <mergeCell ref="AA133:AB133"/>
    <mergeCell ref="AC133:AD133"/>
    <mergeCell ref="Y132:Z132"/>
    <mergeCell ref="AA132:AB132"/>
    <mergeCell ref="AI133:AJ133"/>
    <mergeCell ref="AA131:AB131"/>
    <mergeCell ref="AC131:AD131"/>
    <mergeCell ref="AO132:AP132"/>
    <mergeCell ref="O133:P133"/>
    <mergeCell ref="Q133:R133"/>
    <mergeCell ref="W133:X133"/>
    <mergeCell ref="Y133:Z133"/>
    <mergeCell ref="S133:T133"/>
    <mergeCell ref="AK132:AL132"/>
    <mergeCell ref="AE133:AF133"/>
    <mergeCell ref="AQ132:AR132"/>
    <mergeCell ref="BQ132:BR132"/>
    <mergeCell ref="AS132:AT132"/>
    <mergeCell ref="BA132:BB132"/>
    <mergeCell ref="BO132:BP132"/>
    <mergeCell ref="BG132:BH132"/>
    <mergeCell ref="BK131:BL131"/>
    <mergeCell ref="BE132:BF132"/>
    <mergeCell ref="AY132:AZ132"/>
    <mergeCell ref="BM131:BN131"/>
    <mergeCell ref="BI131:BJ131"/>
    <mergeCell ref="AM131:AN131"/>
    <mergeCell ref="AO131:AP131"/>
    <mergeCell ref="AS131:AT131"/>
    <mergeCell ref="AQ131:AR131"/>
    <mergeCell ref="AE131:AF131"/>
    <mergeCell ref="AG133:AH133"/>
    <mergeCell ref="AG132:AH132"/>
    <mergeCell ref="AE132:AF132"/>
    <mergeCell ref="AG131:AH131"/>
    <mergeCell ref="AU132:AV132"/>
    <mergeCell ref="AU133:AV133"/>
    <mergeCell ref="AI131:AJ131"/>
    <mergeCell ref="AK131:AL131"/>
    <mergeCell ref="AK133:AL133"/>
    <mergeCell ref="BM132:BN132"/>
    <mergeCell ref="BI132:BJ132"/>
    <mergeCell ref="BK132:BL132"/>
    <mergeCell ref="AW132:AX132"/>
    <mergeCell ref="AO133:AP133"/>
    <mergeCell ref="AM132:AN132"/>
    <mergeCell ref="AU120:AV120"/>
    <mergeCell ref="AG126:AH126"/>
    <mergeCell ref="AI126:AJ126"/>
    <mergeCell ref="AS126:AT126"/>
    <mergeCell ref="AS124:AT124"/>
    <mergeCell ref="AM124:AN124"/>
    <mergeCell ref="AO124:AP124"/>
    <mergeCell ref="AI122:AJ122"/>
    <mergeCell ref="AO120:AP120"/>
    <mergeCell ref="AK120:AL120"/>
    <mergeCell ref="A122:A123"/>
    <mergeCell ref="B122:D122"/>
    <mergeCell ref="Y124:Z124"/>
    <mergeCell ref="AA124:AB124"/>
    <mergeCell ref="AM120:AN120"/>
    <mergeCell ref="AG120:AH120"/>
    <mergeCell ref="AI120:AJ120"/>
    <mergeCell ref="U120:V120"/>
    <mergeCell ref="W120:X120"/>
    <mergeCell ref="A120:A121"/>
    <mergeCell ref="W126:X126"/>
    <mergeCell ref="Y126:Z126"/>
    <mergeCell ref="K124:L124"/>
    <mergeCell ref="M124:N124"/>
    <mergeCell ref="E131:F131"/>
    <mergeCell ref="A126:A127"/>
    <mergeCell ref="B126:D126"/>
    <mergeCell ref="E126:F126"/>
    <mergeCell ref="E109:F109"/>
    <mergeCell ref="G109:H109"/>
    <mergeCell ref="A128:D128"/>
    <mergeCell ref="A124:A125"/>
    <mergeCell ref="G124:H124"/>
    <mergeCell ref="A118:A119"/>
    <mergeCell ref="O131:P131"/>
    <mergeCell ref="Q131:R131"/>
    <mergeCell ref="AI124:AJ124"/>
    <mergeCell ref="AC120:AD120"/>
    <mergeCell ref="S131:T131"/>
    <mergeCell ref="U126:V126"/>
    <mergeCell ref="AE120:AF120"/>
    <mergeCell ref="Q124:R124"/>
    <mergeCell ref="S124:T124"/>
    <mergeCell ref="U124:V124"/>
    <mergeCell ref="I131:J131"/>
    <mergeCell ref="U131:V131"/>
    <mergeCell ref="AG78:AH78"/>
    <mergeCell ref="Q80:R80"/>
    <mergeCell ref="S80:T80"/>
    <mergeCell ref="O80:P80"/>
    <mergeCell ref="U80:V80"/>
    <mergeCell ref="Q78:R78"/>
    <mergeCell ref="S78:T78"/>
    <mergeCell ref="K78:L78"/>
    <mergeCell ref="AG118:AH118"/>
    <mergeCell ref="AE114:AF114"/>
    <mergeCell ref="M116:N116"/>
    <mergeCell ref="O116:P116"/>
    <mergeCell ref="W114:X114"/>
    <mergeCell ref="A80:A81"/>
    <mergeCell ref="B80:D80"/>
    <mergeCell ref="E80:F80"/>
    <mergeCell ref="A82:D82"/>
    <mergeCell ref="A105:D105"/>
    <mergeCell ref="I78:J78"/>
    <mergeCell ref="E124:F124"/>
    <mergeCell ref="B123:C123"/>
    <mergeCell ref="B81:C81"/>
    <mergeCell ref="A78:A79"/>
    <mergeCell ref="I126:J126"/>
    <mergeCell ref="I116:J116"/>
    <mergeCell ref="G116:H116"/>
    <mergeCell ref="B79:C79"/>
    <mergeCell ref="B78:D78"/>
    <mergeCell ref="I109:J109"/>
    <mergeCell ref="AA126:AB126"/>
    <mergeCell ref="AY120:AZ120"/>
    <mergeCell ref="BA120:BB120"/>
    <mergeCell ref="BC120:BD120"/>
    <mergeCell ref="BK118:BL118"/>
    <mergeCell ref="BI112:BJ112"/>
    <mergeCell ref="O78:P78"/>
    <mergeCell ref="M78:N78"/>
    <mergeCell ref="K80:L80"/>
    <mergeCell ref="BO76:BP76"/>
    <mergeCell ref="BC76:BD76"/>
    <mergeCell ref="BE76:BF76"/>
    <mergeCell ref="BG76:BH76"/>
    <mergeCell ref="BK76:BL76"/>
    <mergeCell ref="AM78:AN78"/>
    <mergeCell ref="BI76:BJ76"/>
    <mergeCell ref="E78:F78"/>
    <mergeCell ref="AE78:AF78"/>
    <mergeCell ref="M80:N80"/>
    <mergeCell ref="BM80:BN80"/>
    <mergeCell ref="BK80:BL80"/>
    <mergeCell ref="AC80:AD80"/>
    <mergeCell ref="AE80:AF80"/>
    <mergeCell ref="BA80:BB80"/>
    <mergeCell ref="AQ78:AR78"/>
    <mergeCell ref="AC78:AD78"/>
    <mergeCell ref="AS78:AT78"/>
    <mergeCell ref="BE80:BF80"/>
    <mergeCell ref="AU80:AV80"/>
    <mergeCell ref="AS80:AT80"/>
    <mergeCell ref="AW80:AX80"/>
    <mergeCell ref="AY80:AZ80"/>
    <mergeCell ref="AU78:AV78"/>
    <mergeCell ref="BM76:BN76"/>
    <mergeCell ref="AC114:AD114"/>
    <mergeCell ref="BG80:BH80"/>
    <mergeCell ref="BK103:BL103"/>
    <mergeCell ref="BO108:BP108"/>
    <mergeCell ref="BQ108:BR108"/>
    <mergeCell ref="BO78:BP78"/>
    <mergeCell ref="BO80:BP80"/>
    <mergeCell ref="BQ76:BR76"/>
    <mergeCell ref="W80:X80"/>
    <mergeCell ref="BM78:BN78"/>
    <mergeCell ref="BI78:BJ78"/>
    <mergeCell ref="AI78:AJ78"/>
    <mergeCell ref="W78:X78"/>
    <mergeCell ref="AS76:AT76"/>
    <mergeCell ref="Y78:Z78"/>
    <mergeCell ref="AA78:AB78"/>
    <mergeCell ref="BK78:BL78"/>
    <mergeCell ref="BK112:BL112"/>
    <mergeCell ref="BG112:BH112"/>
    <mergeCell ref="BG114:BH114"/>
    <mergeCell ref="BI114:BJ114"/>
    <mergeCell ref="BK114:BL114"/>
    <mergeCell ref="AW78:AX78"/>
    <mergeCell ref="AY78:AZ78"/>
    <mergeCell ref="BA78:BB78"/>
    <mergeCell ref="AA110:AB110"/>
    <mergeCell ref="BQ80:BR80"/>
    <mergeCell ref="AE103:AF103"/>
    <mergeCell ref="W101:X101"/>
    <mergeCell ref="AM80:AN80"/>
    <mergeCell ref="AO80:AP80"/>
    <mergeCell ref="AG80:AH80"/>
    <mergeCell ref="Y80:Z80"/>
    <mergeCell ref="AI80:AJ80"/>
    <mergeCell ref="AK74:AL74"/>
    <mergeCell ref="AE74:AF74"/>
    <mergeCell ref="AI76:AJ76"/>
    <mergeCell ref="AQ76:AR76"/>
    <mergeCell ref="AM76:AN76"/>
    <mergeCell ref="AO76:AP76"/>
    <mergeCell ref="BA76:BB76"/>
    <mergeCell ref="AU76:AV76"/>
    <mergeCell ref="AS74:AT74"/>
    <mergeCell ref="AU74:AV74"/>
    <mergeCell ref="AQ74:AR74"/>
    <mergeCell ref="BG78:BH78"/>
    <mergeCell ref="AW76:AX76"/>
    <mergeCell ref="AY76:AZ76"/>
    <mergeCell ref="BE78:BF78"/>
    <mergeCell ref="BC78:BD78"/>
    <mergeCell ref="AK103:AL103"/>
    <mergeCell ref="BI80:BJ80"/>
    <mergeCell ref="BI103:BJ103"/>
    <mergeCell ref="BC80:BD80"/>
    <mergeCell ref="AK80:AL80"/>
    <mergeCell ref="AQ80:AR80"/>
    <mergeCell ref="BQ78:BR78"/>
    <mergeCell ref="AO78:AP78"/>
    <mergeCell ref="A76:A77"/>
    <mergeCell ref="B76:D76"/>
    <mergeCell ref="E76:F76"/>
    <mergeCell ref="B77:C77"/>
    <mergeCell ref="BO70:BP70"/>
    <mergeCell ref="AM72:AN72"/>
    <mergeCell ref="AO72:AP72"/>
    <mergeCell ref="AQ72:AR72"/>
    <mergeCell ref="BG70:BH70"/>
    <mergeCell ref="BO74:BP74"/>
    <mergeCell ref="BQ72:BR72"/>
    <mergeCell ref="BE72:BF72"/>
    <mergeCell ref="BQ74:BR74"/>
    <mergeCell ref="BM74:BN74"/>
    <mergeCell ref="BE74:BF74"/>
    <mergeCell ref="BG74:BH74"/>
    <mergeCell ref="BO72:BP72"/>
    <mergeCell ref="BK72:BL72"/>
    <mergeCell ref="BK74:BL74"/>
    <mergeCell ref="A74:A75"/>
    <mergeCell ref="B74:D74"/>
    <mergeCell ref="E74:F74"/>
    <mergeCell ref="U74:V74"/>
    <mergeCell ref="K74:L74"/>
    <mergeCell ref="M74:N74"/>
    <mergeCell ref="G74:H74"/>
    <mergeCell ref="B75:C75"/>
    <mergeCell ref="U76:V76"/>
    <mergeCell ref="O74:P74"/>
    <mergeCell ref="AI74:AJ74"/>
    <mergeCell ref="AA74:AB74"/>
    <mergeCell ref="Q74:R74"/>
    <mergeCell ref="AE68:AF68"/>
    <mergeCell ref="W68:X68"/>
    <mergeCell ref="AC74:AD74"/>
    <mergeCell ref="S74:T74"/>
    <mergeCell ref="Y74:Z74"/>
    <mergeCell ref="AA68:AB68"/>
    <mergeCell ref="S72:T72"/>
    <mergeCell ref="W74:X74"/>
    <mergeCell ref="BC74:BD74"/>
    <mergeCell ref="AW74:AX74"/>
    <mergeCell ref="AY74:AZ74"/>
    <mergeCell ref="AO68:AP68"/>
    <mergeCell ref="W76:X76"/>
    <mergeCell ref="BI74:BJ74"/>
    <mergeCell ref="AO74:AP74"/>
    <mergeCell ref="AY70:AZ70"/>
    <mergeCell ref="BI70:BJ70"/>
    <mergeCell ref="AK72:AL72"/>
    <mergeCell ref="AG74:AH74"/>
    <mergeCell ref="S76:T76"/>
    <mergeCell ref="Y76:Z76"/>
    <mergeCell ref="AA76:AB76"/>
    <mergeCell ref="BO66:BP66"/>
    <mergeCell ref="BQ70:BR70"/>
    <mergeCell ref="BE70:BF70"/>
    <mergeCell ref="BM72:BN72"/>
    <mergeCell ref="AW72:AX72"/>
    <mergeCell ref="AY72:AZ72"/>
    <mergeCell ref="BI72:BJ72"/>
    <mergeCell ref="BG72:BH72"/>
    <mergeCell ref="BC70:BD70"/>
    <mergeCell ref="BA72:BB72"/>
    <mergeCell ref="BC72:BD72"/>
    <mergeCell ref="BK70:BL70"/>
    <mergeCell ref="AQ68:AR68"/>
    <mergeCell ref="Q64:R64"/>
    <mergeCell ref="S64:T64"/>
    <mergeCell ref="U64:V64"/>
    <mergeCell ref="W64:X64"/>
    <mergeCell ref="W66:X66"/>
    <mergeCell ref="Y66:Z66"/>
    <mergeCell ref="AA66:AB66"/>
    <mergeCell ref="AC68:AD68"/>
    <mergeCell ref="BM70:BN70"/>
    <mergeCell ref="BA70:BB70"/>
    <mergeCell ref="AO66:AP66"/>
    <mergeCell ref="AI64:AJ64"/>
    <mergeCell ref="AU66:AV66"/>
    <mergeCell ref="AK68:AL68"/>
    <mergeCell ref="AM68:AN68"/>
    <mergeCell ref="AU68:AV68"/>
    <mergeCell ref="AS70:AT70"/>
    <mergeCell ref="AK64:AL64"/>
    <mergeCell ref="AY68:AZ68"/>
    <mergeCell ref="BO68:BP68"/>
    <mergeCell ref="BQ63:BR63"/>
    <mergeCell ref="AG62:AH62"/>
    <mergeCell ref="AI62:AJ62"/>
    <mergeCell ref="AW63:AX63"/>
    <mergeCell ref="BA63:BB63"/>
    <mergeCell ref="AM62:AN62"/>
    <mergeCell ref="BO64:BP64"/>
    <mergeCell ref="BK64:BL64"/>
    <mergeCell ref="AQ62:AR62"/>
    <mergeCell ref="AS66:AT66"/>
    <mergeCell ref="BA66:BB66"/>
    <mergeCell ref="BA68:BB68"/>
    <mergeCell ref="AS68:AT68"/>
    <mergeCell ref="AW68:AX68"/>
    <mergeCell ref="BQ68:BR68"/>
    <mergeCell ref="BE68:BF68"/>
    <mergeCell ref="BG68:BH68"/>
    <mergeCell ref="BI68:BJ68"/>
    <mergeCell ref="BK68:BL68"/>
    <mergeCell ref="BG64:BH64"/>
    <mergeCell ref="AY64:AZ64"/>
    <mergeCell ref="BA64:BB64"/>
    <mergeCell ref="BC68:BD68"/>
    <mergeCell ref="BM66:BN66"/>
    <mergeCell ref="BC66:BD66"/>
    <mergeCell ref="BM68:BN68"/>
    <mergeCell ref="BM64:BN64"/>
    <mergeCell ref="BQ66:BR66"/>
    <mergeCell ref="BE66:BF66"/>
    <mergeCell ref="BG66:BH66"/>
    <mergeCell ref="BI66:BJ66"/>
    <mergeCell ref="BQ62:BR62"/>
    <mergeCell ref="BK62:BL62"/>
    <mergeCell ref="BO62:BP62"/>
    <mergeCell ref="BO63:BP63"/>
    <mergeCell ref="BE63:BF63"/>
    <mergeCell ref="BG63:BH63"/>
    <mergeCell ref="AO62:AP62"/>
    <mergeCell ref="AC66:AD66"/>
    <mergeCell ref="Y64:Z64"/>
    <mergeCell ref="AM64:AN64"/>
    <mergeCell ref="BQ64:BR64"/>
    <mergeCell ref="AE63:AF63"/>
    <mergeCell ref="AQ66:AR66"/>
    <mergeCell ref="AK66:AL66"/>
    <mergeCell ref="AM66:AN66"/>
    <mergeCell ref="AI66:AJ66"/>
    <mergeCell ref="AO64:AP64"/>
    <mergeCell ref="AQ64:AR64"/>
    <mergeCell ref="AS64:AT64"/>
    <mergeCell ref="BC64:BD64"/>
    <mergeCell ref="BE64:BF64"/>
    <mergeCell ref="AW66:AX66"/>
    <mergeCell ref="AY66:AZ66"/>
    <mergeCell ref="AS62:AT62"/>
    <mergeCell ref="BA62:BB62"/>
    <mergeCell ref="AU64:AV64"/>
    <mergeCell ref="BG62:BH62"/>
    <mergeCell ref="BK63:BL63"/>
    <mergeCell ref="BI64:BJ64"/>
    <mergeCell ref="AW64:AX64"/>
    <mergeCell ref="AY63:AZ63"/>
    <mergeCell ref="AW62:AX62"/>
    <mergeCell ref="O63:P63"/>
    <mergeCell ref="I63:J63"/>
    <mergeCell ref="Y62:Z62"/>
    <mergeCell ref="A66:A67"/>
    <mergeCell ref="Q63:R63"/>
    <mergeCell ref="B68:D68"/>
    <mergeCell ref="K68:L68"/>
    <mergeCell ref="I64:J64"/>
    <mergeCell ref="I66:J66"/>
    <mergeCell ref="K66:L66"/>
    <mergeCell ref="B66:D66"/>
    <mergeCell ref="B67:C67"/>
    <mergeCell ref="A64:A65"/>
    <mergeCell ref="BI63:BJ63"/>
    <mergeCell ref="BM63:BN63"/>
    <mergeCell ref="G62:H62"/>
    <mergeCell ref="Y68:Z68"/>
    <mergeCell ref="A68:A69"/>
    <mergeCell ref="E68:F68"/>
    <mergeCell ref="B65:C65"/>
    <mergeCell ref="U68:V68"/>
    <mergeCell ref="M68:N68"/>
    <mergeCell ref="O68:P68"/>
    <mergeCell ref="AM63:AN63"/>
    <mergeCell ref="AO63:AP63"/>
    <mergeCell ref="AI63:AJ63"/>
    <mergeCell ref="AK63:AL63"/>
    <mergeCell ref="M66:N66"/>
    <mergeCell ref="O66:P66"/>
    <mergeCell ref="O64:P64"/>
    <mergeCell ref="AY62:AZ62"/>
    <mergeCell ref="BK66:BL66"/>
    <mergeCell ref="A101:A102"/>
    <mergeCell ref="B101:D101"/>
    <mergeCell ref="E122:F122"/>
    <mergeCell ref="AA101:AB101"/>
    <mergeCell ref="U101:V101"/>
    <mergeCell ref="K109:L109"/>
    <mergeCell ref="E101:F101"/>
    <mergeCell ref="Y112:Z112"/>
    <mergeCell ref="Y110:Z110"/>
    <mergeCell ref="I114:J114"/>
    <mergeCell ref="AG114:AH114"/>
    <mergeCell ref="B125:C125"/>
    <mergeCell ref="AA120:AB120"/>
    <mergeCell ref="W116:X116"/>
    <mergeCell ref="B117:C117"/>
    <mergeCell ref="B121:C121"/>
    <mergeCell ref="W124:X124"/>
    <mergeCell ref="B124:D124"/>
    <mergeCell ref="I124:J124"/>
    <mergeCell ref="K116:L116"/>
    <mergeCell ref="B102:C102"/>
    <mergeCell ref="M101:N101"/>
    <mergeCell ref="O101:P101"/>
    <mergeCell ref="Y101:Z101"/>
    <mergeCell ref="AG108:AH108"/>
    <mergeCell ref="O108:P108"/>
    <mergeCell ref="AG116:AH116"/>
    <mergeCell ref="Y116:Z116"/>
    <mergeCell ref="AA116:AB116"/>
    <mergeCell ref="Y120:Z120"/>
    <mergeCell ref="BK126:BL126"/>
    <mergeCell ref="BM126:BN126"/>
    <mergeCell ref="B127:C127"/>
    <mergeCell ref="AW126:AX126"/>
    <mergeCell ref="AY126:AZ126"/>
    <mergeCell ref="BA126:BB126"/>
    <mergeCell ref="G126:H126"/>
    <mergeCell ref="E108:F108"/>
    <mergeCell ref="G108:H108"/>
    <mergeCell ref="AW124:AX124"/>
    <mergeCell ref="AY124:AZ124"/>
    <mergeCell ref="O126:P126"/>
    <mergeCell ref="AQ122:AR122"/>
    <mergeCell ref="AC124:AD124"/>
    <mergeCell ref="AE124:AF124"/>
    <mergeCell ref="AG124:AH124"/>
    <mergeCell ref="AK124:AL124"/>
    <mergeCell ref="G122:H122"/>
    <mergeCell ref="I122:J122"/>
    <mergeCell ref="AG122:AH122"/>
    <mergeCell ref="M122:N122"/>
    <mergeCell ref="O122:P122"/>
    <mergeCell ref="BG126:BH126"/>
    <mergeCell ref="AY122:AZ122"/>
    <mergeCell ref="BA122:BB122"/>
    <mergeCell ref="BC122:BD122"/>
    <mergeCell ref="BE122:BF122"/>
    <mergeCell ref="BA124:BB124"/>
    <mergeCell ref="BE124:BF124"/>
    <mergeCell ref="AM108:AN108"/>
    <mergeCell ref="AK108:AL108"/>
    <mergeCell ref="AI108:AJ108"/>
    <mergeCell ref="I80:J80"/>
    <mergeCell ref="S126:T126"/>
    <mergeCell ref="M120:N120"/>
    <mergeCell ref="S116:T116"/>
    <mergeCell ref="Q116:R116"/>
    <mergeCell ref="O110:P110"/>
    <mergeCell ref="Q110:R110"/>
    <mergeCell ref="S110:T110"/>
    <mergeCell ref="S112:T112"/>
    <mergeCell ref="BA74:BB74"/>
    <mergeCell ref="AC70:AD70"/>
    <mergeCell ref="AE72:AF72"/>
    <mergeCell ref="AG72:AH72"/>
    <mergeCell ref="AI72:AJ72"/>
    <mergeCell ref="AO70:AP70"/>
    <mergeCell ref="AQ70:AR70"/>
    <mergeCell ref="AS72:AT72"/>
    <mergeCell ref="AE70:AF70"/>
    <mergeCell ref="AM74:AN74"/>
    <mergeCell ref="AK78:AL78"/>
    <mergeCell ref="AK76:AL76"/>
    <mergeCell ref="AC76:AD76"/>
    <mergeCell ref="AE76:AF76"/>
    <mergeCell ref="M72:N72"/>
    <mergeCell ref="O72:P72"/>
    <mergeCell ref="AG76:AH76"/>
    <mergeCell ref="AA80:AB80"/>
    <mergeCell ref="O76:P76"/>
    <mergeCell ref="AY108:AZ108"/>
    <mergeCell ref="AU108:AV108"/>
    <mergeCell ref="AW108:AX108"/>
    <mergeCell ref="AI116:AJ116"/>
    <mergeCell ref="AK126:AL126"/>
    <mergeCell ref="AM126:AN126"/>
    <mergeCell ref="AC126:AD126"/>
    <mergeCell ref="AE126:AF126"/>
    <mergeCell ref="BE118:BF118"/>
    <mergeCell ref="AU122:AV122"/>
    <mergeCell ref="AQ124:AR124"/>
    <mergeCell ref="AS122:AT122"/>
    <mergeCell ref="AQ120:AR120"/>
    <mergeCell ref="AQ118:AR118"/>
    <mergeCell ref="M126:N126"/>
    <mergeCell ref="BQ122:BR122"/>
    <mergeCell ref="BK122:BL122"/>
    <mergeCell ref="BO122:BP122"/>
    <mergeCell ref="BM122:BN122"/>
    <mergeCell ref="K122:L122"/>
    <mergeCell ref="AC122:AD122"/>
    <mergeCell ref="AE122:AF122"/>
    <mergeCell ref="Q122:R122"/>
    <mergeCell ref="S122:T122"/>
    <mergeCell ref="O124:P124"/>
    <mergeCell ref="BE126:BF126"/>
    <mergeCell ref="K126:L126"/>
    <mergeCell ref="Q126:R126"/>
    <mergeCell ref="BQ124:BR124"/>
    <mergeCell ref="BQ126:BR126"/>
    <mergeCell ref="BC126:BD126"/>
    <mergeCell ref="BC124:BD124"/>
    <mergeCell ref="BK124:BL124"/>
    <mergeCell ref="BM124:BN124"/>
    <mergeCell ref="BO126:BP126"/>
    <mergeCell ref="BI126:BJ126"/>
    <mergeCell ref="BM120:BN120"/>
    <mergeCell ref="BK120:BL120"/>
    <mergeCell ref="BM118:BN118"/>
    <mergeCell ref="BG120:BH120"/>
    <mergeCell ref="BQ116:BR116"/>
    <mergeCell ref="BO116:BP116"/>
    <mergeCell ref="BQ118:BR118"/>
    <mergeCell ref="BQ120:BR120"/>
    <mergeCell ref="BO120:BP120"/>
    <mergeCell ref="AO122:AP122"/>
    <mergeCell ref="AM122:AN122"/>
    <mergeCell ref="AU126:AV126"/>
    <mergeCell ref="AU124:AV124"/>
    <mergeCell ref="AO126:AP126"/>
    <mergeCell ref="AQ126:AR126"/>
    <mergeCell ref="BO124:BP124"/>
    <mergeCell ref="BG124:BH124"/>
    <mergeCell ref="BI124:BJ124"/>
    <mergeCell ref="BG116:BH116"/>
    <mergeCell ref="BO118:BP118"/>
    <mergeCell ref="BK116:BL116"/>
    <mergeCell ref="BI120:BJ120"/>
    <mergeCell ref="BI116:BJ116"/>
    <mergeCell ref="BG118:BH118"/>
    <mergeCell ref="BM116:BN116"/>
    <mergeCell ref="BI122:BJ122"/>
    <mergeCell ref="BG122:BH122"/>
    <mergeCell ref="BI118:BJ118"/>
    <mergeCell ref="BE120:BF120"/>
    <mergeCell ref="AW120:AX120"/>
    <mergeCell ref="AS120:AT120"/>
    <mergeCell ref="AW122:AX122"/>
    <mergeCell ref="AK122:AL122"/>
    <mergeCell ref="U122:V122"/>
    <mergeCell ref="W122:X122"/>
    <mergeCell ref="Y122:Z122"/>
    <mergeCell ref="AA122:AB122"/>
    <mergeCell ref="BA116:BB116"/>
    <mergeCell ref="AO116:AP116"/>
    <mergeCell ref="AE118:AF118"/>
    <mergeCell ref="AC118:AD118"/>
    <mergeCell ref="AI118:AJ118"/>
    <mergeCell ref="AE116:AF116"/>
    <mergeCell ref="B119:C119"/>
    <mergeCell ref="O120:P120"/>
    <mergeCell ref="Q120:R120"/>
    <mergeCell ref="B118:D118"/>
    <mergeCell ref="S120:T120"/>
    <mergeCell ref="G118:H118"/>
    <mergeCell ref="E120:F120"/>
    <mergeCell ref="W118:X118"/>
    <mergeCell ref="AA118:AB118"/>
    <mergeCell ref="K120:L120"/>
    <mergeCell ref="K118:L118"/>
    <mergeCell ref="I120:J120"/>
    <mergeCell ref="G120:H120"/>
    <mergeCell ref="B120:D120"/>
    <mergeCell ref="AC116:AD116"/>
    <mergeCell ref="AS118:AT118"/>
    <mergeCell ref="AU118:AV118"/>
    <mergeCell ref="AU116:AV116"/>
    <mergeCell ref="AS116:AT116"/>
    <mergeCell ref="AW116:AX116"/>
    <mergeCell ref="AY116:AZ116"/>
    <mergeCell ref="A116:A117"/>
    <mergeCell ref="B116:D116"/>
    <mergeCell ref="E116:F116"/>
    <mergeCell ref="U118:V118"/>
    <mergeCell ref="M118:N118"/>
    <mergeCell ref="O118:P118"/>
    <mergeCell ref="I118:J118"/>
    <mergeCell ref="S118:T118"/>
    <mergeCell ref="U116:V116"/>
    <mergeCell ref="AK118:AL118"/>
    <mergeCell ref="AM118:AN118"/>
    <mergeCell ref="BC118:BD118"/>
    <mergeCell ref="E118:F118"/>
    <mergeCell ref="AY118:AZ118"/>
    <mergeCell ref="BA118:BB118"/>
    <mergeCell ref="AO118:AP118"/>
    <mergeCell ref="AW118:AX118"/>
    <mergeCell ref="Q118:R118"/>
    <mergeCell ref="Y118:Z118"/>
    <mergeCell ref="AK116:AL116"/>
    <mergeCell ref="AM116:AN116"/>
    <mergeCell ref="BE116:BF116"/>
    <mergeCell ref="AI114:AJ114"/>
    <mergeCell ref="BE114:BF114"/>
    <mergeCell ref="AK114:AL114"/>
    <mergeCell ref="AQ114:AR114"/>
    <mergeCell ref="Y114:Z114"/>
    <mergeCell ref="BC116:BD116"/>
    <mergeCell ref="AQ116:AR116"/>
    <mergeCell ref="AY114:AZ114"/>
    <mergeCell ref="BQ114:BR114"/>
    <mergeCell ref="AU114:AV114"/>
    <mergeCell ref="AM114:AN114"/>
    <mergeCell ref="AO114:AP114"/>
    <mergeCell ref="AW114:AX114"/>
    <mergeCell ref="AS114:AT114"/>
    <mergeCell ref="BO114:BP114"/>
    <mergeCell ref="BM114:BN114"/>
    <mergeCell ref="BA114:BB114"/>
    <mergeCell ref="BC114:BD114"/>
    <mergeCell ref="BO112:BP112"/>
    <mergeCell ref="AA114:AB114"/>
    <mergeCell ref="AS112:AT112"/>
    <mergeCell ref="O114:P114"/>
    <mergeCell ref="Q114:R114"/>
    <mergeCell ref="S114:T114"/>
    <mergeCell ref="AM112:AN112"/>
    <mergeCell ref="AO112:AP112"/>
    <mergeCell ref="O112:P112"/>
    <mergeCell ref="Q112:R112"/>
    <mergeCell ref="BE112:BF112"/>
    <mergeCell ref="U112:V112"/>
    <mergeCell ref="BQ112:BR112"/>
    <mergeCell ref="AA112:AB112"/>
    <mergeCell ref="AC112:AD112"/>
    <mergeCell ref="AE112:AF112"/>
    <mergeCell ref="AG112:AH112"/>
    <mergeCell ref="AI112:AJ112"/>
    <mergeCell ref="AK112:AL112"/>
    <mergeCell ref="BM112:BN112"/>
    <mergeCell ref="U114:V114"/>
    <mergeCell ref="A114:A115"/>
    <mergeCell ref="B114:D114"/>
    <mergeCell ref="E114:F114"/>
    <mergeCell ref="G114:H114"/>
    <mergeCell ref="B115:C115"/>
    <mergeCell ref="AO110:AP110"/>
    <mergeCell ref="B113:C113"/>
    <mergeCell ref="K110:L110"/>
    <mergeCell ref="M110:N110"/>
    <mergeCell ref="G112:H112"/>
    <mergeCell ref="AU112:AV112"/>
    <mergeCell ref="AW112:AX112"/>
    <mergeCell ref="AY112:AZ112"/>
    <mergeCell ref="BC112:BD112"/>
    <mergeCell ref="BA112:BB112"/>
    <mergeCell ref="K114:L114"/>
    <mergeCell ref="M114:N114"/>
    <mergeCell ref="B110:D110"/>
    <mergeCell ref="A112:A113"/>
    <mergeCell ref="K112:L112"/>
    <mergeCell ref="A110:A111"/>
    <mergeCell ref="E110:F110"/>
    <mergeCell ref="G110:H110"/>
    <mergeCell ref="B112:D112"/>
    <mergeCell ref="I110:J110"/>
    <mergeCell ref="B111:C111"/>
    <mergeCell ref="I112:J112"/>
    <mergeCell ref="AC110:AD110"/>
    <mergeCell ref="W112:X112"/>
    <mergeCell ref="E112:F112"/>
    <mergeCell ref="M112:N112"/>
    <mergeCell ref="BI110:BJ110"/>
    <mergeCell ref="AQ112:AR112"/>
    <mergeCell ref="AQ110:AR110"/>
    <mergeCell ref="W110:X110"/>
    <mergeCell ref="AM110:AN110"/>
    <mergeCell ref="M109:N109"/>
    <mergeCell ref="O109:P109"/>
    <mergeCell ref="Q109:R109"/>
    <mergeCell ref="Y109:Z109"/>
    <mergeCell ref="AE109:AF109"/>
    <mergeCell ref="AQ109:AR109"/>
    <mergeCell ref="AI109:AJ109"/>
    <mergeCell ref="AK109:AL109"/>
    <mergeCell ref="AM109:AN109"/>
    <mergeCell ref="S109:T109"/>
    <mergeCell ref="AI110:AJ110"/>
    <mergeCell ref="BE110:BF110"/>
    <mergeCell ref="AU110:AV110"/>
    <mergeCell ref="AY110:AZ110"/>
    <mergeCell ref="BA110:BB110"/>
    <mergeCell ref="BC110:BD110"/>
    <mergeCell ref="BM108:BN108"/>
    <mergeCell ref="BK108:BL108"/>
    <mergeCell ref="BI108:BJ108"/>
    <mergeCell ref="BM109:BN109"/>
    <mergeCell ref="BI109:BJ109"/>
    <mergeCell ref="BG110:BH110"/>
    <mergeCell ref="AG109:AH109"/>
    <mergeCell ref="U109:V109"/>
    <mergeCell ref="AA109:AB109"/>
    <mergeCell ref="AU109:AV109"/>
    <mergeCell ref="BG109:BH109"/>
    <mergeCell ref="BG108:BH108"/>
    <mergeCell ref="BE109:BF109"/>
    <mergeCell ref="BC109:BD109"/>
    <mergeCell ref="AQ108:AR108"/>
    <mergeCell ref="BA109:BB109"/>
    <mergeCell ref="I108:J108"/>
    <mergeCell ref="K108:L108"/>
    <mergeCell ref="W108:X108"/>
    <mergeCell ref="Q108:R108"/>
    <mergeCell ref="S108:T108"/>
    <mergeCell ref="M108:N108"/>
    <mergeCell ref="U108:V108"/>
    <mergeCell ref="AO108:AP108"/>
    <mergeCell ref="AC103:AD103"/>
    <mergeCell ref="AA108:AB108"/>
    <mergeCell ref="Y108:Z108"/>
    <mergeCell ref="BK101:BL101"/>
    <mergeCell ref="AW103:AX103"/>
    <mergeCell ref="BA103:BB103"/>
    <mergeCell ref="BC103:BD103"/>
    <mergeCell ref="AS103:AT103"/>
    <mergeCell ref="AC108:AD108"/>
    <mergeCell ref="BC108:BD108"/>
    <mergeCell ref="BA108:BB108"/>
    <mergeCell ref="AS108:AT108"/>
    <mergeCell ref="BE108:BF108"/>
    <mergeCell ref="AO109:AP109"/>
    <mergeCell ref="AS110:AT110"/>
    <mergeCell ref="AW110:AX110"/>
    <mergeCell ref="AE110:AF110"/>
    <mergeCell ref="AG110:AH110"/>
    <mergeCell ref="U110:V110"/>
    <mergeCell ref="AK110:AL110"/>
    <mergeCell ref="W109:X109"/>
    <mergeCell ref="AC109:AD109"/>
    <mergeCell ref="BO103:BP103"/>
    <mergeCell ref="BQ103:BR103"/>
    <mergeCell ref="BM101:BN101"/>
    <mergeCell ref="BQ99:BR99"/>
    <mergeCell ref="BM99:BN99"/>
    <mergeCell ref="BO101:BP101"/>
    <mergeCell ref="BQ101:BR101"/>
    <mergeCell ref="BM103:BN103"/>
    <mergeCell ref="AE108:AF108"/>
    <mergeCell ref="AY109:AZ109"/>
    <mergeCell ref="AS109:AT109"/>
    <mergeCell ref="AW109:AX109"/>
    <mergeCell ref="BQ110:BR110"/>
    <mergeCell ref="BQ109:BR109"/>
    <mergeCell ref="BK110:BL110"/>
    <mergeCell ref="BM110:BN110"/>
    <mergeCell ref="BO110:BP110"/>
    <mergeCell ref="BK109:BL109"/>
    <mergeCell ref="BO109:BP109"/>
    <mergeCell ref="AI101:AJ101"/>
    <mergeCell ref="AY103:AZ103"/>
    <mergeCell ref="AI103:AJ103"/>
    <mergeCell ref="AU103:AV103"/>
    <mergeCell ref="AM103:AN103"/>
    <mergeCell ref="AO103:AP103"/>
    <mergeCell ref="AQ103:AR103"/>
    <mergeCell ref="BI99:BJ99"/>
    <mergeCell ref="G101:H101"/>
    <mergeCell ref="I99:J99"/>
    <mergeCell ref="M99:N99"/>
    <mergeCell ref="O99:P99"/>
    <mergeCell ref="Q101:R101"/>
    <mergeCell ref="AW99:AX99"/>
    <mergeCell ref="AK101:AL101"/>
    <mergeCell ref="AU101:AV101"/>
    <mergeCell ref="AW101:AX101"/>
    <mergeCell ref="BE103:BF103"/>
    <mergeCell ref="BG103:BH103"/>
    <mergeCell ref="AK99:AL99"/>
    <mergeCell ref="AM99:AN99"/>
    <mergeCell ref="AO99:AP99"/>
    <mergeCell ref="AS99:AT99"/>
    <mergeCell ref="BA99:BB99"/>
    <mergeCell ref="BC99:BD99"/>
    <mergeCell ref="AU99:AV99"/>
    <mergeCell ref="AY101:AZ101"/>
    <mergeCell ref="AS101:AT101"/>
    <mergeCell ref="A103:A104"/>
    <mergeCell ref="B103:D103"/>
    <mergeCell ref="E103:F103"/>
    <mergeCell ref="G103:H103"/>
    <mergeCell ref="B104:C104"/>
    <mergeCell ref="K103:L103"/>
    <mergeCell ref="S101:T101"/>
    <mergeCell ref="BK99:BL99"/>
    <mergeCell ref="M103:N103"/>
    <mergeCell ref="O103:P103"/>
    <mergeCell ref="Q103:R103"/>
    <mergeCell ref="S103:T103"/>
    <mergeCell ref="AM101:AN101"/>
    <mergeCell ref="AO101:AP101"/>
    <mergeCell ref="AQ101:AR101"/>
    <mergeCell ref="AE101:AF101"/>
    <mergeCell ref="AG101:AH101"/>
    <mergeCell ref="I103:J103"/>
    <mergeCell ref="AC101:AD101"/>
    <mergeCell ref="I101:J101"/>
    <mergeCell ref="W103:X103"/>
    <mergeCell ref="U103:V103"/>
    <mergeCell ref="Y103:Z103"/>
    <mergeCell ref="AA103:AB103"/>
    <mergeCell ref="K101:L101"/>
    <mergeCell ref="AG103:AH103"/>
    <mergeCell ref="BE101:BF101"/>
    <mergeCell ref="BA101:BB101"/>
    <mergeCell ref="BC101:BD101"/>
    <mergeCell ref="BI101:BJ101"/>
    <mergeCell ref="BG101:BH101"/>
    <mergeCell ref="BI95:BJ95"/>
    <mergeCell ref="A99:A100"/>
    <mergeCell ref="B99:D99"/>
    <mergeCell ref="E99:F99"/>
    <mergeCell ref="G99:H99"/>
    <mergeCell ref="B100:C100"/>
    <mergeCell ref="A95:A96"/>
    <mergeCell ref="G95:H95"/>
    <mergeCell ref="B96:C96"/>
    <mergeCell ref="A97:A98"/>
    <mergeCell ref="AG99:AH99"/>
    <mergeCell ref="BO99:BP99"/>
    <mergeCell ref="BE99:BF99"/>
    <mergeCell ref="BG99:BH99"/>
    <mergeCell ref="B97:D97"/>
    <mergeCell ref="BI97:BJ97"/>
    <mergeCell ref="AS97:AT97"/>
    <mergeCell ref="AQ97:AR97"/>
    <mergeCell ref="W97:X97"/>
    <mergeCell ref="AY99:AZ99"/>
    <mergeCell ref="AQ99:AR99"/>
    <mergeCell ref="B95:D95"/>
    <mergeCell ref="E95:F95"/>
    <mergeCell ref="BQ97:BR97"/>
    <mergeCell ref="B98:C98"/>
    <mergeCell ref="AW97:AX97"/>
    <mergeCell ref="AY97:AZ97"/>
    <mergeCell ref="BA97:BB97"/>
    <mergeCell ref="BC97:BD97"/>
    <mergeCell ref="K97:L97"/>
    <mergeCell ref="BK97:BL97"/>
    <mergeCell ref="BO97:BP97"/>
    <mergeCell ref="AG97:AH97"/>
    <mergeCell ref="BE97:BF97"/>
    <mergeCell ref="BG97:BH97"/>
    <mergeCell ref="BO95:BP95"/>
    <mergeCell ref="AC95:AD95"/>
    <mergeCell ref="AE95:AF95"/>
    <mergeCell ref="BK95:BL95"/>
    <mergeCell ref="BM95:BN95"/>
    <mergeCell ref="AU95:AV95"/>
    <mergeCell ref="BE95:BF95"/>
    <mergeCell ref="AI97:AJ97"/>
    <mergeCell ref="AI95:AJ95"/>
    <mergeCell ref="M95:N95"/>
    <mergeCell ref="M97:N97"/>
    <mergeCell ref="O97:P97"/>
    <mergeCell ref="Y97:Z97"/>
    <mergeCell ref="K95:L95"/>
    <mergeCell ref="AE97:AF97"/>
    <mergeCell ref="Q97:R97"/>
    <mergeCell ref="BQ95:BR95"/>
    <mergeCell ref="W95:X95"/>
    <mergeCell ref="BM97:BN97"/>
    <mergeCell ref="AU97:AV97"/>
    <mergeCell ref="AM95:AN95"/>
    <mergeCell ref="E97:F97"/>
    <mergeCell ref="G97:H97"/>
    <mergeCell ref="I97:J97"/>
    <mergeCell ref="Y95:Z95"/>
    <mergeCell ref="S97:T97"/>
    <mergeCell ref="K99:L99"/>
    <mergeCell ref="AA95:AB95"/>
    <mergeCell ref="S95:T95"/>
    <mergeCell ref="Q99:R99"/>
    <mergeCell ref="U99:V99"/>
    <mergeCell ref="S99:T99"/>
    <mergeCell ref="U97:V97"/>
    <mergeCell ref="U95:V95"/>
    <mergeCell ref="O95:P95"/>
    <mergeCell ref="Q95:R95"/>
    <mergeCell ref="AO97:AP97"/>
    <mergeCell ref="AA97:AB97"/>
    <mergeCell ref="AI99:AJ99"/>
    <mergeCell ref="W99:X99"/>
    <mergeCell ref="AE99:AF99"/>
    <mergeCell ref="Y99:Z99"/>
    <mergeCell ref="AA99:AB99"/>
    <mergeCell ref="AC99:AD99"/>
    <mergeCell ref="AC97:AD97"/>
    <mergeCell ref="AM97:AN97"/>
    <mergeCell ref="AK97:AL97"/>
    <mergeCell ref="AG95:AH95"/>
    <mergeCell ref="BQ93:BR93"/>
    <mergeCell ref="AW93:AX93"/>
    <mergeCell ref="BO93:BP93"/>
    <mergeCell ref="BE93:BF93"/>
    <mergeCell ref="BC93:BD93"/>
    <mergeCell ref="BM93:BN93"/>
    <mergeCell ref="BI93:BJ93"/>
    <mergeCell ref="BK93:BL93"/>
    <mergeCell ref="BA93:BB93"/>
    <mergeCell ref="BG93:BH93"/>
    <mergeCell ref="AK93:AL93"/>
    <mergeCell ref="AM93:AN93"/>
    <mergeCell ref="AG93:AH93"/>
    <mergeCell ref="AU93:AV93"/>
    <mergeCell ref="AY93:AZ93"/>
    <mergeCell ref="AS93:AT93"/>
    <mergeCell ref="AO93:AP93"/>
    <mergeCell ref="AQ93:AR93"/>
    <mergeCell ref="AI93:AJ93"/>
    <mergeCell ref="BA91:BB91"/>
    <mergeCell ref="AU91:AV91"/>
    <mergeCell ref="BM91:BN91"/>
    <mergeCell ref="BC91:BD91"/>
    <mergeCell ref="BE91:BF91"/>
    <mergeCell ref="BG91:BH91"/>
    <mergeCell ref="BI91:BJ91"/>
    <mergeCell ref="BK91:BL91"/>
    <mergeCell ref="A93:A94"/>
    <mergeCell ref="B93:D93"/>
    <mergeCell ref="E93:F93"/>
    <mergeCell ref="G93:H93"/>
    <mergeCell ref="B94:C94"/>
    <mergeCell ref="BG95:BH95"/>
    <mergeCell ref="BC95:BD95"/>
    <mergeCell ref="AW95:AX95"/>
    <mergeCell ref="AY95:AZ95"/>
    <mergeCell ref="BA95:BB95"/>
    <mergeCell ref="I95:J95"/>
    <mergeCell ref="I93:J93"/>
    <mergeCell ref="AA93:AB93"/>
    <mergeCell ref="AC93:AD93"/>
    <mergeCell ref="AE93:AF93"/>
    <mergeCell ref="K93:L93"/>
    <mergeCell ref="Y93:Z93"/>
    <mergeCell ref="U93:V93"/>
    <mergeCell ref="W93:X93"/>
    <mergeCell ref="Q93:R93"/>
    <mergeCell ref="AK95:AL95"/>
    <mergeCell ref="AQ95:AR95"/>
    <mergeCell ref="AS95:AT95"/>
    <mergeCell ref="AO95:AP95"/>
    <mergeCell ref="AA91:AB91"/>
    <mergeCell ref="AM91:AN91"/>
    <mergeCell ref="AG91:AH91"/>
    <mergeCell ref="AI91:AJ91"/>
    <mergeCell ref="AO91:AP91"/>
    <mergeCell ref="AQ91:AR91"/>
    <mergeCell ref="M91:N91"/>
    <mergeCell ref="O91:P91"/>
    <mergeCell ref="W91:X91"/>
    <mergeCell ref="M93:N93"/>
    <mergeCell ref="O93:P93"/>
    <mergeCell ref="S93:T93"/>
    <mergeCell ref="Q91:R91"/>
    <mergeCell ref="S91:T91"/>
    <mergeCell ref="U91:V91"/>
    <mergeCell ref="AW91:AX91"/>
    <mergeCell ref="AY91:AZ91"/>
    <mergeCell ref="BQ89:BR89"/>
    <mergeCell ref="O87:P87"/>
    <mergeCell ref="AG87:AH87"/>
    <mergeCell ref="Y87:Z87"/>
    <mergeCell ref="W87:X87"/>
    <mergeCell ref="S87:T87"/>
    <mergeCell ref="U87:V87"/>
    <mergeCell ref="AM89:AN89"/>
    <mergeCell ref="AI89:AJ89"/>
    <mergeCell ref="BM87:BN87"/>
    <mergeCell ref="BQ91:BR91"/>
    <mergeCell ref="O89:P89"/>
    <mergeCell ref="BO91:BP91"/>
    <mergeCell ref="A91:A92"/>
    <mergeCell ref="B91:D91"/>
    <mergeCell ref="E91:F91"/>
    <mergeCell ref="AC89:AD89"/>
    <mergeCell ref="A89:A90"/>
    <mergeCell ref="B89:D89"/>
    <mergeCell ref="E89:F89"/>
    <mergeCell ref="BO89:BP89"/>
    <mergeCell ref="BM89:BN89"/>
    <mergeCell ref="AG89:AH89"/>
    <mergeCell ref="Y89:Z89"/>
    <mergeCell ref="AA89:AB89"/>
    <mergeCell ref="AW89:AX89"/>
    <mergeCell ref="AY89:AZ89"/>
    <mergeCell ref="AS89:AT89"/>
    <mergeCell ref="AU89:AV89"/>
    <mergeCell ref="BG89:BH89"/>
    <mergeCell ref="AK89:AL89"/>
    <mergeCell ref="AK91:AL91"/>
    <mergeCell ref="I87:J87"/>
    <mergeCell ref="K87:L87"/>
    <mergeCell ref="AA86:AB86"/>
    <mergeCell ref="BE87:BF87"/>
    <mergeCell ref="AI87:AJ87"/>
    <mergeCell ref="Q87:R87"/>
    <mergeCell ref="AA87:AB87"/>
    <mergeCell ref="AC87:AD87"/>
    <mergeCell ref="B92:C92"/>
    <mergeCell ref="K91:L91"/>
    <mergeCell ref="AO89:AP89"/>
    <mergeCell ref="AC91:AD91"/>
    <mergeCell ref="AE91:AF91"/>
    <mergeCell ref="G91:H91"/>
    <mergeCell ref="I91:J91"/>
    <mergeCell ref="K89:L89"/>
    <mergeCell ref="S89:T89"/>
    <mergeCell ref="AY87:AZ87"/>
    <mergeCell ref="AQ87:AR87"/>
    <mergeCell ref="AS87:AT87"/>
    <mergeCell ref="AU87:AV87"/>
    <mergeCell ref="BA87:BB87"/>
    <mergeCell ref="BC87:BD87"/>
    <mergeCell ref="U89:V89"/>
    <mergeCell ref="W89:X89"/>
    <mergeCell ref="AE89:AF89"/>
    <mergeCell ref="B90:C90"/>
    <mergeCell ref="M89:N89"/>
    <mergeCell ref="AS91:AT91"/>
    <mergeCell ref="Q89:R89"/>
    <mergeCell ref="AQ89:AR89"/>
    <mergeCell ref="Y91:Z91"/>
    <mergeCell ref="BQ86:BR86"/>
    <mergeCell ref="AK86:AL86"/>
    <mergeCell ref="AM86:AN86"/>
    <mergeCell ref="AQ86:AR86"/>
    <mergeCell ref="AS86:AT86"/>
    <mergeCell ref="BM86:BN86"/>
    <mergeCell ref="K86:L86"/>
    <mergeCell ref="W86:X86"/>
    <mergeCell ref="AK87:AL87"/>
    <mergeCell ref="AM87:AN87"/>
    <mergeCell ref="AW87:AX87"/>
    <mergeCell ref="AE86:AF86"/>
    <mergeCell ref="AG86:AH86"/>
    <mergeCell ref="AI86:AJ86"/>
    <mergeCell ref="AO87:AP87"/>
    <mergeCell ref="BG86:BH86"/>
    <mergeCell ref="BI86:BJ86"/>
    <mergeCell ref="BQ87:BR87"/>
    <mergeCell ref="BO87:BP87"/>
    <mergeCell ref="BK87:BL87"/>
    <mergeCell ref="BO86:BP86"/>
    <mergeCell ref="BC86:BD86"/>
    <mergeCell ref="BE86:BF86"/>
    <mergeCell ref="Q86:R86"/>
    <mergeCell ref="S86:T86"/>
    <mergeCell ref="AC86:AD86"/>
    <mergeCell ref="Y86:Z86"/>
    <mergeCell ref="Q85:R85"/>
    <mergeCell ref="AE87:AF87"/>
    <mergeCell ref="BA89:BB89"/>
    <mergeCell ref="BG87:BH87"/>
    <mergeCell ref="BI87:BJ87"/>
    <mergeCell ref="BI89:BJ89"/>
    <mergeCell ref="BE89:BF89"/>
    <mergeCell ref="BC89:BD89"/>
    <mergeCell ref="A87:A88"/>
    <mergeCell ref="B87:D87"/>
    <mergeCell ref="E87:F87"/>
    <mergeCell ref="G87:H87"/>
    <mergeCell ref="B88:C88"/>
    <mergeCell ref="M87:N87"/>
    <mergeCell ref="BK86:BL86"/>
    <mergeCell ref="AU86:AV86"/>
    <mergeCell ref="AW86:AX86"/>
    <mergeCell ref="BA86:BB86"/>
    <mergeCell ref="AY86:AZ86"/>
    <mergeCell ref="BK89:BL89"/>
    <mergeCell ref="E86:F86"/>
    <mergeCell ref="G86:H86"/>
    <mergeCell ref="G89:H89"/>
    <mergeCell ref="I89:J89"/>
    <mergeCell ref="I86:J86"/>
    <mergeCell ref="AU85:AV85"/>
    <mergeCell ref="AO85:AP85"/>
    <mergeCell ref="S85:T85"/>
    <mergeCell ref="U85:V85"/>
    <mergeCell ref="AW70:AX70"/>
    <mergeCell ref="AU72:AV72"/>
    <mergeCell ref="AQ85:AR85"/>
    <mergeCell ref="Y85:Z85"/>
    <mergeCell ref="AA85:AB85"/>
    <mergeCell ref="AK85:AL85"/>
    <mergeCell ref="AM85:AN85"/>
    <mergeCell ref="AO86:AP86"/>
    <mergeCell ref="M85:N85"/>
    <mergeCell ref="M86:N86"/>
    <mergeCell ref="O86:P86"/>
    <mergeCell ref="O85:P85"/>
    <mergeCell ref="U86:V86"/>
    <mergeCell ref="AE85:AF85"/>
    <mergeCell ref="Q70:R70"/>
    <mergeCell ref="U72:V72"/>
    <mergeCell ref="M76:N76"/>
    <mergeCell ref="Q76:R76"/>
    <mergeCell ref="BI85:BJ85"/>
    <mergeCell ref="BM85:BN85"/>
    <mergeCell ref="BK85:BL85"/>
    <mergeCell ref="AG68:AH68"/>
    <mergeCell ref="AI68:AJ68"/>
    <mergeCell ref="AG70:AH70"/>
    <mergeCell ref="G68:H68"/>
    <mergeCell ref="I68:J68"/>
    <mergeCell ref="AA72:AB72"/>
    <mergeCell ref="AA70:AB70"/>
    <mergeCell ref="K70:L70"/>
    <mergeCell ref="U70:V70"/>
    <mergeCell ref="I70:J70"/>
    <mergeCell ref="Q68:R68"/>
    <mergeCell ref="E85:F85"/>
    <mergeCell ref="G85:H85"/>
    <mergeCell ref="I85:J85"/>
    <mergeCell ref="E72:F72"/>
    <mergeCell ref="I72:J72"/>
    <mergeCell ref="G76:H76"/>
    <mergeCell ref="G72:H72"/>
    <mergeCell ref="G78:H78"/>
    <mergeCell ref="G80:H80"/>
    <mergeCell ref="O70:P70"/>
    <mergeCell ref="AM70:AN70"/>
    <mergeCell ref="AK70:AL70"/>
    <mergeCell ref="AU70:AV70"/>
    <mergeCell ref="Q72:R72"/>
    <mergeCell ref="W70:X70"/>
    <mergeCell ref="S70:T70"/>
    <mergeCell ref="W72:X72"/>
    <mergeCell ref="AI70:AJ70"/>
    <mergeCell ref="U78:V78"/>
    <mergeCell ref="K62:L62"/>
    <mergeCell ref="M70:N70"/>
    <mergeCell ref="S68:T68"/>
    <mergeCell ref="K63:L63"/>
    <mergeCell ref="K64:L64"/>
    <mergeCell ref="Q66:R66"/>
    <mergeCell ref="M64:N64"/>
    <mergeCell ref="B73:C73"/>
    <mergeCell ref="A72:A73"/>
    <mergeCell ref="B72:D72"/>
    <mergeCell ref="G70:H70"/>
    <mergeCell ref="B71:C71"/>
    <mergeCell ref="A70:A71"/>
    <mergeCell ref="B70:D70"/>
    <mergeCell ref="E70:F70"/>
    <mergeCell ref="BG85:BH85"/>
    <mergeCell ref="Y70:Z70"/>
    <mergeCell ref="Y72:Z72"/>
    <mergeCell ref="AC72:AD72"/>
    <mergeCell ref="K85:L85"/>
    <mergeCell ref="W85:X85"/>
    <mergeCell ref="AC85:AD85"/>
    <mergeCell ref="AW85:AX85"/>
    <mergeCell ref="AG85:AH85"/>
    <mergeCell ref="AI85:AJ85"/>
    <mergeCell ref="K72:L72"/>
    <mergeCell ref="S66:T66"/>
    <mergeCell ref="BE85:BF85"/>
    <mergeCell ref="AE66:AF66"/>
    <mergeCell ref="AG66:AH66"/>
    <mergeCell ref="E63:F63"/>
    <mergeCell ref="I59:J59"/>
    <mergeCell ref="K59:L59"/>
    <mergeCell ref="M59:N59"/>
    <mergeCell ref="AC62:AD62"/>
    <mergeCell ref="U57:V57"/>
    <mergeCell ref="W57:X57"/>
    <mergeCell ref="I57:J57"/>
    <mergeCell ref="M62:N62"/>
    <mergeCell ref="O62:P62"/>
    <mergeCell ref="U66:V66"/>
    <mergeCell ref="S63:T63"/>
    <mergeCell ref="U63:V63"/>
    <mergeCell ref="AG64:AH64"/>
    <mergeCell ref="M63:N63"/>
    <mergeCell ref="AA64:AB64"/>
    <mergeCell ref="B69:C69"/>
    <mergeCell ref="K76:L76"/>
    <mergeCell ref="G63:H63"/>
    <mergeCell ref="E66:F66"/>
    <mergeCell ref="G66:H66"/>
    <mergeCell ref="I74:J74"/>
    <mergeCell ref="I76:J76"/>
    <mergeCell ref="AA63:AB63"/>
    <mergeCell ref="AC63:AD63"/>
    <mergeCell ref="AE62:AF62"/>
    <mergeCell ref="B64:D64"/>
    <mergeCell ref="E64:F64"/>
    <mergeCell ref="G64:H64"/>
    <mergeCell ref="AC64:AD64"/>
    <mergeCell ref="AE64:AF64"/>
    <mergeCell ref="I62:J62"/>
    <mergeCell ref="E62:F62"/>
    <mergeCell ref="AI57:AJ57"/>
    <mergeCell ref="BO57:BP57"/>
    <mergeCell ref="BM58:BN58"/>
    <mergeCell ref="AU58:AV58"/>
    <mergeCell ref="AY58:AZ58"/>
    <mergeCell ref="AY57:AZ57"/>
    <mergeCell ref="BC63:BD63"/>
    <mergeCell ref="BA58:BB58"/>
    <mergeCell ref="W62:X62"/>
    <mergeCell ref="AA62:AB62"/>
    <mergeCell ref="W63:X63"/>
    <mergeCell ref="Y63:Z63"/>
    <mergeCell ref="AG63:AH63"/>
    <mergeCell ref="AU63:AV63"/>
    <mergeCell ref="AQ63:AR63"/>
    <mergeCell ref="AS63:AT63"/>
    <mergeCell ref="BM62:BN62"/>
    <mergeCell ref="BC59:BD59"/>
    <mergeCell ref="AK58:AL58"/>
    <mergeCell ref="AM58:AN58"/>
    <mergeCell ref="AO58:AP58"/>
    <mergeCell ref="BC62:BD62"/>
    <mergeCell ref="BC58:BD58"/>
    <mergeCell ref="AW58:AX58"/>
    <mergeCell ref="BI62:BJ62"/>
    <mergeCell ref="BI58:BJ58"/>
    <mergeCell ref="AM57:AN57"/>
    <mergeCell ref="AK59:AL59"/>
    <mergeCell ref="AU62:AV62"/>
    <mergeCell ref="BO85:BP85"/>
    <mergeCell ref="BQ85:BR85"/>
    <mergeCell ref="BC85:BD85"/>
    <mergeCell ref="AS85:AT85"/>
    <mergeCell ref="AY85:AZ85"/>
    <mergeCell ref="AW59:AX59"/>
    <mergeCell ref="AY59:AZ59"/>
    <mergeCell ref="BQ59:BR59"/>
    <mergeCell ref="AG58:AH58"/>
    <mergeCell ref="AC54:AD54"/>
    <mergeCell ref="AA59:AB59"/>
    <mergeCell ref="AE59:AF59"/>
    <mergeCell ref="AA57:AB57"/>
    <mergeCell ref="BA85:BB85"/>
    <mergeCell ref="AQ59:AR59"/>
    <mergeCell ref="AU54:AV54"/>
    <mergeCell ref="AY55:AZ55"/>
    <mergeCell ref="AK54:AL54"/>
    <mergeCell ref="BQ54:BR54"/>
    <mergeCell ref="BM54:BN54"/>
    <mergeCell ref="BQ55:BR55"/>
    <mergeCell ref="AW55:AX55"/>
    <mergeCell ref="BK54:BL54"/>
    <mergeCell ref="AS54:AT54"/>
    <mergeCell ref="BO55:BP55"/>
    <mergeCell ref="BG55:BH55"/>
    <mergeCell ref="AO59:AP59"/>
    <mergeCell ref="AS58:AT58"/>
    <mergeCell ref="AK62:AL62"/>
    <mergeCell ref="BE62:BF62"/>
    <mergeCell ref="BG58:BH58"/>
    <mergeCell ref="BE58:BF58"/>
    <mergeCell ref="BQ58:BR58"/>
    <mergeCell ref="BK58:BL58"/>
    <mergeCell ref="Q62:R62"/>
    <mergeCell ref="S62:T62"/>
    <mergeCell ref="U62:V62"/>
    <mergeCell ref="Q59:R59"/>
    <mergeCell ref="S59:T59"/>
    <mergeCell ref="U59:V59"/>
    <mergeCell ref="AS59:AT59"/>
    <mergeCell ref="AA58:AB58"/>
    <mergeCell ref="W59:X59"/>
    <mergeCell ref="O57:P57"/>
    <mergeCell ref="BO59:BP59"/>
    <mergeCell ref="BE59:BF59"/>
    <mergeCell ref="BG59:BH59"/>
    <mergeCell ref="BI59:BJ59"/>
    <mergeCell ref="BM59:BN59"/>
    <mergeCell ref="BK59:BL59"/>
    <mergeCell ref="BI57:BJ57"/>
    <mergeCell ref="Y58:Z58"/>
    <mergeCell ref="Y59:Z59"/>
    <mergeCell ref="AG59:AH59"/>
    <mergeCell ref="AC58:AD58"/>
    <mergeCell ref="AE58:AF58"/>
    <mergeCell ref="O58:P58"/>
    <mergeCell ref="AC57:AD57"/>
    <mergeCell ref="O59:P59"/>
    <mergeCell ref="Y57:Z57"/>
    <mergeCell ref="S58:T58"/>
    <mergeCell ref="U58:V58"/>
    <mergeCell ref="S57:T57"/>
    <mergeCell ref="BO58:BP58"/>
    <mergeCell ref="B21:D21"/>
    <mergeCell ref="B23:D23"/>
    <mergeCell ref="A29:A30"/>
    <mergeCell ref="B28:C28"/>
    <mergeCell ref="A21:A22"/>
    <mergeCell ref="A23:A24"/>
    <mergeCell ref="A25:A26"/>
    <mergeCell ref="A37:A38"/>
    <mergeCell ref="B37:D37"/>
    <mergeCell ref="U54:V54"/>
    <mergeCell ref="B34:C34"/>
    <mergeCell ref="W58:X58"/>
    <mergeCell ref="B32:C32"/>
    <mergeCell ref="B33:D33"/>
    <mergeCell ref="G58:H58"/>
    <mergeCell ref="I58:J58"/>
    <mergeCell ref="K58:L58"/>
    <mergeCell ref="M56:N56"/>
    <mergeCell ref="K55:L55"/>
    <mergeCell ref="M55:N55"/>
    <mergeCell ref="O54:P54"/>
    <mergeCell ref="A31:A32"/>
    <mergeCell ref="A33:A34"/>
    <mergeCell ref="B38:C38"/>
    <mergeCell ref="K46:L46"/>
    <mergeCell ref="A39:D39"/>
    <mergeCell ref="B31:D31"/>
    <mergeCell ref="Q52:R52"/>
    <mergeCell ref="S52:T52"/>
    <mergeCell ref="E52:F52"/>
    <mergeCell ref="E56:F56"/>
    <mergeCell ref="K53:L53"/>
    <mergeCell ref="AI51:AJ51"/>
    <mergeCell ref="AC52:AD52"/>
    <mergeCell ref="Q53:R53"/>
    <mergeCell ref="S53:T53"/>
    <mergeCell ref="S55:T55"/>
    <mergeCell ref="BA57:BB57"/>
    <mergeCell ref="AM59:AN59"/>
    <mergeCell ref="BA59:BB59"/>
    <mergeCell ref="AU59:AV59"/>
    <mergeCell ref="AI59:AJ59"/>
    <mergeCell ref="AI58:AJ58"/>
    <mergeCell ref="AQ58:AR58"/>
    <mergeCell ref="A27:A28"/>
    <mergeCell ref="B29:D29"/>
    <mergeCell ref="B30:C30"/>
    <mergeCell ref="AO57:AP57"/>
    <mergeCell ref="AC59:AD59"/>
    <mergeCell ref="AK57:AL57"/>
    <mergeCell ref="Q58:R58"/>
    <mergeCell ref="G59:H59"/>
    <mergeCell ref="I55:J55"/>
    <mergeCell ref="A35:A36"/>
    <mergeCell ref="M57:N57"/>
    <mergeCell ref="G57:H57"/>
    <mergeCell ref="M58:N58"/>
    <mergeCell ref="Y55:Z55"/>
    <mergeCell ref="AA53:AB53"/>
    <mergeCell ref="AC53:AD53"/>
    <mergeCell ref="G53:H53"/>
    <mergeCell ref="G56:H56"/>
    <mergeCell ref="I56:J56"/>
    <mergeCell ref="K56:L56"/>
    <mergeCell ref="B22:C22"/>
    <mergeCell ref="S54:T54"/>
    <mergeCell ref="Q54:R54"/>
    <mergeCell ref="S51:T51"/>
    <mergeCell ref="S50:T50"/>
    <mergeCell ref="O51:P51"/>
    <mergeCell ref="Q51:R51"/>
    <mergeCell ref="G52:H52"/>
    <mergeCell ref="B35:D35"/>
    <mergeCell ref="B36:C36"/>
    <mergeCell ref="B24:C24"/>
    <mergeCell ref="B25:D25"/>
    <mergeCell ref="B26:C26"/>
    <mergeCell ref="B27:D27"/>
    <mergeCell ref="M53:N53"/>
    <mergeCell ref="O53:P53"/>
    <mergeCell ref="O52:P52"/>
    <mergeCell ref="O50:P50"/>
    <mergeCell ref="K45:L45"/>
    <mergeCell ref="M45:N45"/>
    <mergeCell ref="BQ57:BR57"/>
    <mergeCell ref="BK57:BL57"/>
    <mergeCell ref="BM57:BN57"/>
    <mergeCell ref="BM55:BN55"/>
    <mergeCell ref="AK55:AL55"/>
    <mergeCell ref="AK56:AL56"/>
    <mergeCell ref="BQ56:BR56"/>
    <mergeCell ref="BC55:BD55"/>
    <mergeCell ref="BE55:BF55"/>
    <mergeCell ref="BI56:BJ56"/>
    <mergeCell ref="AM54:AN54"/>
    <mergeCell ref="AM55:AN55"/>
    <mergeCell ref="AO56:AP56"/>
    <mergeCell ref="BK55:BL55"/>
    <mergeCell ref="AW54:AX54"/>
    <mergeCell ref="AY54:AZ54"/>
    <mergeCell ref="AQ54:AR54"/>
    <mergeCell ref="AO54:AP54"/>
    <mergeCell ref="AO55:AP55"/>
    <mergeCell ref="AQ56:AR56"/>
    <mergeCell ref="BE56:BF56"/>
    <mergeCell ref="AQ57:AR57"/>
    <mergeCell ref="AS57:AT57"/>
    <mergeCell ref="BC57:BD57"/>
    <mergeCell ref="BE57:BF57"/>
    <mergeCell ref="BG57:BH57"/>
    <mergeCell ref="AU57:AV57"/>
    <mergeCell ref="AS56:AT56"/>
    <mergeCell ref="BG56:BH56"/>
    <mergeCell ref="BC56:BD56"/>
    <mergeCell ref="AW57:AX57"/>
    <mergeCell ref="BM56:BN56"/>
    <mergeCell ref="Q56:R56"/>
    <mergeCell ref="S56:T56"/>
    <mergeCell ref="AG56:AH56"/>
    <mergeCell ref="W56:X56"/>
    <mergeCell ref="Y56:Z56"/>
    <mergeCell ref="AA56:AB56"/>
    <mergeCell ref="AC56:AD56"/>
    <mergeCell ref="U56:V56"/>
    <mergeCell ref="AU56:AV56"/>
    <mergeCell ref="AA55:AB55"/>
    <mergeCell ref="AC55:AD55"/>
    <mergeCell ref="AM56:AN56"/>
    <mergeCell ref="AQ55:AR55"/>
    <mergeCell ref="AE56:AF56"/>
    <mergeCell ref="BK53:BL53"/>
    <mergeCell ref="BA56:BB56"/>
    <mergeCell ref="AW56:AX56"/>
    <mergeCell ref="AY56:AZ56"/>
    <mergeCell ref="BA54:BB54"/>
    <mergeCell ref="U55:V55"/>
    <mergeCell ref="AI54:AJ54"/>
    <mergeCell ref="AG54:AH54"/>
    <mergeCell ref="AE55:AF55"/>
    <mergeCell ref="Y54:Z54"/>
    <mergeCell ref="AA54:AB54"/>
    <mergeCell ref="W55:X55"/>
    <mergeCell ref="W54:X54"/>
    <mergeCell ref="AE54:AF54"/>
    <mergeCell ref="AI55:AJ55"/>
    <mergeCell ref="Y53:Z53"/>
    <mergeCell ref="AI56:AJ56"/>
    <mergeCell ref="BQ51:BR51"/>
    <mergeCell ref="AK52:AL52"/>
    <mergeCell ref="BO56:BP56"/>
    <mergeCell ref="BI55:BJ55"/>
    <mergeCell ref="BO54:BP54"/>
    <mergeCell ref="BE54:BF54"/>
    <mergeCell ref="AU52:AV52"/>
    <mergeCell ref="BG53:BH53"/>
    <mergeCell ref="BK56:BL56"/>
    <mergeCell ref="W53:X53"/>
    <mergeCell ref="BA55:BB55"/>
    <mergeCell ref="AG55:AH55"/>
    <mergeCell ref="AK53:AL53"/>
    <mergeCell ref="AM53:AN53"/>
    <mergeCell ref="AY53:AZ53"/>
    <mergeCell ref="AQ52:AR52"/>
    <mergeCell ref="AS52:AT52"/>
    <mergeCell ref="AO53:AP53"/>
    <mergeCell ref="AG53:AH53"/>
    <mergeCell ref="AE53:AF53"/>
    <mergeCell ref="AG52:AH52"/>
    <mergeCell ref="AE52:AF52"/>
    <mergeCell ref="AM52:AN52"/>
    <mergeCell ref="AI53:AJ53"/>
    <mergeCell ref="BK52:BL52"/>
    <mergeCell ref="BE52:BF52"/>
    <mergeCell ref="AS55:AT55"/>
    <mergeCell ref="AU55:AV55"/>
    <mergeCell ref="AQ53:AR53"/>
    <mergeCell ref="AS53:AT53"/>
    <mergeCell ref="AU53:AV53"/>
    <mergeCell ref="BC54:BD54"/>
    <mergeCell ref="BC53:BD53"/>
    <mergeCell ref="BE53:BF53"/>
    <mergeCell ref="BI53:BJ53"/>
    <mergeCell ref="BO53:BP53"/>
    <mergeCell ref="BG54:BH54"/>
    <mergeCell ref="BI54:BJ54"/>
    <mergeCell ref="U50:V50"/>
    <mergeCell ref="AI50:AJ50"/>
    <mergeCell ref="W50:X50"/>
    <mergeCell ref="Y50:Z50"/>
    <mergeCell ref="AA50:AB50"/>
    <mergeCell ref="AW50:AX50"/>
    <mergeCell ref="AQ50:AR50"/>
    <mergeCell ref="AS50:AT50"/>
    <mergeCell ref="AU50:AV50"/>
    <mergeCell ref="AO50:AP50"/>
    <mergeCell ref="AE51:AF51"/>
    <mergeCell ref="BI51:BJ51"/>
    <mergeCell ref="BC51:BD51"/>
    <mergeCell ref="BE51:BF51"/>
    <mergeCell ref="BO52:BP52"/>
    <mergeCell ref="BC52:BD52"/>
    <mergeCell ref="BM52:BN52"/>
    <mergeCell ref="BM51:BN51"/>
    <mergeCell ref="BO51:BP51"/>
    <mergeCell ref="U53:V53"/>
    <mergeCell ref="AW53:AX53"/>
    <mergeCell ref="AO52:AP52"/>
    <mergeCell ref="AC51:AD51"/>
    <mergeCell ref="AM51:AN51"/>
    <mergeCell ref="AG51:AH51"/>
    <mergeCell ref="AS51:AT51"/>
    <mergeCell ref="AU51:AV51"/>
    <mergeCell ref="AO51:AP51"/>
    <mergeCell ref="AY50:AZ50"/>
    <mergeCell ref="BM53:BN53"/>
    <mergeCell ref="AW52:AX52"/>
    <mergeCell ref="AY52:AZ52"/>
    <mergeCell ref="BI52:BJ52"/>
    <mergeCell ref="AY51:AZ51"/>
    <mergeCell ref="BG52:BH52"/>
    <mergeCell ref="BA51:BB51"/>
    <mergeCell ref="BG51:BH51"/>
    <mergeCell ref="AW51:AX51"/>
    <mergeCell ref="BA52:BB52"/>
    <mergeCell ref="BO50:BP50"/>
    <mergeCell ref="BQ53:BR53"/>
    <mergeCell ref="BA53:BB53"/>
    <mergeCell ref="BQ52:BR52"/>
    <mergeCell ref="BQ49:BR49"/>
    <mergeCell ref="BO49:BP49"/>
    <mergeCell ref="BE50:BF50"/>
    <mergeCell ref="BI50:BJ50"/>
    <mergeCell ref="BQ50:BR50"/>
    <mergeCell ref="BM49:BN49"/>
    <mergeCell ref="Q50:R50"/>
    <mergeCell ref="BK49:BL49"/>
    <mergeCell ref="BM50:BN50"/>
    <mergeCell ref="BI49:BJ49"/>
    <mergeCell ref="AM49:AN49"/>
    <mergeCell ref="AO49:AP49"/>
    <mergeCell ref="AY49:AZ49"/>
    <mergeCell ref="BA49:BB49"/>
    <mergeCell ref="AQ49:AR49"/>
    <mergeCell ref="BG50:BH50"/>
    <mergeCell ref="AI52:AJ52"/>
    <mergeCell ref="AK51:AL51"/>
    <mergeCell ref="U51:V51"/>
    <mergeCell ref="Y52:Z52"/>
    <mergeCell ref="AA52:AB52"/>
    <mergeCell ref="U52:V52"/>
    <mergeCell ref="W52:X52"/>
    <mergeCell ref="AA51:AB51"/>
    <mergeCell ref="W51:X51"/>
    <mergeCell ref="Y51:Z51"/>
    <mergeCell ref="BK51:BL51"/>
    <mergeCell ref="BC50:BD50"/>
    <mergeCell ref="AC50:AD50"/>
    <mergeCell ref="AE50:AF50"/>
    <mergeCell ref="AG50:AH50"/>
    <mergeCell ref="AQ51:AR51"/>
    <mergeCell ref="BI47:BJ47"/>
    <mergeCell ref="AQ47:AR47"/>
    <mergeCell ref="AO47:AP47"/>
    <mergeCell ref="BA48:BB48"/>
    <mergeCell ref="BC48:BD48"/>
    <mergeCell ref="BK50:BL50"/>
    <mergeCell ref="BG49:BH49"/>
    <mergeCell ref="AY47:AZ47"/>
    <mergeCell ref="BA47:BB47"/>
    <mergeCell ref="AW47:AX47"/>
    <mergeCell ref="BG47:BH47"/>
    <mergeCell ref="AK50:AL50"/>
    <mergeCell ref="AM50:AN50"/>
    <mergeCell ref="BE48:BF48"/>
    <mergeCell ref="AW48:AX48"/>
    <mergeCell ref="AA48:AB48"/>
    <mergeCell ref="AI49:AJ49"/>
    <mergeCell ref="AK49:AL49"/>
    <mergeCell ref="BC49:BD49"/>
    <mergeCell ref="AC48:AD48"/>
    <mergeCell ref="AA49:AB49"/>
    <mergeCell ref="BG48:BH48"/>
    <mergeCell ref="AE48:AF48"/>
    <mergeCell ref="AC49:AD49"/>
    <mergeCell ref="AG49:AH49"/>
    <mergeCell ref="BE49:BF49"/>
    <mergeCell ref="AS49:AT49"/>
    <mergeCell ref="AU49:AV49"/>
    <mergeCell ref="AW49:AX49"/>
    <mergeCell ref="AE49:AF49"/>
    <mergeCell ref="BA50:BB50"/>
    <mergeCell ref="BE47:BF47"/>
    <mergeCell ref="BQ48:BR48"/>
    <mergeCell ref="BQ45:BR45"/>
    <mergeCell ref="BO46:BP46"/>
    <mergeCell ref="BQ46:BR46"/>
    <mergeCell ref="BQ47:BR47"/>
    <mergeCell ref="BO48:BP48"/>
    <mergeCell ref="BO45:BP45"/>
    <mergeCell ref="BO47:BP47"/>
    <mergeCell ref="BA45:BB45"/>
    <mergeCell ref="BI45:BJ45"/>
    <mergeCell ref="BK45:BL45"/>
    <mergeCell ref="BI46:BJ46"/>
    <mergeCell ref="BK46:BL46"/>
    <mergeCell ref="BA46:BB46"/>
    <mergeCell ref="BM48:BN48"/>
    <mergeCell ref="AO48:AP48"/>
    <mergeCell ref="AU48:AV48"/>
    <mergeCell ref="BI48:BJ48"/>
    <mergeCell ref="BK48:BL48"/>
    <mergeCell ref="AQ48:AR48"/>
    <mergeCell ref="AS48:AT48"/>
    <mergeCell ref="AY48:AZ48"/>
    <mergeCell ref="AW45:AX45"/>
    <mergeCell ref="BM47:BN47"/>
    <mergeCell ref="BE45:BF45"/>
    <mergeCell ref="BG46:BH46"/>
    <mergeCell ref="BG45:BH45"/>
    <mergeCell ref="BC47:BD47"/>
    <mergeCell ref="BC45:BD45"/>
    <mergeCell ref="BM45:BN45"/>
    <mergeCell ref="BK47:BL47"/>
    <mergeCell ref="E59:F59"/>
    <mergeCell ref="O44:P44"/>
    <mergeCell ref="Q44:R44"/>
    <mergeCell ref="E49:F49"/>
    <mergeCell ref="G44:H44"/>
    <mergeCell ref="I44:J44"/>
    <mergeCell ref="G45:H45"/>
    <mergeCell ref="K54:L54"/>
    <mergeCell ref="G49:H49"/>
    <mergeCell ref="I49:J49"/>
    <mergeCell ref="AG47:AH47"/>
    <mergeCell ref="K52:L52"/>
    <mergeCell ref="M52:N52"/>
    <mergeCell ref="K51:L51"/>
    <mergeCell ref="M51:N51"/>
    <mergeCell ref="AC47:AD47"/>
    <mergeCell ref="S47:T47"/>
    <mergeCell ref="W47:X47"/>
    <mergeCell ref="AE47:AF47"/>
    <mergeCell ref="K50:L50"/>
    <mergeCell ref="E57:F57"/>
    <mergeCell ref="G51:H51"/>
    <mergeCell ref="I51:J51"/>
    <mergeCell ref="W48:X48"/>
    <mergeCell ref="AG48:AH48"/>
    <mergeCell ref="O55:P55"/>
    <mergeCell ref="Q55:R55"/>
    <mergeCell ref="Q57:R57"/>
    <mergeCell ref="O56:P56"/>
    <mergeCell ref="K57:L57"/>
    <mergeCell ref="AE57:AF57"/>
    <mergeCell ref="AG57:AH57"/>
    <mergeCell ref="O45:P45"/>
    <mergeCell ref="K47:L47"/>
    <mergeCell ref="M47:N47"/>
    <mergeCell ref="O47:P47"/>
    <mergeCell ref="M46:N46"/>
    <mergeCell ref="O46:P46"/>
    <mergeCell ref="Y46:Z46"/>
    <mergeCell ref="I45:J45"/>
    <mergeCell ref="Q47:R47"/>
    <mergeCell ref="G54:H54"/>
    <mergeCell ref="G46:H46"/>
    <mergeCell ref="I46:J46"/>
    <mergeCell ref="M54:N54"/>
    <mergeCell ref="G50:H50"/>
    <mergeCell ref="I50:J50"/>
    <mergeCell ref="M50:N50"/>
    <mergeCell ref="E58:F58"/>
    <mergeCell ref="K49:L49"/>
    <mergeCell ref="M49:N49"/>
    <mergeCell ref="K48:L48"/>
    <mergeCell ref="M48:N48"/>
    <mergeCell ref="I53:J53"/>
    <mergeCell ref="I52:J52"/>
    <mergeCell ref="E55:F55"/>
    <mergeCell ref="G55:H55"/>
    <mergeCell ref="I54:J54"/>
    <mergeCell ref="AU46:AV46"/>
    <mergeCell ref="AQ46:AR46"/>
    <mergeCell ref="AK46:AL46"/>
    <mergeCell ref="AY46:AZ46"/>
    <mergeCell ref="AM46:AN46"/>
    <mergeCell ref="AW46:AX46"/>
    <mergeCell ref="BC46:BD46"/>
    <mergeCell ref="Y47:Z47"/>
    <mergeCell ref="AG46:AH46"/>
    <mergeCell ref="AI46:AJ46"/>
    <mergeCell ref="E50:F50"/>
    <mergeCell ref="G47:H47"/>
    <mergeCell ref="G48:H48"/>
    <mergeCell ref="I48:J48"/>
    <mergeCell ref="I47:J47"/>
    <mergeCell ref="AA47:AB47"/>
    <mergeCell ref="W46:X46"/>
    <mergeCell ref="O48:P48"/>
    <mergeCell ref="Q48:R48"/>
    <mergeCell ref="Q46:R46"/>
    <mergeCell ref="S48:T48"/>
    <mergeCell ref="U48:V48"/>
    <mergeCell ref="S46:T46"/>
    <mergeCell ref="U46:V46"/>
    <mergeCell ref="U47:V47"/>
    <mergeCell ref="AU47:AV47"/>
    <mergeCell ref="AI48:AJ48"/>
    <mergeCell ref="AK48:AL48"/>
    <mergeCell ref="AM47:AN47"/>
    <mergeCell ref="AI47:AJ47"/>
    <mergeCell ref="AM48:AN48"/>
    <mergeCell ref="BO44:BP44"/>
    <mergeCell ref="BQ42:BR42"/>
    <mergeCell ref="BK42:BL42"/>
    <mergeCell ref="BM42:BN42"/>
    <mergeCell ref="BO42:BP42"/>
    <mergeCell ref="BQ44:BR44"/>
    <mergeCell ref="BQ43:BR43"/>
    <mergeCell ref="BO43:BP43"/>
    <mergeCell ref="BK43:BL43"/>
    <mergeCell ref="AY42:AZ42"/>
    <mergeCell ref="AA44:AB44"/>
    <mergeCell ref="BM46:BN46"/>
    <mergeCell ref="AO46:AP46"/>
    <mergeCell ref="AK45:AL45"/>
    <mergeCell ref="AM45:AN45"/>
    <mergeCell ref="BC42:BD42"/>
    <mergeCell ref="BE42:BF42"/>
    <mergeCell ref="BG42:BH42"/>
    <mergeCell ref="AC46:AD46"/>
    <mergeCell ref="BI42:BJ42"/>
    <mergeCell ref="AE45:AF45"/>
    <mergeCell ref="BA42:BB42"/>
    <mergeCell ref="BC43:BD43"/>
    <mergeCell ref="BG43:BH43"/>
    <mergeCell ref="AC45:AD45"/>
    <mergeCell ref="AA45:AB45"/>
    <mergeCell ref="AW42:AX42"/>
    <mergeCell ref="AA46:AB46"/>
    <mergeCell ref="BI43:BJ43"/>
    <mergeCell ref="AC44:AD44"/>
    <mergeCell ref="AE44:AF44"/>
    <mergeCell ref="AG45:AH45"/>
    <mergeCell ref="E43:F43"/>
    <mergeCell ref="G43:H43"/>
    <mergeCell ref="BE43:BF43"/>
    <mergeCell ref="BM43:BN43"/>
    <mergeCell ref="AK43:AL43"/>
    <mergeCell ref="AM43:AN43"/>
    <mergeCell ref="AO43:AP43"/>
    <mergeCell ref="AY43:AZ43"/>
    <mergeCell ref="BA43:BB43"/>
    <mergeCell ref="I43:J43"/>
    <mergeCell ref="AQ44:AR44"/>
    <mergeCell ref="AY44:AZ44"/>
    <mergeCell ref="Q43:R43"/>
    <mergeCell ref="U43:V43"/>
    <mergeCell ref="W44:X44"/>
    <mergeCell ref="Y44:Z44"/>
    <mergeCell ref="Y43:Z43"/>
    <mergeCell ref="S44:T44"/>
    <mergeCell ref="U44:V44"/>
    <mergeCell ref="AM44:AN44"/>
    <mergeCell ref="W43:X43"/>
    <mergeCell ref="AW43:AX43"/>
    <mergeCell ref="AW44:AX44"/>
    <mergeCell ref="AS43:AT43"/>
    <mergeCell ref="A44:A56"/>
    <mergeCell ref="E44:F44"/>
    <mergeCell ref="E45:F45"/>
    <mergeCell ref="E46:F46"/>
    <mergeCell ref="E47:F47"/>
    <mergeCell ref="E53:F53"/>
    <mergeCell ref="E54:F54"/>
    <mergeCell ref="E48:F48"/>
    <mergeCell ref="E51:F51"/>
    <mergeCell ref="BG44:BH44"/>
    <mergeCell ref="AG44:AH44"/>
    <mergeCell ref="BA44:BB44"/>
    <mergeCell ref="BM44:BN44"/>
    <mergeCell ref="BI44:BJ44"/>
    <mergeCell ref="BK44:BL44"/>
    <mergeCell ref="AU44:AV44"/>
    <mergeCell ref="AS44:AT44"/>
    <mergeCell ref="BC44:BD44"/>
    <mergeCell ref="BE44:BF44"/>
    <mergeCell ref="AU45:AV45"/>
    <mergeCell ref="AS46:AT46"/>
    <mergeCell ref="AO45:AP45"/>
    <mergeCell ref="AQ45:AR45"/>
    <mergeCell ref="AS45:AT45"/>
    <mergeCell ref="AE46:AF46"/>
    <mergeCell ref="AI45:AJ45"/>
    <mergeCell ref="W45:X45"/>
    <mergeCell ref="Y45:Z45"/>
    <mergeCell ref="AY45:AZ45"/>
    <mergeCell ref="AK47:AL47"/>
    <mergeCell ref="AS47:AT47"/>
    <mergeCell ref="BE46:BF46"/>
    <mergeCell ref="U49:V49"/>
    <mergeCell ref="Y49:Z49"/>
    <mergeCell ref="Q45:R45"/>
    <mergeCell ref="AS29:AT29"/>
    <mergeCell ref="AO29:AP29"/>
    <mergeCell ref="AQ42:AR42"/>
    <mergeCell ref="AQ43:AR43"/>
    <mergeCell ref="AO42:AP42"/>
    <mergeCell ref="AO37:AP37"/>
    <mergeCell ref="AQ35:AR35"/>
    <mergeCell ref="AO44:AP44"/>
    <mergeCell ref="AI44:AJ44"/>
    <mergeCell ref="AK44:AL44"/>
    <mergeCell ref="K44:L44"/>
    <mergeCell ref="M44:N44"/>
    <mergeCell ref="S49:T49"/>
    <mergeCell ref="Y48:Z48"/>
    <mergeCell ref="O49:P49"/>
    <mergeCell ref="Q49:R49"/>
    <mergeCell ref="W49:X49"/>
    <mergeCell ref="K43:L43"/>
    <mergeCell ref="S43:T43"/>
    <mergeCell ref="M43:N43"/>
    <mergeCell ref="AC43:AD43"/>
    <mergeCell ref="AM42:AN42"/>
    <mergeCell ref="O43:P43"/>
    <mergeCell ref="M42:N42"/>
    <mergeCell ref="O42:P42"/>
    <mergeCell ref="AI43:AJ43"/>
    <mergeCell ref="Q42:R42"/>
    <mergeCell ref="S45:T45"/>
    <mergeCell ref="U45:V45"/>
    <mergeCell ref="AU43:AV43"/>
    <mergeCell ref="W42:X42"/>
    <mergeCell ref="Y42:Z42"/>
    <mergeCell ref="AC42:AD42"/>
    <mergeCell ref="AG42:AH42"/>
    <mergeCell ref="AA42:AB42"/>
    <mergeCell ref="AA43:AB43"/>
    <mergeCell ref="AE43:AF43"/>
    <mergeCell ref="AG43:AH43"/>
    <mergeCell ref="AU42:AV42"/>
    <mergeCell ref="U33:V33"/>
    <mergeCell ref="U42:V42"/>
    <mergeCell ref="U35:V35"/>
    <mergeCell ref="U27:V27"/>
    <mergeCell ref="U31:V31"/>
    <mergeCell ref="AS42:AT42"/>
    <mergeCell ref="AM33:AN33"/>
    <mergeCell ref="W31:X31"/>
    <mergeCell ref="AS37:AT37"/>
    <mergeCell ref="AG33:AH33"/>
    <mergeCell ref="AQ33:AR33"/>
    <mergeCell ref="AS33:AT33"/>
    <mergeCell ref="AG35:AH35"/>
    <mergeCell ref="AC37:AD37"/>
    <mergeCell ref="AA37:AB37"/>
    <mergeCell ref="AC35:AD35"/>
    <mergeCell ref="AA35:AB35"/>
    <mergeCell ref="AG37:AH37"/>
    <mergeCell ref="AK31:AL31"/>
    <mergeCell ref="E19:F19"/>
    <mergeCell ref="G19:H19"/>
    <mergeCell ref="I19:J19"/>
    <mergeCell ref="K19:L19"/>
    <mergeCell ref="AE20:AF20"/>
    <mergeCell ref="AK33:AL33"/>
    <mergeCell ref="AK35:AL35"/>
    <mergeCell ref="AG19:AH19"/>
    <mergeCell ref="AI19:AJ19"/>
    <mergeCell ref="W20:X20"/>
    <mergeCell ref="AM19:AN19"/>
    <mergeCell ref="AM20:AN20"/>
    <mergeCell ref="AG20:AH20"/>
    <mergeCell ref="O31:P31"/>
    <mergeCell ref="O35:P35"/>
    <mergeCell ref="O37:P37"/>
    <mergeCell ref="AK19:AL19"/>
    <mergeCell ref="Y35:Z35"/>
    <mergeCell ref="AC19:AD19"/>
    <mergeCell ref="AA20:AB20"/>
    <mergeCell ref="AC27:AD27"/>
    <mergeCell ref="AK21:AL21"/>
    <mergeCell ref="U20:V20"/>
    <mergeCell ref="AC20:AD20"/>
    <mergeCell ref="E20:F20"/>
    <mergeCell ref="G20:H20"/>
    <mergeCell ref="I20:J20"/>
    <mergeCell ref="K20:L20"/>
    <mergeCell ref="E42:F42"/>
    <mergeCell ref="G42:H42"/>
    <mergeCell ref="I42:J42"/>
    <mergeCell ref="K42:L42"/>
    <mergeCell ref="K37:L37"/>
    <mergeCell ref="E21:F21"/>
    <mergeCell ref="E37:F37"/>
    <mergeCell ref="E29:F29"/>
    <mergeCell ref="G31:H31"/>
    <mergeCell ref="I31:J31"/>
    <mergeCell ref="G29:H29"/>
    <mergeCell ref="I35:J35"/>
    <mergeCell ref="I33:J33"/>
    <mergeCell ref="G37:H37"/>
    <mergeCell ref="I37:J37"/>
    <mergeCell ref="G33:H33"/>
    <mergeCell ref="I23:J23"/>
    <mergeCell ref="K23:L23"/>
    <mergeCell ref="E35:F35"/>
    <mergeCell ref="E31:F31"/>
    <mergeCell ref="E33:F33"/>
    <mergeCell ref="K31:L31"/>
    <mergeCell ref="K35:L35"/>
    <mergeCell ref="K33:L33"/>
    <mergeCell ref="G35:H35"/>
    <mergeCell ref="E23:F23"/>
    <mergeCell ref="AE42:AF42"/>
    <mergeCell ref="W37:X37"/>
    <mergeCell ref="U37:V37"/>
    <mergeCell ref="Y37:Z37"/>
    <mergeCell ref="AI42:AJ42"/>
    <mergeCell ref="AK42:AL42"/>
    <mergeCell ref="S42:T42"/>
    <mergeCell ref="AU35:AV35"/>
    <mergeCell ref="M35:N35"/>
    <mergeCell ref="Q35:R35"/>
    <mergeCell ref="M37:N37"/>
    <mergeCell ref="W35:X35"/>
    <mergeCell ref="AI35:AJ35"/>
    <mergeCell ref="AI37:AJ37"/>
    <mergeCell ref="AE37:AF37"/>
    <mergeCell ref="AM35:AN35"/>
    <mergeCell ref="AE35:AF35"/>
    <mergeCell ref="AS35:AT35"/>
    <mergeCell ref="AM37:AN37"/>
    <mergeCell ref="AO35:AP35"/>
    <mergeCell ref="BQ33:BR33"/>
    <mergeCell ref="BO35:BP35"/>
    <mergeCell ref="BM33:BN33"/>
    <mergeCell ref="BM35:BN35"/>
    <mergeCell ref="BI35:BJ35"/>
    <mergeCell ref="S35:T35"/>
    <mergeCell ref="Q31:R31"/>
    <mergeCell ref="Q37:R37"/>
    <mergeCell ref="M19:N19"/>
    <mergeCell ref="O19:P19"/>
    <mergeCell ref="Q19:R19"/>
    <mergeCell ref="S19:T19"/>
    <mergeCell ref="M29:N29"/>
    <mergeCell ref="M31:N31"/>
    <mergeCell ref="O20:P20"/>
    <mergeCell ref="Q20:R20"/>
    <mergeCell ref="S20:T20"/>
    <mergeCell ref="S27:T27"/>
    <mergeCell ref="S31:T31"/>
    <mergeCell ref="M20:N20"/>
    <mergeCell ref="BG29:BH29"/>
    <mergeCell ref="BI29:BJ29"/>
    <mergeCell ref="BI20:BJ20"/>
    <mergeCell ref="AC33:AD33"/>
    <mergeCell ref="AE33:AF33"/>
    <mergeCell ref="AO27:AP27"/>
    <mergeCell ref="BG20:BH20"/>
    <mergeCell ref="AQ20:AR20"/>
    <mergeCell ref="AM27:AN27"/>
    <mergeCell ref="AU29:AV29"/>
    <mergeCell ref="S37:T37"/>
    <mergeCell ref="AK37:AL37"/>
    <mergeCell ref="BQ29:BR29"/>
    <mergeCell ref="AY29:AZ29"/>
    <mergeCell ref="BQ37:BR37"/>
    <mergeCell ref="BM37:BN37"/>
    <mergeCell ref="AY37:AZ37"/>
    <mergeCell ref="AQ37:AR37"/>
    <mergeCell ref="AU37:AV37"/>
    <mergeCell ref="AW37:AX37"/>
    <mergeCell ref="BO37:BP37"/>
    <mergeCell ref="BI37:BJ37"/>
    <mergeCell ref="BK35:BL35"/>
    <mergeCell ref="BG33:BH33"/>
    <mergeCell ref="AS20:AT20"/>
    <mergeCell ref="BA31:BB31"/>
    <mergeCell ref="BQ31:BR31"/>
    <mergeCell ref="BO31:BP31"/>
    <mergeCell ref="BA20:BB20"/>
    <mergeCell ref="BC20:BD20"/>
    <mergeCell ref="BO21:BP21"/>
    <mergeCell ref="BM20:BN20"/>
    <mergeCell ref="BM31:BN31"/>
    <mergeCell ref="BE29:BF29"/>
    <mergeCell ref="AY33:AZ33"/>
    <mergeCell ref="AY31:AZ31"/>
    <mergeCell ref="BC35:BD35"/>
    <mergeCell ref="BE31:BF31"/>
    <mergeCell ref="BG31:BH31"/>
    <mergeCell ref="BC31:BD31"/>
    <mergeCell ref="BA33:BB33"/>
    <mergeCell ref="BG35:BH35"/>
    <mergeCell ref="BQ35:BR35"/>
    <mergeCell ref="BI33:BJ33"/>
    <mergeCell ref="AW35:AX35"/>
    <mergeCell ref="BA35:BB35"/>
    <mergeCell ref="AA27:AB27"/>
    <mergeCell ref="M27:N27"/>
    <mergeCell ref="I27:J27"/>
    <mergeCell ref="K27:L27"/>
    <mergeCell ref="O27:P27"/>
    <mergeCell ref="Q27:R27"/>
    <mergeCell ref="I29:J29"/>
    <mergeCell ref="K29:L29"/>
    <mergeCell ref="BK37:BL37"/>
    <mergeCell ref="BG37:BH37"/>
    <mergeCell ref="BA37:BB37"/>
    <mergeCell ref="BC37:BD37"/>
    <mergeCell ref="BE37:BF37"/>
    <mergeCell ref="AW31:AX31"/>
    <mergeCell ref="BE35:BF35"/>
    <mergeCell ref="BE33:BF33"/>
    <mergeCell ref="AY35:AZ35"/>
    <mergeCell ref="AW33:AX33"/>
    <mergeCell ref="BK33:BL33"/>
    <mergeCell ref="BC33:BD33"/>
    <mergeCell ref="AG31:AH31"/>
    <mergeCell ref="AI31:AJ31"/>
    <mergeCell ref="AI33:AJ33"/>
    <mergeCell ref="AM31:AN31"/>
    <mergeCell ref="AW29:AX29"/>
    <mergeCell ref="AO33:AP33"/>
    <mergeCell ref="W33:X33"/>
    <mergeCell ref="Y33:Z33"/>
    <mergeCell ref="O33:P33"/>
    <mergeCell ref="BM29:BN29"/>
    <mergeCell ref="BO29:BP29"/>
    <mergeCell ref="BK29:BL29"/>
    <mergeCell ref="Q33:R33"/>
    <mergeCell ref="S33:T33"/>
    <mergeCell ref="AS31:AT31"/>
    <mergeCell ref="AU33:AV33"/>
    <mergeCell ref="U29:V29"/>
    <mergeCell ref="O29:P29"/>
    <mergeCell ref="Q29:R29"/>
    <mergeCell ref="S29:T29"/>
    <mergeCell ref="M33:N33"/>
    <mergeCell ref="AE31:AF31"/>
    <mergeCell ref="Y31:Z31"/>
    <mergeCell ref="AA31:AB31"/>
    <mergeCell ref="AA33:AB33"/>
    <mergeCell ref="AC31:AD31"/>
    <mergeCell ref="BO33:BP33"/>
    <mergeCell ref="AG29:AH29"/>
    <mergeCell ref="AU31:AV31"/>
    <mergeCell ref="BI31:BJ31"/>
    <mergeCell ref="AK29:AL29"/>
    <mergeCell ref="AO31:AP31"/>
    <mergeCell ref="BA29:BB29"/>
    <mergeCell ref="BC29:BD29"/>
    <mergeCell ref="AI29:AJ29"/>
    <mergeCell ref="AM29:AN29"/>
    <mergeCell ref="BK31:BL31"/>
    <mergeCell ref="AQ31:AR31"/>
    <mergeCell ref="AQ29:AR29"/>
    <mergeCell ref="AE29:AF29"/>
    <mergeCell ref="W29:X29"/>
    <mergeCell ref="Y29:Z29"/>
    <mergeCell ref="AC29:AD29"/>
    <mergeCell ref="AA29:AB29"/>
    <mergeCell ref="AS27:AT27"/>
    <mergeCell ref="BQ27:BR27"/>
    <mergeCell ref="BO27:BP27"/>
    <mergeCell ref="BE27:BF27"/>
    <mergeCell ref="BG27:BH27"/>
    <mergeCell ref="BI27:BJ27"/>
    <mergeCell ref="BM27:BN27"/>
    <mergeCell ref="AW27:AX27"/>
    <mergeCell ref="BK21:BL21"/>
    <mergeCell ref="AO21:AP21"/>
    <mergeCell ref="AQ21:AR21"/>
    <mergeCell ref="AS21:AT21"/>
    <mergeCell ref="AU21:AV21"/>
    <mergeCell ref="BA21:BB21"/>
    <mergeCell ref="BC21:BD21"/>
    <mergeCell ref="AY21:AZ21"/>
    <mergeCell ref="AY27:AZ27"/>
    <mergeCell ref="BK27:BL27"/>
    <mergeCell ref="AQ27:AR27"/>
    <mergeCell ref="AW25:AX25"/>
    <mergeCell ref="AQ25:AR25"/>
    <mergeCell ref="AS25:AT25"/>
    <mergeCell ref="BC23:BD23"/>
    <mergeCell ref="BA23:BB23"/>
    <mergeCell ref="BK23:BL23"/>
    <mergeCell ref="AS23:AT23"/>
    <mergeCell ref="AO23:AP23"/>
    <mergeCell ref="AU25:AV25"/>
    <mergeCell ref="AU27:AV27"/>
    <mergeCell ref="BA27:BB27"/>
    <mergeCell ref="BC27:BD27"/>
    <mergeCell ref="BM21:BN21"/>
    <mergeCell ref="AY23:AZ23"/>
    <mergeCell ref="AY25:AZ25"/>
    <mergeCell ref="BI23:BJ23"/>
    <mergeCell ref="AW23:AX23"/>
    <mergeCell ref="BG25:BH25"/>
    <mergeCell ref="BC25:BD25"/>
    <mergeCell ref="BE25:BF25"/>
    <mergeCell ref="BI25:BJ25"/>
    <mergeCell ref="BA25:BB25"/>
    <mergeCell ref="BQ16:BR16"/>
    <mergeCell ref="AY16:AZ16"/>
    <mergeCell ref="AW21:AX21"/>
    <mergeCell ref="BM16:BN16"/>
    <mergeCell ref="BO16:BP16"/>
    <mergeCell ref="BG21:BH21"/>
    <mergeCell ref="BI21:BJ21"/>
    <mergeCell ref="BQ19:BR19"/>
    <mergeCell ref="AY20:AZ20"/>
    <mergeCell ref="BE20:BF20"/>
    <mergeCell ref="AO16:AP16"/>
    <mergeCell ref="BE19:BF19"/>
    <mergeCell ref="AE19:AF19"/>
    <mergeCell ref="AW19:AX19"/>
    <mergeCell ref="AW16:AX16"/>
    <mergeCell ref="AA16:AB16"/>
    <mergeCell ref="BC19:BD19"/>
    <mergeCell ref="AE16:AF16"/>
    <mergeCell ref="BQ23:BR23"/>
    <mergeCell ref="BE23:BF23"/>
    <mergeCell ref="BG23:BH23"/>
    <mergeCell ref="BQ25:BR25"/>
    <mergeCell ref="BM25:BN25"/>
    <mergeCell ref="BK25:BL25"/>
    <mergeCell ref="BO25:BP25"/>
    <mergeCell ref="BQ20:BR20"/>
    <mergeCell ref="BK20:BL20"/>
    <mergeCell ref="AA19:AB19"/>
    <mergeCell ref="AS19:AT19"/>
    <mergeCell ref="AU19:AV19"/>
    <mergeCell ref="AI20:AJ20"/>
    <mergeCell ref="AK20:AL20"/>
    <mergeCell ref="AU20:AV20"/>
    <mergeCell ref="AO19:AP19"/>
    <mergeCell ref="BQ21:BR21"/>
    <mergeCell ref="BO23:BP23"/>
    <mergeCell ref="BM19:BN19"/>
    <mergeCell ref="BO19:BP19"/>
    <mergeCell ref="BM23:BN23"/>
    <mergeCell ref="AU23:AV23"/>
    <mergeCell ref="AY19:AZ19"/>
    <mergeCell ref="BA19:BB19"/>
    <mergeCell ref="O21:P21"/>
    <mergeCell ref="AI23:AJ23"/>
    <mergeCell ref="AK23:AL23"/>
    <mergeCell ref="U23:V23"/>
    <mergeCell ref="W23:X23"/>
    <mergeCell ref="AG16:AH16"/>
    <mergeCell ref="AG23:AH23"/>
    <mergeCell ref="S23:T23"/>
    <mergeCell ref="AA21:AB21"/>
    <mergeCell ref="AC21:AD21"/>
    <mergeCell ref="AE21:AF21"/>
    <mergeCell ref="AE23:AF23"/>
    <mergeCell ref="AC23:AD23"/>
    <mergeCell ref="Y20:Z20"/>
    <mergeCell ref="AC16:AD16"/>
    <mergeCell ref="Q16:R16"/>
    <mergeCell ref="S16:T16"/>
    <mergeCell ref="U19:V19"/>
    <mergeCell ref="W19:X19"/>
    <mergeCell ref="Y19:Z19"/>
    <mergeCell ref="G21:H21"/>
    <mergeCell ref="G23:H23"/>
    <mergeCell ref="G25:H25"/>
    <mergeCell ref="U25:V25"/>
    <mergeCell ref="Y25:Z25"/>
    <mergeCell ref="I21:J21"/>
    <mergeCell ref="K21:L21"/>
    <mergeCell ref="K25:L25"/>
    <mergeCell ref="BO20:BP20"/>
    <mergeCell ref="BI19:BJ19"/>
    <mergeCell ref="Q21:R21"/>
    <mergeCell ref="S21:T21"/>
    <mergeCell ref="U21:V21"/>
    <mergeCell ref="BE21:BF21"/>
    <mergeCell ref="AM21:AN21"/>
    <mergeCell ref="W21:X21"/>
    <mergeCell ref="AQ19:AR19"/>
    <mergeCell ref="AW20:AX20"/>
    <mergeCell ref="BK19:BL19"/>
    <mergeCell ref="BG19:BH19"/>
    <mergeCell ref="M23:N23"/>
    <mergeCell ref="AG21:AH21"/>
    <mergeCell ref="AI21:AJ21"/>
    <mergeCell ref="M21:N21"/>
    <mergeCell ref="AQ23:AR23"/>
    <mergeCell ref="AA23:AB23"/>
    <mergeCell ref="Y21:Z21"/>
    <mergeCell ref="Y23:Z23"/>
    <mergeCell ref="AO20:AP20"/>
    <mergeCell ref="O23:P23"/>
    <mergeCell ref="Q23:R23"/>
    <mergeCell ref="AM23:AN23"/>
    <mergeCell ref="AA25:AB25"/>
    <mergeCell ref="AK25:AL25"/>
    <mergeCell ref="AC25:AD25"/>
    <mergeCell ref="AG25:AH25"/>
    <mergeCell ref="AE25:AF25"/>
    <mergeCell ref="AO25:AP25"/>
    <mergeCell ref="E27:F27"/>
    <mergeCell ref="G27:H27"/>
    <mergeCell ref="W25:X25"/>
    <mergeCell ref="M25:N25"/>
    <mergeCell ref="W27:X27"/>
    <mergeCell ref="Y27:Z27"/>
    <mergeCell ref="I25:J25"/>
    <mergeCell ref="O25:P25"/>
    <mergeCell ref="Q25:R25"/>
    <mergeCell ref="S25:T25"/>
    <mergeCell ref="E25:F25"/>
    <mergeCell ref="AG27:AH27"/>
    <mergeCell ref="AI25:AJ25"/>
    <mergeCell ref="AI27:AJ27"/>
    <mergeCell ref="AK27:AL27"/>
    <mergeCell ref="AM25:AN25"/>
    <mergeCell ref="AE27:AF27"/>
    <mergeCell ref="O14:P14"/>
    <mergeCell ref="M13:N13"/>
    <mergeCell ref="Y16:Z16"/>
    <mergeCell ref="AI16:AJ16"/>
    <mergeCell ref="O15:P15"/>
    <mergeCell ref="M16:N16"/>
    <mergeCell ref="AC13:AD13"/>
    <mergeCell ref="AE13:AF13"/>
    <mergeCell ref="Q14:R14"/>
    <mergeCell ref="S14:T14"/>
    <mergeCell ref="Q13:R13"/>
    <mergeCell ref="AA13:AB13"/>
    <mergeCell ref="Q15:R15"/>
    <mergeCell ref="BO15:BP15"/>
    <mergeCell ref="Y15:Z15"/>
    <mergeCell ref="AA15:AB15"/>
    <mergeCell ref="AC15:AD15"/>
    <mergeCell ref="AE15:AF15"/>
    <mergeCell ref="BC15:BD15"/>
    <mergeCell ref="AG15:AH15"/>
    <mergeCell ref="AW15:AX15"/>
    <mergeCell ref="BK15:BL15"/>
    <mergeCell ref="BK16:BL16"/>
    <mergeCell ref="BE16:BF16"/>
    <mergeCell ref="BA16:BB16"/>
    <mergeCell ref="BC16:BD16"/>
    <mergeCell ref="BG16:BH16"/>
    <mergeCell ref="BI16:BJ16"/>
    <mergeCell ref="AS16:AT16"/>
    <mergeCell ref="AU16:AV16"/>
    <mergeCell ref="AM16:AN16"/>
    <mergeCell ref="AK16:AL16"/>
    <mergeCell ref="U14:V14"/>
    <mergeCell ref="W14:X14"/>
    <mergeCell ref="AA14:AB14"/>
    <mergeCell ref="AU14:AV14"/>
    <mergeCell ref="AE14:AF14"/>
    <mergeCell ref="AQ14:AR14"/>
    <mergeCell ref="AQ16:AR16"/>
    <mergeCell ref="G15:H15"/>
    <mergeCell ref="I15:J15"/>
    <mergeCell ref="K15:L15"/>
    <mergeCell ref="M15:N15"/>
    <mergeCell ref="U16:V16"/>
    <mergeCell ref="W16:X16"/>
    <mergeCell ref="W15:X15"/>
    <mergeCell ref="AI15:AJ15"/>
    <mergeCell ref="S15:T15"/>
    <mergeCell ref="O13:P13"/>
    <mergeCell ref="K13:L13"/>
    <mergeCell ref="G13:H13"/>
    <mergeCell ref="I13:J13"/>
    <mergeCell ref="G16:H16"/>
    <mergeCell ref="I16:J16"/>
    <mergeCell ref="K16:L16"/>
    <mergeCell ref="O16:P16"/>
    <mergeCell ref="AC14:AD14"/>
    <mergeCell ref="U13:V13"/>
    <mergeCell ref="Y14:Z14"/>
    <mergeCell ref="S13:T13"/>
    <mergeCell ref="G14:H14"/>
    <mergeCell ref="I14:J14"/>
    <mergeCell ref="K14:L14"/>
    <mergeCell ref="M14:N14"/>
    <mergeCell ref="BQ14:BR14"/>
    <mergeCell ref="BQ15:BR15"/>
    <mergeCell ref="BO13:BP13"/>
    <mergeCell ref="BQ13:BR13"/>
    <mergeCell ref="BO14:BP14"/>
    <mergeCell ref="BC12:BD12"/>
    <mergeCell ref="BG12:BH12"/>
    <mergeCell ref="U15:V15"/>
    <mergeCell ref="BM15:BN15"/>
    <mergeCell ref="BE13:BF13"/>
    <mergeCell ref="BG13:BH13"/>
    <mergeCell ref="BI13:BJ13"/>
    <mergeCell ref="BE14:BF14"/>
    <mergeCell ref="BK14:BL14"/>
    <mergeCell ref="BM13:BN13"/>
    <mergeCell ref="BK13:BL13"/>
    <mergeCell ref="BM14:BN14"/>
    <mergeCell ref="BI14:BJ14"/>
    <mergeCell ref="BG15:BH15"/>
    <mergeCell ref="AM15:AN15"/>
    <mergeCell ref="AK14:AL14"/>
    <mergeCell ref="AM14:AN14"/>
    <mergeCell ref="AO14:AP14"/>
    <mergeCell ref="BE15:BF15"/>
    <mergeCell ref="AS14:AT14"/>
    <mergeCell ref="AG14:AH14"/>
    <mergeCell ref="AO15:AP15"/>
    <mergeCell ref="AI14:AJ14"/>
    <mergeCell ref="AQ15:AR15"/>
    <mergeCell ref="AK15:AL15"/>
    <mergeCell ref="BA15:BB15"/>
    <mergeCell ref="AY15:AZ15"/>
    <mergeCell ref="BA14:BB14"/>
    <mergeCell ref="AW14:AX14"/>
    <mergeCell ref="AY14:AZ14"/>
    <mergeCell ref="BA13:BB13"/>
    <mergeCell ref="BC14:BD14"/>
    <mergeCell ref="AW13:AX13"/>
    <mergeCell ref="AO13:AP13"/>
    <mergeCell ref="AM13:AN13"/>
    <mergeCell ref="AK13:AL13"/>
    <mergeCell ref="BI15:BJ15"/>
    <mergeCell ref="BG14:BH14"/>
    <mergeCell ref="AS13:AT13"/>
    <mergeCell ref="AS12:AT12"/>
    <mergeCell ref="AU12:AV12"/>
    <mergeCell ref="AW12:AX12"/>
    <mergeCell ref="AY12:AZ12"/>
    <mergeCell ref="W13:X13"/>
    <mergeCell ref="Y13:Z13"/>
    <mergeCell ref="AU13:AV13"/>
    <mergeCell ref="AY13:AZ13"/>
    <mergeCell ref="AQ13:AR13"/>
    <mergeCell ref="AI13:AJ13"/>
    <mergeCell ref="AS15:AT15"/>
    <mergeCell ref="AU15:AV15"/>
    <mergeCell ref="BQ12:BR12"/>
    <mergeCell ref="BQ11:BR11"/>
    <mergeCell ref="BE11:BF11"/>
    <mergeCell ref="BI12:BJ12"/>
    <mergeCell ref="BK12:BL12"/>
    <mergeCell ref="BM12:BN12"/>
    <mergeCell ref="AE12:AF12"/>
    <mergeCell ref="AG12:AH12"/>
    <mergeCell ref="AW11:AX11"/>
    <mergeCell ref="AY11:AZ11"/>
    <mergeCell ref="AK12:AL12"/>
    <mergeCell ref="AI12:AJ12"/>
    <mergeCell ref="AM11:AN11"/>
    <mergeCell ref="AO11:AP11"/>
    <mergeCell ref="AM12:AN12"/>
    <mergeCell ref="AO12:AP12"/>
    <mergeCell ref="AG13:AH13"/>
    <mergeCell ref="BC13:BD13"/>
    <mergeCell ref="AK11:AL11"/>
    <mergeCell ref="AA12:AB12"/>
    <mergeCell ref="AC12:AD12"/>
    <mergeCell ref="AC11:AD11"/>
    <mergeCell ref="AS10:AT10"/>
    <mergeCell ref="AM10:AN10"/>
    <mergeCell ref="AE11:AF11"/>
    <mergeCell ref="AG11:AH11"/>
    <mergeCell ref="AI11:AJ11"/>
    <mergeCell ref="I11:J11"/>
    <mergeCell ref="K11:L11"/>
    <mergeCell ref="M11:N11"/>
    <mergeCell ref="BC11:BD11"/>
    <mergeCell ref="BA11:BB11"/>
    <mergeCell ref="AQ11:AR11"/>
    <mergeCell ref="BM11:BN11"/>
    <mergeCell ref="BO12:BP12"/>
    <mergeCell ref="BO11:BP11"/>
    <mergeCell ref="BE12:BF12"/>
    <mergeCell ref="I10:J10"/>
    <mergeCell ref="K10:L10"/>
    <mergeCell ref="S11:T11"/>
    <mergeCell ref="S10:T10"/>
    <mergeCell ref="BA12:BB12"/>
    <mergeCell ref="AQ12:AR12"/>
    <mergeCell ref="AS11:AT11"/>
    <mergeCell ref="AU11:AV11"/>
    <mergeCell ref="BQ10:BR10"/>
    <mergeCell ref="BC8:BD8"/>
    <mergeCell ref="BE8:BF8"/>
    <mergeCell ref="BC9:BD9"/>
    <mergeCell ref="BE9:BF9"/>
    <mergeCell ref="BI9:BJ9"/>
    <mergeCell ref="AQ10:AR10"/>
    <mergeCell ref="AU10:AV10"/>
    <mergeCell ref="AO10:AP10"/>
    <mergeCell ref="O12:P12"/>
    <mergeCell ref="Q12:R12"/>
    <mergeCell ref="S12:T12"/>
    <mergeCell ref="U12:V12"/>
    <mergeCell ref="U11:V11"/>
    <mergeCell ref="Y12:Z12"/>
    <mergeCell ref="Q11:R11"/>
    <mergeCell ref="BI11:BJ11"/>
    <mergeCell ref="BK11:BL11"/>
    <mergeCell ref="BK10:BL10"/>
    <mergeCell ref="BG10:BH10"/>
    <mergeCell ref="BG11:BH11"/>
    <mergeCell ref="W12:X12"/>
    <mergeCell ref="AI10:AJ10"/>
    <mergeCell ref="AA11:AB11"/>
    <mergeCell ref="O11:P11"/>
    <mergeCell ref="AC10:AD10"/>
    <mergeCell ref="AE10:AF10"/>
    <mergeCell ref="W11:X11"/>
    <mergeCell ref="W10:X10"/>
    <mergeCell ref="O10:P10"/>
    <mergeCell ref="Y10:Z10"/>
    <mergeCell ref="Y11:Z11"/>
    <mergeCell ref="BK8:BL8"/>
    <mergeCell ref="BK9:BL9"/>
    <mergeCell ref="BI10:BJ10"/>
    <mergeCell ref="AG9:AH9"/>
    <mergeCell ref="AI9:AJ9"/>
    <mergeCell ref="AQ9:AR9"/>
    <mergeCell ref="I9:J9"/>
    <mergeCell ref="K9:L9"/>
    <mergeCell ref="M9:N9"/>
    <mergeCell ref="U10:V10"/>
    <mergeCell ref="S9:T9"/>
    <mergeCell ref="U9:V9"/>
    <mergeCell ref="Q10:R10"/>
    <mergeCell ref="M10:N10"/>
    <mergeCell ref="O9:P9"/>
    <mergeCell ref="Q9:R9"/>
    <mergeCell ref="BQ7:BR7"/>
    <mergeCell ref="BM9:BN9"/>
    <mergeCell ref="AW10:AX10"/>
    <mergeCell ref="W9:X9"/>
    <mergeCell ref="AK9:AL9"/>
    <mergeCell ref="AM9:AN9"/>
    <mergeCell ref="AO9:AP9"/>
    <mergeCell ref="Y9:Z9"/>
    <mergeCell ref="AS9:AT9"/>
    <mergeCell ref="BO10:BP10"/>
    <mergeCell ref="BM10:BN10"/>
    <mergeCell ref="BM8:BN8"/>
    <mergeCell ref="BO8:BP8"/>
    <mergeCell ref="W8:X8"/>
    <mergeCell ref="Y8:Z8"/>
    <mergeCell ref="AW9:AX9"/>
    <mergeCell ref="BE10:BF10"/>
    <mergeCell ref="AA9:AB9"/>
    <mergeCell ref="AU8:AV8"/>
    <mergeCell ref="AI8:AJ8"/>
    <mergeCell ref="AK8:AL8"/>
    <mergeCell ref="AY10:AZ10"/>
    <mergeCell ref="BA10:BB10"/>
    <mergeCell ref="AY8:AZ8"/>
    <mergeCell ref="AG8:AH8"/>
    <mergeCell ref="AC9:AD9"/>
    <mergeCell ref="AW8:AX8"/>
    <mergeCell ref="BA9:BB9"/>
    <mergeCell ref="BG9:BH9"/>
    <mergeCell ref="AU9:AV9"/>
    <mergeCell ref="AY9:AZ9"/>
    <mergeCell ref="AE8:AF8"/>
    <mergeCell ref="BI8:BJ8"/>
    <mergeCell ref="AA10:AB10"/>
    <mergeCell ref="AE9:AF9"/>
    <mergeCell ref="AG10:AH10"/>
    <mergeCell ref="BC10:BD10"/>
    <mergeCell ref="AK10:AL10"/>
    <mergeCell ref="BQ9:BR9"/>
    <mergeCell ref="BO9:BP9"/>
    <mergeCell ref="BG8:BH8"/>
    <mergeCell ref="BA8:BB8"/>
    <mergeCell ref="BO7:BP7"/>
    <mergeCell ref="AE7:AF7"/>
    <mergeCell ref="BC7:BD7"/>
    <mergeCell ref="AY7:AZ7"/>
    <mergeCell ref="BQ4:BR4"/>
    <mergeCell ref="BC4:BD4"/>
    <mergeCell ref="BE4:BF4"/>
    <mergeCell ref="BO4:BP4"/>
    <mergeCell ref="BG4:BH4"/>
    <mergeCell ref="BI4:BJ4"/>
    <mergeCell ref="AG7:AH7"/>
    <mergeCell ref="AO8:AP8"/>
    <mergeCell ref="AC8:AD8"/>
    <mergeCell ref="AW7:AX7"/>
    <mergeCell ref="BQ6:BR6"/>
    <mergeCell ref="BQ8:BR8"/>
    <mergeCell ref="BA7:BB7"/>
    <mergeCell ref="BG6:BH6"/>
    <mergeCell ref="AM6:AN6"/>
    <mergeCell ref="AU6:AV6"/>
    <mergeCell ref="BO6:BP6"/>
    <mergeCell ref="BM6:BN6"/>
    <mergeCell ref="BM7:BN7"/>
    <mergeCell ref="AC6:AD6"/>
    <mergeCell ref="AE6:AF6"/>
    <mergeCell ref="AI7:AJ7"/>
    <mergeCell ref="BK7:BL7"/>
    <mergeCell ref="AS7:AT7"/>
    <mergeCell ref="AG6:AH6"/>
    <mergeCell ref="S7:T7"/>
    <mergeCell ref="K3:L3"/>
    <mergeCell ref="M3:N3"/>
    <mergeCell ref="BK3:BL3"/>
    <mergeCell ref="Q5:R5"/>
    <mergeCell ref="S5:T5"/>
    <mergeCell ref="AC5:AD5"/>
    <mergeCell ref="AE5:AF5"/>
    <mergeCell ref="AQ5:AR5"/>
    <mergeCell ref="BC5:BD5"/>
    <mergeCell ref="AU5:AV5"/>
    <mergeCell ref="AW6:AX6"/>
    <mergeCell ref="BC6:BD6"/>
    <mergeCell ref="AW5:AX5"/>
    <mergeCell ref="BE5:BF5"/>
    <mergeCell ref="BG5:BH5"/>
    <mergeCell ref="AM5:AN5"/>
    <mergeCell ref="AY5:AZ5"/>
    <mergeCell ref="BI5:BJ5"/>
    <mergeCell ref="Y3:Z3"/>
    <mergeCell ref="Y6:Z6"/>
    <mergeCell ref="AA6:AB6"/>
    <mergeCell ref="BI6:BJ6"/>
    <mergeCell ref="U7:V7"/>
    <mergeCell ref="AC3:AD3"/>
    <mergeCell ref="AI5:AJ5"/>
    <mergeCell ref="AG5:AH5"/>
    <mergeCell ref="AO4:AP4"/>
    <mergeCell ref="AK5:AL5"/>
    <mergeCell ref="AK7:AL7"/>
    <mergeCell ref="E7:F7"/>
    <mergeCell ref="BO3:BP3"/>
    <mergeCell ref="AY4:AZ4"/>
    <mergeCell ref="AS4:AT4"/>
    <mergeCell ref="BK4:BL4"/>
    <mergeCell ref="BM4:BN4"/>
    <mergeCell ref="G6:H6"/>
    <mergeCell ref="I6:J6"/>
    <mergeCell ref="AI6:AJ6"/>
    <mergeCell ref="O6:P6"/>
    <mergeCell ref="AK6:AL6"/>
    <mergeCell ref="AQ4:AR4"/>
    <mergeCell ref="AU4:AV4"/>
    <mergeCell ref="Q6:R6"/>
    <mergeCell ref="AA5:AB5"/>
    <mergeCell ref="W5:X5"/>
    <mergeCell ref="U4:V4"/>
    <mergeCell ref="W4:X4"/>
    <mergeCell ref="AO7:AP7"/>
    <mergeCell ref="AQ7:AR7"/>
    <mergeCell ref="AU7:AV7"/>
    <mergeCell ref="K6:L6"/>
    <mergeCell ref="M6:N6"/>
    <mergeCell ref="U6:V6"/>
    <mergeCell ref="S6:T6"/>
    <mergeCell ref="W6:X6"/>
    <mergeCell ref="O5:P5"/>
    <mergeCell ref="AA4:AB4"/>
    <mergeCell ref="AE3:AF3"/>
    <mergeCell ref="M4:N4"/>
    <mergeCell ref="O3:P3"/>
    <mergeCell ref="AU3:AV3"/>
    <mergeCell ref="AK4:AL4"/>
    <mergeCell ref="Y7:Z7"/>
    <mergeCell ref="Y5:Z5"/>
    <mergeCell ref="E3:F3"/>
    <mergeCell ref="E4:F4"/>
    <mergeCell ref="G3:H3"/>
    <mergeCell ref="I3:J3"/>
    <mergeCell ref="G4:H4"/>
    <mergeCell ref="I4:J4"/>
    <mergeCell ref="Y4:Z4"/>
    <mergeCell ref="O7:P7"/>
    <mergeCell ref="AM3:AN3"/>
    <mergeCell ref="O4:P4"/>
    <mergeCell ref="S3:T3"/>
    <mergeCell ref="U3:V3"/>
    <mergeCell ref="W3:X3"/>
    <mergeCell ref="Q3:R3"/>
    <mergeCell ref="AI4:AJ4"/>
    <mergeCell ref="AE4:AF4"/>
    <mergeCell ref="AG4:AH4"/>
    <mergeCell ref="AG3:AH3"/>
    <mergeCell ref="K4:L4"/>
    <mergeCell ref="S4:T4"/>
    <mergeCell ref="AA3:AB3"/>
    <mergeCell ref="AC4:AD4"/>
    <mergeCell ref="AO5:AP5"/>
    <mergeCell ref="U5:V5"/>
    <mergeCell ref="AI3:AJ3"/>
    <mergeCell ref="AK3:AL3"/>
    <mergeCell ref="AO3:AP3"/>
    <mergeCell ref="BO5:BP5"/>
    <mergeCell ref="BM5:BN5"/>
    <mergeCell ref="E6:F6"/>
    <mergeCell ref="I5:J5"/>
    <mergeCell ref="BM3:BN3"/>
    <mergeCell ref="BA3:BB3"/>
    <mergeCell ref="O8:P8"/>
    <mergeCell ref="Q8:R8"/>
    <mergeCell ref="AC7:AD7"/>
    <mergeCell ref="AA8:AB8"/>
    <mergeCell ref="AA7:AB7"/>
    <mergeCell ref="W7:X7"/>
    <mergeCell ref="Q7:R7"/>
    <mergeCell ref="U8:V8"/>
    <mergeCell ref="S8:T8"/>
    <mergeCell ref="BC3:BD3"/>
    <mergeCell ref="BE3:BF3"/>
    <mergeCell ref="AS8:AT8"/>
    <mergeCell ref="AM8:AN8"/>
    <mergeCell ref="AQ8:AR8"/>
    <mergeCell ref="AM4:AN4"/>
    <mergeCell ref="AO6:AP6"/>
    <mergeCell ref="AQ3:AR3"/>
    <mergeCell ref="AS3:AT3"/>
    <mergeCell ref="BE7:BF7"/>
    <mergeCell ref="AW3:AX3"/>
    <mergeCell ref="Q4:R4"/>
    <mergeCell ref="M5:N5"/>
    <mergeCell ref="BQ3:BR3"/>
    <mergeCell ref="AW4:AX4"/>
    <mergeCell ref="AY3:AZ3"/>
    <mergeCell ref="BG3:BH3"/>
    <mergeCell ref="BI3:BJ3"/>
    <mergeCell ref="BA4:BB4"/>
    <mergeCell ref="AM7:AN7"/>
    <mergeCell ref="AS5:AT5"/>
    <mergeCell ref="BK5:BL5"/>
    <mergeCell ref="AY6:AZ6"/>
    <mergeCell ref="AQ6:AR6"/>
    <mergeCell ref="AS6:AT6"/>
    <mergeCell ref="BE6:BF6"/>
    <mergeCell ref="BG7:BH7"/>
    <mergeCell ref="BI7:BJ7"/>
    <mergeCell ref="BQ5:BR5"/>
    <mergeCell ref="BK6:BL6"/>
    <mergeCell ref="BA5:BB5"/>
    <mergeCell ref="BA6:BB6"/>
    <mergeCell ref="I8:J8"/>
    <mergeCell ref="K8:L8"/>
    <mergeCell ref="E16:F16"/>
    <mergeCell ref="G5:H5"/>
    <mergeCell ref="E10:F10"/>
    <mergeCell ref="E11:F11"/>
    <mergeCell ref="E12:F12"/>
    <mergeCell ref="E15:F15"/>
    <mergeCell ref="E8:F8"/>
    <mergeCell ref="E5:F5"/>
    <mergeCell ref="M8:N8"/>
    <mergeCell ref="E14:F14"/>
    <mergeCell ref="E13:F13"/>
    <mergeCell ref="K7:L7"/>
    <mergeCell ref="M7:N7"/>
    <mergeCell ref="G7:H7"/>
    <mergeCell ref="I7:J7"/>
    <mergeCell ref="E9:F9"/>
    <mergeCell ref="G8:H8"/>
    <mergeCell ref="G9:H9"/>
    <mergeCell ref="K5:L5"/>
    <mergeCell ref="G12:H12"/>
    <mergeCell ref="I12:J12"/>
    <mergeCell ref="K12:L12"/>
    <mergeCell ref="M12:N12"/>
    <mergeCell ref="G10:H10"/>
    <mergeCell ref="G11:H11"/>
  </mergeCells>
  <phoneticPr fontId="3"/>
  <hyperlinks>
    <hyperlink ref="P1" location="MENU!A1" display="MENU"/>
    <hyperlink ref="L84" location="MENU!A1" display="MENU"/>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workbookViewId="0">
      <selection activeCell="O1" sqref="O1"/>
    </sheetView>
  </sheetViews>
  <sheetFormatPr defaultRowHeight="13.5"/>
  <cols>
    <col min="2" max="4" width="10.125" customWidth="1"/>
    <col min="5" max="5" width="11.75" customWidth="1"/>
    <col min="6" max="8" width="4.5" customWidth="1"/>
    <col min="9" max="11" width="4.625" customWidth="1"/>
    <col min="12" max="13" width="10.5" customWidth="1"/>
  </cols>
  <sheetData>
    <row r="1" spans="2:15">
      <c r="O1" s="174" t="s">
        <v>710</v>
      </c>
    </row>
    <row r="2" spans="2:15">
      <c r="B2" s="162" t="s">
        <v>646</v>
      </c>
    </row>
    <row r="4" spans="2:15" ht="34.15" customHeight="1">
      <c r="B4" s="149" t="s">
        <v>647</v>
      </c>
      <c r="C4" s="149" t="s">
        <v>648</v>
      </c>
      <c r="D4" s="149" t="s">
        <v>649</v>
      </c>
      <c r="E4" s="149" t="s">
        <v>650</v>
      </c>
      <c r="F4" s="1481" t="s">
        <v>651</v>
      </c>
      <c r="G4" s="1481"/>
      <c r="H4" s="1481"/>
      <c r="I4" s="1481" t="s">
        <v>654</v>
      </c>
      <c r="J4" s="1481"/>
      <c r="K4" s="1481"/>
      <c r="L4" s="149" t="s">
        <v>652</v>
      </c>
      <c r="M4" s="149" t="s">
        <v>653</v>
      </c>
    </row>
    <row r="5" spans="2:15">
      <c r="B5" s="150"/>
      <c r="C5" s="150"/>
      <c r="D5" s="150"/>
      <c r="E5" s="150"/>
      <c r="F5" s="153"/>
      <c r="G5" s="154"/>
      <c r="H5" s="155"/>
      <c r="I5" s="153"/>
      <c r="J5" s="154"/>
      <c r="K5" s="155"/>
      <c r="L5" s="150"/>
      <c r="M5" s="150"/>
    </row>
    <row r="6" spans="2:15">
      <c r="B6" s="151"/>
      <c r="C6" s="151"/>
      <c r="D6" s="151"/>
      <c r="E6" s="151"/>
      <c r="F6" s="156"/>
      <c r="G6" s="157"/>
      <c r="H6" s="158" t="s">
        <v>655</v>
      </c>
      <c r="I6" s="156"/>
      <c r="J6" s="157"/>
      <c r="K6" s="158" t="s">
        <v>657</v>
      </c>
      <c r="L6" s="151"/>
      <c r="M6" s="151"/>
    </row>
    <row r="7" spans="2:15">
      <c r="B7" s="152"/>
      <c r="C7" s="152"/>
      <c r="D7" s="152"/>
      <c r="E7" s="152"/>
      <c r="F7" s="159" t="s">
        <v>658</v>
      </c>
      <c r="G7" s="160"/>
      <c r="H7" s="161" t="s">
        <v>656</v>
      </c>
      <c r="I7" s="159" t="s">
        <v>658</v>
      </c>
      <c r="J7" s="160"/>
      <c r="K7" s="161" t="s">
        <v>656</v>
      </c>
      <c r="L7" s="152"/>
      <c r="M7" s="152"/>
    </row>
    <row r="8" spans="2:15">
      <c r="F8" s="153"/>
      <c r="G8" s="154"/>
      <c r="H8" s="155"/>
      <c r="I8" s="153"/>
      <c r="J8" s="154"/>
      <c r="K8" s="155"/>
      <c r="L8" s="150"/>
      <c r="M8" s="150"/>
    </row>
    <row r="9" spans="2:15">
      <c r="F9" s="159"/>
      <c r="G9" s="160"/>
      <c r="H9" s="161"/>
      <c r="I9" s="159"/>
      <c r="J9" s="160"/>
      <c r="K9" s="161"/>
      <c r="L9" s="152"/>
      <c r="M9" s="152"/>
    </row>
    <row r="10" spans="2:15">
      <c r="E10" s="150"/>
      <c r="F10" s="153" t="s">
        <v>663</v>
      </c>
      <c r="G10" s="154"/>
      <c r="H10" s="155"/>
      <c r="I10" s="153"/>
      <c r="J10" s="154"/>
      <c r="K10" s="166"/>
      <c r="L10" s="150"/>
      <c r="M10" s="1486"/>
    </row>
    <row r="11" spans="2:15">
      <c r="E11" s="163" t="s">
        <v>661</v>
      </c>
      <c r="F11" s="471"/>
      <c r="G11" s="1489"/>
      <c r="H11" s="491"/>
      <c r="I11" s="156"/>
      <c r="J11" s="167"/>
      <c r="K11" s="158"/>
      <c r="L11" s="169">
        <v>18</v>
      </c>
      <c r="M11" s="1487"/>
    </row>
    <row r="12" spans="2:15">
      <c r="E12" s="164"/>
      <c r="F12" s="159"/>
      <c r="G12" s="160"/>
      <c r="H12" s="161"/>
      <c r="I12" s="168"/>
      <c r="J12" s="160"/>
      <c r="K12" s="161"/>
      <c r="L12" s="152"/>
      <c r="M12" s="1488"/>
    </row>
    <row r="13" spans="2:15" ht="18" customHeight="1">
      <c r="B13" s="153"/>
      <c r="C13" s="154"/>
      <c r="D13" s="155"/>
      <c r="E13" s="1482" t="s">
        <v>861</v>
      </c>
      <c r="F13" s="153" t="s">
        <v>663</v>
      </c>
      <c r="G13" s="154"/>
      <c r="H13" s="155"/>
      <c r="I13" s="153" t="s">
        <v>663</v>
      </c>
      <c r="J13" s="154"/>
      <c r="K13" s="155"/>
      <c r="L13" s="150"/>
      <c r="M13" s="150"/>
    </row>
    <row r="14" spans="2:15" ht="18" customHeight="1">
      <c r="B14" s="156" t="s">
        <v>659</v>
      </c>
      <c r="C14" s="157"/>
      <c r="D14" s="1482" t="s">
        <v>660</v>
      </c>
      <c r="E14" s="1484"/>
      <c r="F14" s="471" t="s">
        <v>46</v>
      </c>
      <c r="G14" s="1489"/>
      <c r="H14" s="491"/>
      <c r="I14" s="471" t="s">
        <v>45</v>
      </c>
      <c r="J14" s="1489"/>
      <c r="K14" s="491"/>
      <c r="L14" s="169">
        <v>25</v>
      </c>
      <c r="M14" s="169">
        <v>350</v>
      </c>
    </row>
    <row r="15" spans="2:15" ht="18" customHeight="1">
      <c r="B15" s="159"/>
      <c r="C15" s="160"/>
      <c r="D15" s="1483"/>
      <c r="E15" s="1485"/>
      <c r="F15" s="159"/>
      <c r="G15" s="160"/>
      <c r="H15" s="161"/>
      <c r="I15" s="159"/>
      <c r="J15" s="160"/>
      <c r="K15" s="161"/>
      <c r="L15" s="152"/>
      <c r="M15" s="152"/>
    </row>
    <row r="16" spans="2:15">
      <c r="B16" s="156"/>
      <c r="C16" s="157"/>
      <c r="D16" s="151"/>
      <c r="E16" s="165"/>
      <c r="F16" s="153"/>
      <c r="G16" s="154"/>
      <c r="H16" s="155"/>
      <c r="I16" s="153" t="s">
        <v>664</v>
      </c>
      <c r="J16" s="154"/>
      <c r="K16" s="155"/>
      <c r="L16" s="150"/>
      <c r="M16" s="1486"/>
    </row>
    <row r="17" spans="2:13">
      <c r="B17" s="156"/>
      <c r="C17" s="157"/>
      <c r="D17" s="151"/>
      <c r="E17" s="163" t="s">
        <v>662</v>
      </c>
      <c r="F17" s="1490">
        <v>20</v>
      </c>
      <c r="G17" s="1491"/>
      <c r="H17" s="1492"/>
      <c r="I17" s="1490">
        <v>30</v>
      </c>
      <c r="J17" s="1491"/>
      <c r="K17" s="1492"/>
      <c r="L17" s="169">
        <v>35</v>
      </c>
      <c r="M17" s="1487"/>
    </row>
    <row r="18" spans="2:13">
      <c r="B18" s="159"/>
      <c r="C18" s="160"/>
      <c r="D18" s="152"/>
      <c r="E18" s="152"/>
      <c r="F18" s="159"/>
      <c r="G18" s="160"/>
      <c r="H18" s="161"/>
      <c r="I18" s="159"/>
      <c r="J18" s="160"/>
      <c r="K18" s="161"/>
      <c r="L18" s="152"/>
      <c r="M18" s="1488"/>
    </row>
    <row r="20" spans="2:13">
      <c r="B20" t="s">
        <v>665</v>
      </c>
    </row>
    <row r="21" spans="2:13">
      <c r="B21" t="s">
        <v>666</v>
      </c>
    </row>
    <row r="22" spans="2:13">
      <c r="B22" t="s">
        <v>667</v>
      </c>
    </row>
    <row r="23" spans="2:13">
      <c r="B23" t="s">
        <v>668</v>
      </c>
    </row>
  </sheetData>
  <mergeCells count="11">
    <mergeCell ref="M16:M18"/>
    <mergeCell ref="F17:H17"/>
    <mergeCell ref="I14:K14"/>
    <mergeCell ref="F14:H14"/>
    <mergeCell ref="I17:K17"/>
    <mergeCell ref="F4:H4"/>
    <mergeCell ref="I4:K4"/>
    <mergeCell ref="D14:D15"/>
    <mergeCell ref="E13:E15"/>
    <mergeCell ref="M10:M12"/>
    <mergeCell ref="F11:H11"/>
  </mergeCells>
  <phoneticPr fontId="3"/>
  <hyperlinks>
    <hyperlink ref="O1" location="MENU!A1" display="MENU"/>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L1" sqref="L1"/>
    </sheetView>
  </sheetViews>
  <sheetFormatPr defaultRowHeight="13.5"/>
  <cols>
    <col min="1" max="1" width="4.875" customWidth="1"/>
    <col min="2" max="2" width="18.25" customWidth="1"/>
    <col min="3" max="3" width="6.125" customWidth="1"/>
  </cols>
  <sheetData>
    <row r="1" spans="1:20">
      <c r="L1" s="174" t="s">
        <v>710</v>
      </c>
    </row>
    <row r="2" spans="1:20" ht="14.25">
      <c r="B2" s="170" t="s">
        <v>669</v>
      </c>
    </row>
    <row r="4" spans="1:20">
      <c r="A4" s="1503" t="s">
        <v>670</v>
      </c>
      <c r="B4" s="1504"/>
      <c r="C4" s="1505"/>
      <c r="D4" s="171">
        <v>1999</v>
      </c>
      <c r="E4" s="171">
        <v>2000</v>
      </c>
      <c r="F4" s="171">
        <v>2001</v>
      </c>
      <c r="G4" s="171">
        <v>2002</v>
      </c>
      <c r="H4" s="171">
        <v>2003</v>
      </c>
      <c r="I4" s="171">
        <v>2004</v>
      </c>
      <c r="J4" s="171">
        <v>2005</v>
      </c>
      <c r="K4" s="171">
        <v>2006</v>
      </c>
      <c r="L4" s="171">
        <v>2007</v>
      </c>
      <c r="M4" s="171">
        <v>2008</v>
      </c>
      <c r="N4" s="171">
        <v>2009</v>
      </c>
      <c r="O4" s="171">
        <v>2010</v>
      </c>
      <c r="P4" s="171">
        <v>2011</v>
      </c>
      <c r="Q4" s="171">
        <v>2012</v>
      </c>
      <c r="R4" s="171">
        <v>2013</v>
      </c>
      <c r="S4" s="171">
        <v>2014</v>
      </c>
      <c r="T4" s="171">
        <v>2015</v>
      </c>
    </row>
    <row r="5" spans="1:20">
      <c r="A5" s="1506"/>
      <c r="B5" s="1507"/>
      <c r="C5" s="1508"/>
      <c r="D5" s="131" t="s">
        <v>671</v>
      </c>
      <c r="E5" s="131" t="s">
        <v>672</v>
      </c>
      <c r="F5" s="131" t="s">
        <v>673</v>
      </c>
      <c r="G5" s="131" t="s">
        <v>674</v>
      </c>
      <c r="H5" s="131" t="s">
        <v>675</v>
      </c>
      <c r="I5" s="131" t="s">
        <v>676</v>
      </c>
      <c r="J5" s="131" t="s">
        <v>677</v>
      </c>
      <c r="K5" s="131" t="s">
        <v>678</v>
      </c>
      <c r="L5" s="131" t="s">
        <v>679</v>
      </c>
      <c r="M5" s="131" t="s">
        <v>680</v>
      </c>
      <c r="N5" s="131" t="s">
        <v>681</v>
      </c>
      <c r="O5" s="131" t="s">
        <v>682</v>
      </c>
      <c r="P5" s="131" t="s">
        <v>683</v>
      </c>
      <c r="Q5" s="131" t="s">
        <v>684</v>
      </c>
      <c r="R5" s="131" t="s">
        <v>685</v>
      </c>
      <c r="S5" s="131" t="s">
        <v>686</v>
      </c>
      <c r="T5" s="131" t="s">
        <v>687</v>
      </c>
    </row>
    <row r="6" spans="1:20" ht="29.45" customHeight="1">
      <c r="A6" s="150"/>
      <c r="B6" s="1509" t="s">
        <v>690</v>
      </c>
      <c r="C6" s="172" t="s">
        <v>688</v>
      </c>
      <c r="D6" s="172"/>
      <c r="E6" s="172"/>
      <c r="F6" s="172"/>
      <c r="G6" s="172"/>
      <c r="H6" s="172"/>
      <c r="I6" s="172"/>
      <c r="J6" s="172"/>
      <c r="K6" s="172"/>
      <c r="L6" s="172"/>
      <c r="M6" s="172"/>
      <c r="N6" s="172"/>
      <c r="O6" s="172"/>
      <c r="P6" s="172"/>
      <c r="Q6" s="172"/>
      <c r="R6" s="172"/>
      <c r="S6" s="172"/>
      <c r="T6" s="172"/>
    </row>
    <row r="7" spans="1:20" ht="29.45" customHeight="1">
      <c r="A7" s="151"/>
      <c r="B7" s="1485"/>
      <c r="C7" s="172" t="s">
        <v>626</v>
      </c>
      <c r="D7" s="172"/>
      <c r="E7" s="172"/>
      <c r="F7" s="172"/>
      <c r="G7" s="172"/>
      <c r="H7" s="172"/>
      <c r="I7" s="172"/>
      <c r="J7" s="172"/>
      <c r="K7" s="172"/>
      <c r="L7" s="172"/>
      <c r="M7" s="172"/>
      <c r="N7" s="172"/>
      <c r="O7" s="172"/>
      <c r="P7" s="172"/>
      <c r="Q7" s="172"/>
      <c r="R7" s="172"/>
      <c r="S7" s="172"/>
      <c r="T7" s="172"/>
    </row>
    <row r="8" spans="1:20" ht="29.45" customHeight="1">
      <c r="A8" s="151"/>
      <c r="B8" s="1509" t="s">
        <v>689</v>
      </c>
      <c r="C8" s="172" t="s">
        <v>688</v>
      </c>
      <c r="D8" s="172"/>
      <c r="E8" s="172"/>
      <c r="F8" s="172"/>
      <c r="G8" s="172"/>
      <c r="H8" s="172"/>
      <c r="I8" s="172"/>
      <c r="J8" s="172"/>
      <c r="K8" s="172"/>
      <c r="L8" s="173"/>
      <c r="M8" s="173"/>
      <c r="N8" s="173"/>
      <c r="O8" s="173"/>
      <c r="P8" s="173"/>
      <c r="Q8" s="173"/>
      <c r="R8" s="173"/>
      <c r="S8" s="173"/>
      <c r="T8" s="173"/>
    </row>
    <row r="9" spans="1:20" ht="29.45" customHeight="1">
      <c r="A9" s="151"/>
      <c r="B9" s="1485"/>
      <c r="C9" s="172" t="s">
        <v>626</v>
      </c>
      <c r="D9" s="172"/>
      <c r="E9" s="172"/>
      <c r="F9" s="172"/>
      <c r="G9" s="172"/>
      <c r="H9" s="172"/>
      <c r="I9" s="172"/>
      <c r="J9" s="172"/>
      <c r="K9" s="172"/>
      <c r="L9" s="173"/>
      <c r="M9" s="173"/>
      <c r="N9" s="173"/>
      <c r="O9" s="173"/>
      <c r="P9" s="173"/>
      <c r="Q9" s="173"/>
      <c r="R9" s="173"/>
      <c r="S9" s="173"/>
      <c r="T9" s="173"/>
    </row>
    <row r="10" spans="1:20" ht="29.45" customHeight="1">
      <c r="A10" s="151"/>
      <c r="B10" s="1509" t="s">
        <v>691</v>
      </c>
      <c r="C10" s="172" t="s">
        <v>688</v>
      </c>
      <c r="D10" s="172"/>
      <c r="E10" s="172"/>
      <c r="F10" s="172"/>
      <c r="G10" s="172"/>
      <c r="H10" s="172"/>
      <c r="I10" s="172"/>
      <c r="J10" s="172"/>
      <c r="K10" s="172"/>
      <c r="L10" s="172"/>
      <c r="M10" s="172"/>
      <c r="N10" s="172"/>
      <c r="O10" s="172"/>
      <c r="P10" s="172"/>
      <c r="Q10" s="172"/>
      <c r="R10" s="172"/>
      <c r="S10" s="172"/>
      <c r="T10" s="172"/>
    </row>
    <row r="11" spans="1:20" ht="29.45" customHeight="1">
      <c r="A11" s="151"/>
      <c r="B11" s="1485"/>
      <c r="C11" s="172" t="s">
        <v>626</v>
      </c>
      <c r="D11" s="172"/>
      <c r="E11" s="172"/>
      <c r="F11" s="172"/>
      <c r="G11" s="172"/>
      <c r="H11" s="172"/>
      <c r="I11" s="172"/>
      <c r="J11" s="172"/>
      <c r="K11" s="172"/>
      <c r="L11" s="172"/>
      <c r="M11" s="172"/>
      <c r="N11" s="172"/>
      <c r="O11" s="172"/>
      <c r="P11" s="172"/>
      <c r="Q11" s="172"/>
      <c r="R11" s="172"/>
      <c r="S11" s="172"/>
      <c r="T11" s="172"/>
    </row>
    <row r="12" spans="1:20" ht="29.45" customHeight="1">
      <c r="A12" s="151"/>
      <c r="B12" s="1509" t="s">
        <v>692</v>
      </c>
      <c r="C12" s="172" t="s">
        <v>688</v>
      </c>
      <c r="D12" s="173"/>
      <c r="E12" s="173"/>
      <c r="F12" s="173"/>
      <c r="G12" s="173"/>
      <c r="H12" s="173"/>
      <c r="I12" s="173"/>
      <c r="J12" s="173"/>
      <c r="K12" s="173"/>
      <c r="L12" s="172"/>
      <c r="M12" s="172"/>
      <c r="N12" s="172"/>
      <c r="O12" s="172"/>
      <c r="P12" s="172"/>
      <c r="Q12" s="172"/>
      <c r="R12" s="172"/>
      <c r="S12" s="172"/>
      <c r="T12" s="172"/>
    </row>
    <row r="13" spans="1:20" ht="29.45" customHeight="1">
      <c r="A13" s="151"/>
      <c r="B13" s="1485"/>
      <c r="C13" s="172" t="s">
        <v>626</v>
      </c>
      <c r="D13" s="173"/>
      <c r="E13" s="173"/>
      <c r="F13" s="173"/>
      <c r="G13" s="173"/>
      <c r="H13" s="173"/>
      <c r="I13" s="173"/>
      <c r="J13" s="173"/>
      <c r="K13" s="173"/>
      <c r="L13" s="172"/>
      <c r="M13" s="172"/>
      <c r="N13" s="172"/>
      <c r="O13" s="172"/>
      <c r="P13" s="172"/>
      <c r="Q13" s="172"/>
      <c r="R13" s="172"/>
      <c r="S13" s="172"/>
      <c r="T13" s="172"/>
    </row>
    <row r="14" spans="1:20" ht="29.45" customHeight="1">
      <c r="A14" s="152"/>
      <c r="B14" s="149" t="s">
        <v>401</v>
      </c>
      <c r="C14" s="172" t="s">
        <v>688</v>
      </c>
      <c r="D14" s="172"/>
      <c r="E14" s="172"/>
      <c r="F14" s="173"/>
      <c r="G14" s="173"/>
      <c r="H14" s="173"/>
      <c r="I14" s="173"/>
      <c r="J14" s="173"/>
      <c r="K14" s="173"/>
      <c r="L14" s="173"/>
      <c r="M14" s="173"/>
      <c r="N14" s="173"/>
      <c r="O14" s="173"/>
      <c r="P14" s="173"/>
      <c r="Q14" s="173"/>
      <c r="R14" s="173"/>
      <c r="S14" s="173"/>
      <c r="T14" s="173"/>
    </row>
    <row r="15" spans="1:20" ht="29.45" customHeight="1">
      <c r="A15" s="1493" t="s">
        <v>693</v>
      </c>
      <c r="B15" s="1494"/>
      <c r="C15" s="1495"/>
      <c r="D15" s="173"/>
      <c r="E15" s="173"/>
      <c r="F15" s="172"/>
      <c r="G15" s="172"/>
      <c r="H15" s="172"/>
      <c r="I15" s="172"/>
      <c r="J15" s="172"/>
      <c r="K15" s="172"/>
      <c r="L15" s="172"/>
      <c r="M15" s="172"/>
      <c r="N15" s="172"/>
      <c r="O15" s="172"/>
      <c r="P15" s="172"/>
      <c r="Q15" s="172"/>
      <c r="R15" s="172"/>
      <c r="S15" s="172"/>
      <c r="T15" s="172"/>
    </row>
    <row r="16" spans="1:20" ht="29.45" customHeight="1">
      <c r="A16" s="1496" t="s">
        <v>694</v>
      </c>
      <c r="B16" s="1497"/>
      <c r="C16" s="1498"/>
      <c r="D16" s="173"/>
      <c r="E16" s="173"/>
      <c r="F16" s="172"/>
      <c r="G16" s="172"/>
      <c r="H16" s="172"/>
      <c r="I16" s="172"/>
      <c r="J16" s="172"/>
      <c r="K16" s="172"/>
      <c r="L16" s="172"/>
      <c r="M16" s="172"/>
      <c r="N16" s="172"/>
      <c r="O16" s="172"/>
      <c r="P16" s="172"/>
      <c r="Q16" s="172"/>
      <c r="R16" s="172"/>
      <c r="S16" s="172"/>
      <c r="T16" s="172"/>
    </row>
    <row r="17" spans="1:20" ht="29.45" customHeight="1">
      <c r="A17" s="1499" t="s">
        <v>695</v>
      </c>
      <c r="B17" s="1500"/>
      <c r="C17" s="172" t="s">
        <v>688</v>
      </c>
      <c r="D17" s="172"/>
      <c r="E17" s="172"/>
      <c r="F17" s="172"/>
      <c r="G17" s="172"/>
      <c r="H17" s="172"/>
      <c r="I17" s="172"/>
      <c r="J17" s="172"/>
      <c r="K17" s="172"/>
      <c r="L17" s="172"/>
      <c r="M17" s="172"/>
      <c r="N17" s="172"/>
      <c r="O17" s="172"/>
      <c r="P17" s="172"/>
      <c r="Q17" s="172"/>
      <c r="R17" s="172"/>
      <c r="S17" s="172"/>
      <c r="T17" s="172"/>
    </row>
    <row r="18" spans="1:20" ht="29.45" customHeight="1">
      <c r="A18" s="1501"/>
      <c r="B18" s="1502"/>
      <c r="C18" s="172" t="s">
        <v>626</v>
      </c>
      <c r="D18" s="172"/>
      <c r="E18" s="172"/>
      <c r="F18" s="172"/>
      <c r="G18" s="172"/>
      <c r="H18" s="172"/>
      <c r="I18" s="172"/>
      <c r="J18" s="172"/>
      <c r="K18" s="172"/>
      <c r="L18" s="172"/>
      <c r="M18" s="172"/>
      <c r="N18" s="172"/>
      <c r="O18" s="172"/>
      <c r="P18" s="172"/>
      <c r="Q18" s="172"/>
      <c r="R18" s="172"/>
      <c r="S18" s="172"/>
      <c r="T18" s="172"/>
    </row>
  </sheetData>
  <mergeCells count="8">
    <mergeCell ref="A15:C15"/>
    <mergeCell ref="A16:C16"/>
    <mergeCell ref="A17:B18"/>
    <mergeCell ref="A4:C5"/>
    <mergeCell ref="B6:B7"/>
    <mergeCell ref="B8:B9"/>
    <mergeCell ref="B10:B11"/>
    <mergeCell ref="B12:B13"/>
  </mergeCells>
  <phoneticPr fontId="3"/>
  <hyperlinks>
    <hyperlink ref="L1" location="MENU!A1" display="MENU"/>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election activeCell="N1" sqref="N1"/>
    </sheetView>
  </sheetViews>
  <sheetFormatPr defaultRowHeight="13.5"/>
  <cols>
    <col min="4" max="4" width="2" customWidth="1"/>
    <col min="6" max="6" width="4.5" customWidth="1"/>
    <col min="7" max="7" width="2.5" customWidth="1"/>
    <col min="8" max="8" width="8.625" customWidth="1"/>
    <col min="9" max="9" width="5.125" customWidth="1"/>
    <col min="10" max="10" width="11.5" customWidth="1"/>
    <col min="11" max="11" width="4.5" customWidth="1"/>
  </cols>
  <sheetData>
    <row r="1" spans="2:14">
      <c r="N1" s="174" t="s">
        <v>710</v>
      </c>
    </row>
    <row r="3" spans="2:14" ht="21">
      <c r="B3" s="197" t="s">
        <v>757</v>
      </c>
    </row>
    <row r="4" spans="2:14">
      <c r="B4" t="s">
        <v>758</v>
      </c>
    </row>
    <row r="7" spans="2:14">
      <c r="B7" s="202" t="s">
        <v>771</v>
      </c>
      <c r="C7" s="203"/>
      <c r="D7" s="153" t="s">
        <v>768</v>
      </c>
      <c r="E7" s="154"/>
      <c r="F7" s="155"/>
      <c r="G7" s="153" t="s">
        <v>769</v>
      </c>
      <c r="H7" s="154"/>
      <c r="I7" s="155"/>
      <c r="J7" s="154" t="s">
        <v>770</v>
      </c>
      <c r="K7" s="155"/>
    </row>
    <row r="8" spans="2:14">
      <c r="B8" s="1513"/>
      <c r="C8" s="1515"/>
      <c r="D8" s="1513">
        <v>2003</v>
      </c>
      <c r="E8" s="1514"/>
      <c r="F8" s="201"/>
      <c r="G8" s="1513">
        <v>1983</v>
      </c>
      <c r="H8" s="1514"/>
      <c r="I8" s="201"/>
      <c r="J8" s="160"/>
      <c r="K8" s="161"/>
    </row>
    <row r="9" spans="2:14">
      <c r="B9" s="1510" t="s">
        <v>759</v>
      </c>
      <c r="C9" s="663"/>
      <c r="D9" s="1511">
        <v>37.1</v>
      </c>
      <c r="E9" s="1512"/>
      <c r="F9" s="198" t="s">
        <v>767</v>
      </c>
      <c r="G9" s="1511">
        <v>32.6</v>
      </c>
      <c r="H9" s="1512"/>
      <c r="I9" s="198" t="s">
        <v>767</v>
      </c>
      <c r="J9" s="200">
        <f t="shared" ref="J9:J16" si="0">+D9-G9</f>
        <v>4.5</v>
      </c>
      <c r="K9" s="199" t="s">
        <v>767</v>
      </c>
    </row>
    <row r="10" spans="2:14">
      <c r="B10" s="1510" t="s">
        <v>760</v>
      </c>
      <c r="C10" s="663"/>
      <c r="D10" s="1511">
        <v>8.5</v>
      </c>
      <c r="E10" s="1512"/>
      <c r="F10" s="198" t="s">
        <v>767</v>
      </c>
      <c r="G10" s="1511">
        <v>2.2999999999999998</v>
      </c>
      <c r="H10" s="1512"/>
      <c r="I10" s="198" t="s">
        <v>767</v>
      </c>
      <c r="J10" s="200">
        <f t="shared" si="0"/>
        <v>6.2</v>
      </c>
      <c r="K10" s="199" t="s">
        <v>767</v>
      </c>
    </row>
    <row r="11" spans="2:14">
      <c r="B11" s="1510" t="s">
        <v>761</v>
      </c>
      <c r="C11" s="663"/>
      <c r="D11" s="1511">
        <v>16.3</v>
      </c>
      <c r="E11" s="1512"/>
      <c r="F11" s="198" t="s">
        <v>767</v>
      </c>
      <c r="G11" s="1511">
        <v>8.8000000000000007</v>
      </c>
      <c r="H11" s="1512"/>
      <c r="I11" s="198" t="s">
        <v>767</v>
      </c>
      <c r="J11" s="200">
        <f t="shared" si="0"/>
        <v>7.5</v>
      </c>
      <c r="K11" s="199" t="s">
        <v>767</v>
      </c>
    </row>
    <row r="12" spans="2:14">
      <c r="B12" s="1510" t="s">
        <v>762</v>
      </c>
      <c r="C12" s="663"/>
      <c r="D12" s="1511">
        <v>20.2</v>
      </c>
      <c r="E12" s="1512"/>
      <c r="F12" s="198" t="s">
        <v>767</v>
      </c>
      <c r="G12" s="1511">
        <v>11</v>
      </c>
      <c r="H12" s="1512"/>
      <c r="I12" s="198" t="s">
        <v>767</v>
      </c>
      <c r="J12" s="200">
        <f t="shared" si="0"/>
        <v>9.1999999999999993</v>
      </c>
      <c r="K12" s="199" t="s">
        <v>767</v>
      </c>
    </row>
    <row r="13" spans="2:14">
      <c r="B13" s="1510" t="s">
        <v>763</v>
      </c>
      <c r="C13" s="663"/>
      <c r="D13" s="1511">
        <v>1.6</v>
      </c>
      <c r="E13" s="1512"/>
      <c r="F13" s="198" t="s">
        <v>767</v>
      </c>
      <c r="G13" s="1511">
        <v>0.6</v>
      </c>
      <c r="H13" s="1512"/>
      <c r="I13" s="198" t="s">
        <v>767</v>
      </c>
      <c r="J13" s="200">
        <f t="shared" si="0"/>
        <v>1</v>
      </c>
      <c r="K13" s="199" t="s">
        <v>767</v>
      </c>
    </row>
    <row r="14" spans="2:14">
      <c r="B14" s="1510" t="s">
        <v>764</v>
      </c>
      <c r="C14" s="663"/>
      <c r="D14" s="1511">
        <v>4.3</v>
      </c>
      <c r="E14" s="1512"/>
      <c r="F14" s="198" t="s">
        <v>767</v>
      </c>
      <c r="G14" s="1511">
        <v>3</v>
      </c>
      <c r="H14" s="1512"/>
      <c r="I14" s="198" t="s">
        <v>767</v>
      </c>
      <c r="J14" s="200">
        <f t="shared" si="0"/>
        <v>1.2999999999999998</v>
      </c>
      <c r="K14" s="199" t="s">
        <v>767</v>
      </c>
    </row>
    <row r="15" spans="2:14">
      <c r="B15" s="1510" t="s">
        <v>765</v>
      </c>
      <c r="C15" s="663"/>
      <c r="D15" s="1511">
        <v>6.6</v>
      </c>
      <c r="E15" s="1512"/>
      <c r="F15" s="198" t="s">
        <v>767</v>
      </c>
      <c r="G15" s="1511">
        <v>0.7</v>
      </c>
      <c r="H15" s="1512"/>
      <c r="I15" s="198" t="s">
        <v>767</v>
      </c>
      <c r="J15" s="200">
        <f t="shared" si="0"/>
        <v>5.8999999999999995</v>
      </c>
      <c r="K15" s="199" t="s">
        <v>767</v>
      </c>
    </row>
    <row r="16" spans="2:14">
      <c r="B16" s="1510" t="s">
        <v>766</v>
      </c>
      <c r="C16" s="663"/>
      <c r="D16" s="1511"/>
      <c r="E16" s="1512"/>
      <c r="F16" s="198" t="s">
        <v>767</v>
      </c>
      <c r="G16" s="1511"/>
      <c r="H16" s="1512"/>
      <c r="I16" s="198" t="s">
        <v>767</v>
      </c>
      <c r="J16" s="200">
        <f t="shared" si="0"/>
        <v>0</v>
      </c>
      <c r="K16" s="199" t="s">
        <v>767</v>
      </c>
    </row>
    <row r="17" spans="2:11">
      <c r="B17" s="1510" t="s">
        <v>756</v>
      </c>
      <c r="C17" s="663"/>
      <c r="D17" s="1511">
        <v>94.6</v>
      </c>
      <c r="E17" s="1512"/>
      <c r="F17" s="198" t="s">
        <v>767</v>
      </c>
      <c r="G17" s="1511">
        <v>59</v>
      </c>
      <c r="H17" s="1512"/>
      <c r="I17" s="198" t="s">
        <v>767</v>
      </c>
      <c r="J17" s="200">
        <f>+D17-G17</f>
        <v>35.599999999999994</v>
      </c>
      <c r="K17" s="199" t="s">
        <v>767</v>
      </c>
    </row>
  </sheetData>
  <mergeCells count="30">
    <mergeCell ref="D8:E8"/>
    <mergeCell ref="G8:H8"/>
    <mergeCell ref="B8:C8"/>
    <mergeCell ref="D15:E15"/>
    <mergeCell ref="B14:C14"/>
    <mergeCell ref="B15:C15"/>
    <mergeCell ref="G17:H17"/>
    <mergeCell ref="G9:H9"/>
    <mergeCell ref="G10:H10"/>
    <mergeCell ref="G11:H11"/>
    <mergeCell ref="G12:H12"/>
    <mergeCell ref="G13:H13"/>
    <mergeCell ref="G14:H14"/>
    <mergeCell ref="G15:H15"/>
    <mergeCell ref="G16:H16"/>
    <mergeCell ref="D17:E17"/>
    <mergeCell ref="D9:E9"/>
    <mergeCell ref="D10:E10"/>
    <mergeCell ref="D11:E11"/>
    <mergeCell ref="D12:E12"/>
    <mergeCell ref="D13:E13"/>
    <mergeCell ref="D14:E14"/>
    <mergeCell ref="D16:E16"/>
    <mergeCell ref="B17:C17"/>
    <mergeCell ref="B9:C9"/>
    <mergeCell ref="B10:C10"/>
    <mergeCell ref="B11:C11"/>
    <mergeCell ref="B12:C12"/>
    <mergeCell ref="B13:C13"/>
    <mergeCell ref="B16:C16"/>
  </mergeCells>
  <phoneticPr fontId="3"/>
  <hyperlinks>
    <hyperlink ref="N1" location="MENU!A1" display="MENU"/>
  </hyperlink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7"/>
  <sheetViews>
    <sheetView workbookViewId="0">
      <selection activeCell="AC1" sqref="AC1"/>
    </sheetView>
  </sheetViews>
  <sheetFormatPr defaultRowHeight="13.5"/>
  <cols>
    <col min="2" max="3" width="2.625" customWidth="1"/>
    <col min="4" max="4" width="2.125" customWidth="1"/>
    <col min="5" max="5" width="10.5" customWidth="1"/>
    <col min="6" max="7" width="2.375" customWidth="1"/>
    <col min="8" max="9" width="2.125" customWidth="1"/>
    <col min="10" max="10" width="2.625" customWidth="1"/>
    <col min="11" max="11" width="2.25" customWidth="1"/>
    <col min="12" max="13" width="6.25" customWidth="1"/>
    <col min="14" max="14" width="2.375" customWidth="1"/>
    <col min="15" max="15" width="2.5" customWidth="1"/>
    <col min="16" max="16" width="2.875" customWidth="1"/>
    <col min="17" max="17" width="2" customWidth="1"/>
    <col min="18" max="19" width="2.5" customWidth="1"/>
    <col min="20" max="20" width="5.875" customWidth="1"/>
    <col min="21" max="24" width="2.625" customWidth="1"/>
    <col min="25" max="26" width="2.25" customWidth="1"/>
    <col min="27" max="27" width="3" customWidth="1"/>
    <col min="28" max="29" width="4.75" customWidth="1"/>
    <col min="30" max="31" width="1.75" customWidth="1"/>
    <col min="32" max="33" width="2.25" customWidth="1"/>
    <col min="35" max="35" width="2.75" customWidth="1"/>
    <col min="36" max="36" width="2.625" customWidth="1"/>
    <col min="37" max="38" width="2.5" customWidth="1"/>
    <col min="39" max="39" width="2.125" customWidth="1"/>
    <col min="40" max="40" width="2.75" customWidth="1"/>
    <col min="42" max="43" width="3.25" customWidth="1"/>
    <col min="44" max="44" width="2.25" customWidth="1"/>
  </cols>
  <sheetData>
    <row r="1" spans="2:44">
      <c r="AC1" s="174" t="s">
        <v>710</v>
      </c>
    </row>
    <row r="2" spans="2:44" ht="19.5" thickBot="1">
      <c r="B2" s="175" t="s">
        <v>711</v>
      </c>
      <c r="C2" s="175"/>
      <c r="I2" s="204" t="s">
        <v>773</v>
      </c>
      <c r="J2" s="204"/>
      <c r="K2" s="204"/>
      <c r="L2" s="204"/>
      <c r="AN2" s="205" t="s">
        <v>749</v>
      </c>
    </row>
    <row r="3" spans="2:44" ht="14.45" customHeight="1" thickTop="1" thickBot="1">
      <c r="B3" s="175"/>
      <c r="C3" s="175"/>
      <c r="AN3" s="183" t="s">
        <v>748</v>
      </c>
      <c r="AO3" s="184"/>
      <c r="AP3" s="184"/>
      <c r="AQ3" s="184"/>
      <c r="AR3" s="185"/>
    </row>
    <row r="4" spans="2:44" ht="14.25" thickBot="1">
      <c r="O4" s="205"/>
      <c r="P4" t="s">
        <v>776</v>
      </c>
      <c r="AG4" t="s">
        <v>744</v>
      </c>
      <c r="AM4" s="176"/>
      <c r="AN4" s="186" t="s">
        <v>714</v>
      </c>
      <c r="AO4" s="419">
        <v>1946</v>
      </c>
      <c r="AP4" s="419"/>
      <c r="AQ4" s="419"/>
      <c r="AR4" s="187" t="s">
        <v>725</v>
      </c>
    </row>
    <row r="5" spans="2:44" ht="15" thickTop="1" thickBot="1">
      <c r="P5" t="s">
        <v>777</v>
      </c>
      <c r="AG5" s="183" t="s">
        <v>743</v>
      </c>
      <c r="AH5" s="184"/>
      <c r="AI5" s="184"/>
      <c r="AJ5" s="184"/>
      <c r="AK5" s="185"/>
      <c r="AL5" s="192"/>
      <c r="AM5" s="157"/>
    </row>
    <row r="6" spans="2:44" ht="14.25" thickBot="1">
      <c r="B6" s="205" t="s">
        <v>712</v>
      </c>
      <c r="AF6" s="194"/>
      <c r="AG6" s="189" t="s">
        <v>713</v>
      </c>
      <c r="AH6" s="157" t="s">
        <v>742</v>
      </c>
      <c r="AI6" s="157" t="s">
        <v>725</v>
      </c>
      <c r="AJ6" s="157"/>
      <c r="AK6" s="190"/>
      <c r="AM6" s="181"/>
    </row>
    <row r="7" spans="2:44" ht="14.25" thickBot="1">
      <c r="B7" s="176" t="s">
        <v>716</v>
      </c>
      <c r="C7" s="177"/>
      <c r="D7" s="177"/>
      <c r="E7" s="177"/>
      <c r="F7" s="178"/>
      <c r="G7" s="157"/>
      <c r="Y7" t="s">
        <v>735</v>
      </c>
      <c r="AF7" s="195"/>
      <c r="AG7" s="186" t="s">
        <v>713</v>
      </c>
      <c r="AH7" s="424">
        <f>+AO4+AO10</f>
        <v>83243</v>
      </c>
      <c r="AI7" s="424"/>
      <c r="AJ7" s="424"/>
      <c r="AK7" s="187" t="s">
        <v>725</v>
      </c>
      <c r="AM7" s="181"/>
    </row>
    <row r="8" spans="2:44" ht="15" thickTop="1" thickBot="1">
      <c r="B8" s="179" t="s">
        <v>714</v>
      </c>
      <c r="C8" s="425">
        <v>770358</v>
      </c>
      <c r="D8" s="425"/>
      <c r="E8" s="426"/>
      <c r="F8" s="180" t="s">
        <v>715</v>
      </c>
      <c r="G8" s="157"/>
      <c r="Y8" s="183" t="s">
        <v>736</v>
      </c>
      <c r="Z8" s="184"/>
      <c r="AA8" s="184"/>
      <c r="AB8" s="184"/>
      <c r="AC8" s="184"/>
      <c r="AD8" s="184"/>
      <c r="AE8" s="192"/>
      <c r="AF8" s="181"/>
      <c r="AM8" s="181"/>
      <c r="AN8" s="205" t="s">
        <v>750</v>
      </c>
    </row>
    <row r="9" spans="2:44" ht="15" thickTop="1" thickBot="1">
      <c r="C9" s="176"/>
      <c r="Q9" t="s">
        <v>733</v>
      </c>
      <c r="X9" s="176"/>
      <c r="Y9" s="186" t="s">
        <v>714</v>
      </c>
      <c r="Z9" s="427">
        <f>+AH7+AH18</f>
        <v>121606</v>
      </c>
      <c r="AA9" s="427"/>
      <c r="AB9" s="427"/>
      <c r="AC9" s="427"/>
      <c r="AD9" s="188" t="s">
        <v>725</v>
      </c>
      <c r="AE9" s="189"/>
      <c r="AF9" s="181"/>
      <c r="AM9" s="179"/>
      <c r="AN9" s="183" t="s">
        <v>751</v>
      </c>
      <c r="AO9" s="184"/>
      <c r="AP9" s="184"/>
      <c r="AQ9" s="184"/>
      <c r="AR9" s="185"/>
    </row>
    <row r="10" spans="2:44" ht="15" thickTop="1" thickBot="1">
      <c r="C10" s="181"/>
      <c r="Q10" s="183" t="s">
        <v>734</v>
      </c>
      <c r="R10" s="184"/>
      <c r="S10" s="184"/>
      <c r="T10" s="184"/>
      <c r="U10" s="184"/>
      <c r="V10" s="184"/>
      <c r="W10" s="192"/>
      <c r="X10" s="157"/>
      <c r="AF10" s="181"/>
      <c r="AN10" s="186" t="s">
        <v>714</v>
      </c>
      <c r="AO10" s="419">
        <v>81297</v>
      </c>
      <c r="AP10" s="419"/>
      <c r="AQ10" s="419"/>
      <c r="AR10" s="187" t="s">
        <v>725</v>
      </c>
    </row>
    <row r="11" spans="2:44" ht="14.25" thickBot="1">
      <c r="C11" s="181"/>
      <c r="P11" s="176"/>
      <c r="Q11" s="186" t="s">
        <v>714</v>
      </c>
      <c r="R11" s="419">
        <f>+Z9+Z21+AF23</f>
        <v>240531</v>
      </c>
      <c r="S11" s="419"/>
      <c r="T11" s="419"/>
      <c r="U11" s="419"/>
      <c r="V11" s="187" t="s">
        <v>772</v>
      </c>
      <c r="W11" s="157"/>
      <c r="X11" s="181"/>
      <c r="AF11" s="181"/>
    </row>
    <row r="12" spans="2:44" ht="15" thickTop="1" thickBot="1">
      <c r="C12" s="181"/>
      <c r="K12" s="205" t="s">
        <v>721</v>
      </c>
      <c r="P12" s="181"/>
      <c r="X12" s="181"/>
      <c r="AF12" s="181"/>
    </row>
    <row r="13" spans="2:44" ht="15" thickTop="1" thickBot="1">
      <c r="C13" s="181"/>
      <c r="K13" s="183" t="s">
        <v>722</v>
      </c>
      <c r="L13" s="184"/>
      <c r="M13" s="184"/>
      <c r="N13" s="185"/>
      <c r="O13" s="180"/>
      <c r="P13" s="181"/>
      <c r="X13" s="181"/>
      <c r="AF13" s="181"/>
      <c r="AN13" s="205" t="s">
        <v>752</v>
      </c>
    </row>
    <row r="14" spans="2:44" ht="15" thickTop="1" thickBot="1">
      <c r="C14" s="181"/>
      <c r="J14" s="176"/>
      <c r="K14" s="186" t="s">
        <v>714</v>
      </c>
      <c r="L14" s="429">
        <v>322407</v>
      </c>
      <c r="M14" s="429"/>
      <c r="N14" s="187" t="s">
        <v>715</v>
      </c>
      <c r="P14" s="181"/>
      <c r="X14" s="181"/>
      <c r="AF14" s="181"/>
      <c r="AN14" s="183" t="s">
        <v>755</v>
      </c>
      <c r="AO14" s="184"/>
      <c r="AP14" s="184"/>
      <c r="AQ14" s="184"/>
      <c r="AR14" s="185"/>
    </row>
    <row r="15" spans="2:44" ht="15" thickTop="1" thickBot="1">
      <c r="C15" s="181"/>
      <c r="J15" s="181"/>
      <c r="P15" s="181"/>
      <c r="X15" s="181"/>
      <c r="AF15" s="181"/>
      <c r="AG15" t="s">
        <v>745</v>
      </c>
      <c r="AM15" s="176"/>
      <c r="AN15" s="186" t="s">
        <v>714</v>
      </c>
      <c r="AO15" s="419">
        <v>7820</v>
      </c>
      <c r="AP15" s="420"/>
      <c r="AQ15" s="420"/>
      <c r="AR15" s="187" t="s">
        <v>725</v>
      </c>
    </row>
    <row r="16" spans="2:44" ht="15" thickTop="1" thickBot="1">
      <c r="C16" s="181"/>
      <c r="J16" s="181"/>
      <c r="P16" s="181"/>
      <c r="X16" s="181"/>
      <c r="AF16" s="181"/>
      <c r="AG16" s="183" t="s">
        <v>746</v>
      </c>
      <c r="AH16" s="184"/>
      <c r="AI16" s="184"/>
      <c r="AJ16" s="184"/>
      <c r="AK16" s="185"/>
      <c r="AL16" s="192"/>
      <c r="AM16" s="157"/>
    </row>
    <row r="17" spans="3:44" ht="14.25" thickBot="1">
      <c r="C17" s="181"/>
      <c r="J17" s="181"/>
      <c r="P17" s="181"/>
      <c r="X17" s="181"/>
      <c r="AF17" s="179"/>
      <c r="AG17" s="189" t="s">
        <v>713</v>
      </c>
      <c r="AH17" s="157" t="s">
        <v>747</v>
      </c>
      <c r="AI17" s="157" t="s">
        <v>725</v>
      </c>
      <c r="AJ17" s="157"/>
      <c r="AK17" s="190"/>
      <c r="AM17" s="181"/>
    </row>
    <row r="18" spans="3:44" ht="14.25" thickBot="1">
      <c r="C18" s="181"/>
      <c r="J18" s="181"/>
      <c r="P18" s="181"/>
      <c r="X18" s="181"/>
      <c r="AG18" s="186" t="s">
        <v>713</v>
      </c>
      <c r="AH18" s="422">
        <f>+AO15+AO21</f>
        <v>38363</v>
      </c>
      <c r="AI18" s="423"/>
      <c r="AJ18" s="423"/>
      <c r="AK18" s="187" t="s">
        <v>725</v>
      </c>
      <c r="AM18" s="181"/>
    </row>
    <row r="19" spans="3:44" ht="15" thickTop="1" thickBot="1">
      <c r="C19" s="181"/>
      <c r="J19" s="181"/>
      <c r="P19" s="181"/>
      <c r="X19" s="181"/>
      <c r="Y19" s="205" t="s">
        <v>737</v>
      </c>
      <c r="AF19" s="157"/>
      <c r="AM19" s="181"/>
      <c r="AN19" s="205" t="s">
        <v>753</v>
      </c>
    </row>
    <row r="20" spans="3:44" ht="15" thickTop="1" thickBot="1">
      <c r="C20" s="181"/>
      <c r="J20" s="181"/>
      <c r="P20" s="181"/>
      <c r="X20" s="179"/>
      <c r="Y20" s="183" t="s">
        <v>738</v>
      </c>
      <c r="Z20" s="184"/>
      <c r="AA20" s="184"/>
      <c r="AB20" s="184"/>
      <c r="AC20" s="184"/>
      <c r="AD20" s="184"/>
      <c r="AE20" s="189"/>
      <c r="AF20" s="157"/>
      <c r="AM20" s="179"/>
      <c r="AN20" s="183" t="s">
        <v>754</v>
      </c>
      <c r="AO20" s="184"/>
      <c r="AP20" s="184"/>
      <c r="AQ20" s="184"/>
      <c r="AR20" s="185"/>
    </row>
    <row r="21" spans="3:44" ht="14.25" thickBot="1">
      <c r="C21" s="181"/>
      <c r="J21" s="181"/>
      <c r="P21" s="181"/>
      <c r="X21" s="176"/>
      <c r="Y21" s="186" t="s">
        <v>714</v>
      </c>
      <c r="Z21" s="419">
        <v>105946</v>
      </c>
      <c r="AA21" s="419"/>
      <c r="AB21" s="419"/>
      <c r="AC21" s="419"/>
      <c r="AD21" s="188" t="s">
        <v>725</v>
      </c>
      <c r="AE21" s="189"/>
      <c r="AN21" s="186" t="s">
        <v>714</v>
      </c>
      <c r="AO21" s="419">
        <v>30543</v>
      </c>
      <c r="AP21" s="420"/>
      <c r="AQ21" s="420"/>
      <c r="AR21" s="187" t="s">
        <v>725</v>
      </c>
    </row>
    <row r="22" spans="3:44" ht="15" thickTop="1" thickBot="1">
      <c r="C22" s="181"/>
      <c r="J22" s="181"/>
      <c r="P22" s="181"/>
      <c r="X22" s="181"/>
    </row>
    <row r="23" spans="3:44" ht="15" thickTop="1" thickBot="1">
      <c r="C23" s="181"/>
      <c r="D23" s="205" t="s">
        <v>719</v>
      </c>
      <c r="J23" s="181"/>
      <c r="P23" s="181"/>
      <c r="X23" s="179"/>
      <c r="Y23" s="183" t="s">
        <v>740</v>
      </c>
      <c r="Z23" s="184"/>
      <c r="AA23" s="184"/>
      <c r="AB23" s="184"/>
      <c r="AC23" s="184"/>
      <c r="AD23" s="184" t="s">
        <v>714</v>
      </c>
      <c r="AE23" s="184"/>
      <c r="AF23" s="421">
        <f>1231+11748</f>
        <v>12979</v>
      </c>
      <c r="AG23" s="421"/>
      <c r="AH23" s="421"/>
      <c r="AI23" s="185" t="s">
        <v>725</v>
      </c>
    </row>
    <row r="24" spans="3:44" ht="14.25" thickBot="1">
      <c r="C24" s="182"/>
      <c r="D24" s="176" t="s">
        <v>775</v>
      </c>
      <c r="E24" s="177"/>
      <c r="F24" s="177"/>
      <c r="G24" s="177"/>
      <c r="H24" s="178"/>
      <c r="I24" s="182"/>
      <c r="J24" s="181"/>
      <c r="P24" s="181"/>
      <c r="Q24" s="205" t="s">
        <v>731</v>
      </c>
      <c r="Y24" s="186" t="s">
        <v>714</v>
      </c>
      <c r="Z24" s="188" t="s">
        <v>741</v>
      </c>
      <c r="AA24" s="188"/>
      <c r="AB24" s="188"/>
      <c r="AC24" s="188"/>
      <c r="AD24" s="188"/>
      <c r="AE24" s="188"/>
      <c r="AF24" s="188"/>
      <c r="AG24" s="188"/>
      <c r="AH24" s="188"/>
      <c r="AI24" s="187"/>
    </row>
    <row r="25" spans="3:44" ht="15" thickTop="1" thickBot="1">
      <c r="C25" s="181"/>
      <c r="D25" s="179" t="s">
        <v>714</v>
      </c>
      <c r="E25" s="418">
        <v>409309</v>
      </c>
      <c r="F25" s="418"/>
      <c r="G25" s="418"/>
      <c r="H25" s="180" t="s">
        <v>715</v>
      </c>
      <c r="J25" s="181"/>
      <c r="P25" s="179"/>
      <c r="Q25" s="183" t="s">
        <v>732</v>
      </c>
      <c r="R25" s="184"/>
      <c r="S25" s="184"/>
      <c r="T25" s="184"/>
      <c r="U25" s="184"/>
      <c r="V25" s="185"/>
      <c r="W25" s="157"/>
      <c r="X25" s="157"/>
      <c r="Y25" t="s">
        <v>739</v>
      </c>
    </row>
    <row r="26" spans="3:44" ht="14.25" thickBot="1">
      <c r="C26" s="181"/>
      <c r="J26" s="181"/>
      <c r="P26" s="176"/>
      <c r="Q26" s="186" t="s">
        <v>714</v>
      </c>
      <c r="R26" s="419">
        <v>38685</v>
      </c>
      <c r="S26" s="419"/>
      <c r="T26" s="419"/>
      <c r="U26" s="419"/>
      <c r="V26" s="187" t="s">
        <v>772</v>
      </c>
      <c r="W26" s="157"/>
      <c r="X26" s="157"/>
    </row>
    <row r="27" spans="3:44" ht="15" thickTop="1" thickBot="1">
      <c r="C27" s="181"/>
      <c r="J27" s="181"/>
      <c r="P27" s="181"/>
    </row>
    <row r="28" spans="3:44" ht="14.25" thickTop="1">
      <c r="C28" s="181"/>
      <c r="J28" s="181"/>
      <c r="P28" s="181"/>
      <c r="Q28" s="183" t="s">
        <v>728</v>
      </c>
      <c r="R28" s="184"/>
      <c r="S28" s="184"/>
      <c r="T28" s="184"/>
      <c r="U28" s="184"/>
      <c r="V28" s="184"/>
      <c r="W28" s="184"/>
      <c r="X28" s="184"/>
      <c r="Y28" s="184"/>
      <c r="Z28" s="184"/>
      <c r="AA28" s="185"/>
    </row>
    <row r="29" spans="3:44" ht="14.25" thickBot="1">
      <c r="C29" s="181"/>
      <c r="J29" s="181"/>
      <c r="P29" s="179"/>
      <c r="Q29" s="189" t="s">
        <v>727</v>
      </c>
      <c r="R29" s="432">
        <f>+L14-R11-R26</f>
        <v>43191</v>
      </c>
      <c r="S29" s="432"/>
      <c r="T29" s="432"/>
      <c r="U29" s="433"/>
      <c r="V29" s="157" t="s">
        <v>772</v>
      </c>
      <c r="W29" s="157"/>
      <c r="X29" s="157"/>
      <c r="Y29" s="157"/>
      <c r="Z29" s="157"/>
      <c r="AA29" s="190"/>
    </row>
    <row r="30" spans="3:44" ht="14.25" thickBot="1">
      <c r="C30" s="181"/>
      <c r="J30" s="181"/>
      <c r="P30" t="s">
        <v>730</v>
      </c>
      <c r="Q30" s="186" t="s">
        <v>727</v>
      </c>
      <c r="R30" s="191" t="s">
        <v>729</v>
      </c>
      <c r="S30" s="191"/>
      <c r="T30" s="191"/>
      <c r="U30" s="191"/>
      <c r="V30" s="191"/>
      <c r="W30" s="191"/>
      <c r="X30" s="191"/>
      <c r="Y30" s="191"/>
      <c r="Z30" s="191"/>
      <c r="AA30" s="187"/>
    </row>
    <row r="31" spans="3:44" ht="14.25" thickTop="1">
      <c r="C31" s="181"/>
      <c r="J31" s="181"/>
    </row>
    <row r="32" spans="3:44" ht="14.25" thickBot="1">
      <c r="C32" s="181"/>
      <c r="J32" s="181"/>
      <c r="K32" t="s">
        <v>723</v>
      </c>
    </row>
    <row r="33" spans="3:27" ht="14.25" thickBot="1">
      <c r="C33" s="181"/>
      <c r="J33" s="179"/>
      <c r="K33" s="176" t="s">
        <v>724</v>
      </c>
      <c r="L33" s="177"/>
      <c r="M33" s="177"/>
      <c r="N33" s="177"/>
      <c r="O33" s="177" t="s">
        <v>714</v>
      </c>
      <c r="P33" s="434">
        <f>+E25-L14</f>
        <v>86902</v>
      </c>
      <c r="Q33" s="434"/>
      <c r="R33" s="434"/>
      <c r="S33" s="434"/>
      <c r="T33" s="435"/>
      <c r="U33" s="177" t="s">
        <v>772</v>
      </c>
      <c r="V33" s="177"/>
      <c r="W33" s="177"/>
      <c r="X33" s="177"/>
      <c r="Y33" s="177"/>
      <c r="Z33" s="177"/>
      <c r="AA33" s="178"/>
    </row>
    <row r="34" spans="3:27" ht="24" customHeight="1" thickBot="1">
      <c r="C34" s="181"/>
      <c r="K34" s="332" t="s">
        <v>714</v>
      </c>
      <c r="L34" s="430" t="s">
        <v>726</v>
      </c>
      <c r="M34" s="430"/>
      <c r="N34" s="431"/>
      <c r="O34" s="431"/>
      <c r="P34" s="431"/>
      <c r="Q34" s="431"/>
      <c r="R34" s="431"/>
      <c r="S34" s="431"/>
      <c r="T34" s="431"/>
      <c r="U34" s="431"/>
      <c r="V34" s="431"/>
      <c r="W34" s="431"/>
      <c r="X34" s="431"/>
      <c r="Y34" s="431"/>
      <c r="Z34" s="193"/>
      <c r="AA34" s="180" t="s">
        <v>725</v>
      </c>
    </row>
    <row r="35" spans="3:27" ht="14.25" thickBot="1">
      <c r="C35" s="181"/>
      <c r="D35" t="s">
        <v>717</v>
      </c>
    </row>
    <row r="36" spans="3:27" ht="14.25" thickBot="1">
      <c r="C36" s="179"/>
      <c r="D36" s="176" t="s">
        <v>718</v>
      </c>
      <c r="E36" s="177"/>
      <c r="F36" s="177"/>
      <c r="G36" s="177"/>
      <c r="H36" s="178"/>
    </row>
    <row r="37" spans="3:27" ht="14.25" thickBot="1">
      <c r="D37" s="179" t="s">
        <v>714</v>
      </c>
      <c r="E37" s="428">
        <f>+C8-E25</f>
        <v>361049</v>
      </c>
      <c r="F37" s="428"/>
      <c r="G37" s="428"/>
      <c r="H37" s="180" t="s">
        <v>715</v>
      </c>
    </row>
  </sheetData>
  <mergeCells count="18">
    <mergeCell ref="E37:G37"/>
    <mergeCell ref="L14:M14"/>
    <mergeCell ref="L34:Y34"/>
    <mergeCell ref="R26:U26"/>
    <mergeCell ref="R29:U29"/>
    <mergeCell ref="P33:T33"/>
    <mergeCell ref="E25:G25"/>
    <mergeCell ref="AO4:AQ4"/>
    <mergeCell ref="AO10:AQ10"/>
    <mergeCell ref="AO15:AQ15"/>
    <mergeCell ref="AF23:AH23"/>
    <mergeCell ref="AH18:AJ18"/>
    <mergeCell ref="AO21:AQ21"/>
    <mergeCell ref="AH7:AJ7"/>
    <mergeCell ref="C8:E8"/>
    <mergeCell ref="R11:U11"/>
    <mergeCell ref="Z9:AC9"/>
    <mergeCell ref="Z21:AC21"/>
  </mergeCells>
  <phoneticPr fontId="3"/>
  <hyperlinks>
    <hyperlink ref="AC1" location="MENU!A1" display="MENU"/>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7"/>
  <sheetViews>
    <sheetView workbookViewId="0">
      <selection activeCell="AC1" sqref="AC1"/>
    </sheetView>
  </sheetViews>
  <sheetFormatPr defaultRowHeight="13.5"/>
  <cols>
    <col min="2" max="3" width="2.625" customWidth="1"/>
    <col min="4" max="4" width="2.125" customWidth="1"/>
    <col min="5" max="5" width="10.5" customWidth="1"/>
    <col min="6" max="7" width="2.375" customWidth="1"/>
    <col min="8" max="9" width="2.125" customWidth="1"/>
    <col min="10" max="10" width="2.625" customWidth="1"/>
    <col min="11" max="11" width="2.25" customWidth="1"/>
    <col min="12" max="13" width="6.25" customWidth="1"/>
    <col min="14" max="14" width="2.375" customWidth="1"/>
    <col min="15" max="15" width="2.5" customWidth="1"/>
    <col min="16" max="16" width="2.875" customWidth="1"/>
    <col min="17" max="17" width="2" customWidth="1"/>
    <col min="18" max="19" width="2.5" customWidth="1"/>
    <col min="20" max="20" width="5.875" customWidth="1"/>
    <col min="21" max="24" width="2.625" customWidth="1"/>
    <col min="25" max="26" width="2.25" customWidth="1"/>
    <col min="27" max="27" width="3" customWidth="1"/>
    <col min="28" max="29" width="4.75" customWidth="1"/>
    <col min="30" max="31" width="1.75" customWidth="1"/>
    <col min="32" max="33" width="2.25" customWidth="1"/>
    <col min="35" max="35" width="2.75" customWidth="1"/>
    <col min="36" max="36" width="2.625" customWidth="1"/>
    <col min="37" max="38" width="2.5" customWidth="1"/>
    <col min="39" max="39" width="2.125" customWidth="1"/>
    <col min="40" max="40" width="2.75" customWidth="1"/>
    <col min="42" max="43" width="3.25" customWidth="1"/>
    <col min="44" max="44" width="2.25" customWidth="1"/>
  </cols>
  <sheetData>
    <row r="1" spans="2:44">
      <c r="AC1" s="174" t="s">
        <v>710</v>
      </c>
    </row>
    <row r="2" spans="2:44" ht="19.5" thickBot="1">
      <c r="B2" s="175" t="s">
        <v>708</v>
      </c>
      <c r="C2" s="175"/>
      <c r="I2" s="175" t="s">
        <v>774</v>
      </c>
      <c r="O2" t="s">
        <v>783</v>
      </c>
      <c r="AN2" t="s">
        <v>749</v>
      </c>
    </row>
    <row r="3" spans="2:44" ht="14.45" customHeight="1" thickTop="1" thickBot="1">
      <c r="B3" s="175"/>
      <c r="C3" s="175"/>
      <c r="AN3" s="183" t="s">
        <v>748</v>
      </c>
      <c r="AO3" s="184"/>
      <c r="AP3" s="184"/>
      <c r="AQ3" s="184"/>
      <c r="AR3" s="185"/>
    </row>
    <row r="4" spans="2:44" ht="14.25" thickBot="1">
      <c r="AG4" t="s">
        <v>744</v>
      </c>
      <c r="AM4" s="176"/>
      <c r="AN4" s="186" t="s">
        <v>714</v>
      </c>
      <c r="AO4" s="439">
        <f>+歳入の体系!AO4/歳入の体系!C8</f>
        <v>2.5260982556162201E-3</v>
      </c>
      <c r="AP4" s="439"/>
      <c r="AQ4" s="439"/>
      <c r="AR4" s="187" t="s">
        <v>725</v>
      </c>
    </row>
    <row r="5" spans="2:44" ht="15" thickTop="1" thickBot="1">
      <c r="AG5" s="183" t="s">
        <v>743</v>
      </c>
      <c r="AH5" s="184"/>
      <c r="AI5" s="184"/>
      <c r="AJ5" s="184"/>
      <c r="AK5" s="185"/>
      <c r="AL5" s="192"/>
      <c r="AM5" s="157"/>
    </row>
    <row r="6" spans="2:44" ht="14.25" thickBot="1">
      <c r="B6" t="s">
        <v>712</v>
      </c>
      <c r="AF6" s="194"/>
      <c r="AG6" s="189" t="s">
        <v>713</v>
      </c>
      <c r="AH6" s="157" t="s">
        <v>742</v>
      </c>
      <c r="AI6" s="157" t="s">
        <v>725</v>
      </c>
      <c r="AJ6" s="157"/>
      <c r="AK6" s="190"/>
      <c r="AM6" s="181"/>
    </row>
    <row r="7" spans="2:44" ht="14.25" thickBot="1">
      <c r="B7" s="176" t="s">
        <v>716</v>
      </c>
      <c r="C7" s="177"/>
      <c r="D7" s="177"/>
      <c r="E7" s="177"/>
      <c r="F7" s="178"/>
      <c r="G7" s="157"/>
      <c r="Y7" t="s">
        <v>735</v>
      </c>
      <c r="AF7" s="195"/>
      <c r="AG7" s="186" t="s">
        <v>713</v>
      </c>
      <c r="AH7" s="445">
        <f>+歳入の体系!AH7/歳入の体系!C8</f>
        <v>0.10805755246262128</v>
      </c>
      <c r="AI7" s="445"/>
      <c r="AJ7" s="445"/>
      <c r="AK7" s="187" t="s">
        <v>725</v>
      </c>
      <c r="AM7" s="181"/>
    </row>
    <row r="8" spans="2:44" ht="15" thickTop="1" thickBot="1">
      <c r="B8" s="179" t="s">
        <v>714</v>
      </c>
      <c r="C8" s="437">
        <f>+歳入の体系!C8/歳入の体系!$C$8</f>
        <v>1</v>
      </c>
      <c r="D8" s="437"/>
      <c r="E8" s="437"/>
      <c r="F8" s="180" t="s">
        <v>715</v>
      </c>
      <c r="G8" s="157"/>
      <c r="Y8" s="183" t="s">
        <v>441</v>
      </c>
      <c r="Z8" s="184"/>
      <c r="AA8" s="184"/>
      <c r="AB8" s="184"/>
      <c r="AC8" s="184"/>
      <c r="AD8" s="184"/>
      <c r="AE8" s="192"/>
      <c r="AF8" s="181"/>
      <c r="AM8" s="181"/>
      <c r="AN8" t="s">
        <v>750</v>
      </c>
    </row>
    <row r="9" spans="2:44" ht="15" thickTop="1" thickBot="1">
      <c r="C9" s="176"/>
      <c r="Q9" t="s">
        <v>733</v>
      </c>
      <c r="X9" s="176"/>
      <c r="Y9" s="186" t="s">
        <v>714</v>
      </c>
      <c r="Z9" s="438">
        <f>+歳入の体系!Z9/歳入の体系!C8</f>
        <v>0.15785647711843065</v>
      </c>
      <c r="AA9" s="438"/>
      <c r="AB9" s="438"/>
      <c r="AC9" s="438"/>
      <c r="AD9" s="188" t="s">
        <v>725</v>
      </c>
      <c r="AE9" s="189"/>
      <c r="AF9" s="181"/>
      <c r="AM9" s="179"/>
      <c r="AN9" s="183" t="s">
        <v>751</v>
      </c>
      <c r="AO9" s="184"/>
      <c r="AP9" s="184"/>
      <c r="AQ9" s="184"/>
      <c r="AR9" s="185"/>
    </row>
    <row r="10" spans="2:44" ht="15" thickTop="1" thickBot="1">
      <c r="C10" s="181"/>
      <c r="Q10" s="183" t="s">
        <v>734</v>
      </c>
      <c r="R10" s="184"/>
      <c r="S10" s="184"/>
      <c r="T10" s="184"/>
      <c r="U10" s="184"/>
      <c r="V10" s="184"/>
      <c r="W10" s="192"/>
      <c r="X10" s="157"/>
      <c r="AF10" s="181"/>
      <c r="AN10" s="186" t="s">
        <v>714</v>
      </c>
      <c r="AO10" s="439">
        <f>+歳入の体系!AO10/歳入の体系!C8</f>
        <v>0.10553145420700505</v>
      </c>
      <c r="AP10" s="439"/>
      <c r="AQ10" s="439"/>
      <c r="AR10" s="187" t="s">
        <v>725</v>
      </c>
    </row>
    <row r="11" spans="2:44" ht="14.25" thickBot="1">
      <c r="C11" s="181"/>
      <c r="P11" s="176"/>
      <c r="Q11" s="186" t="s">
        <v>714</v>
      </c>
      <c r="R11" s="439">
        <f>+歳入の体系!R11/歳入の体系!C8</f>
        <v>0.31223275412210943</v>
      </c>
      <c r="S11" s="439"/>
      <c r="T11" s="439"/>
      <c r="U11" s="439"/>
      <c r="V11" s="187" t="s">
        <v>772</v>
      </c>
      <c r="W11" s="157"/>
      <c r="X11" s="181"/>
      <c r="AF11" s="181"/>
    </row>
    <row r="12" spans="2:44" ht="15" thickTop="1" thickBot="1">
      <c r="C12" s="181"/>
      <c r="K12" t="s">
        <v>721</v>
      </c>
      <c r="P12" s="181"/>
      <c r="X12" s="181"/>
      <c r="AF12" s="181"/>
    </row>
    <row r="13" spans="2:44" ht="15" thickTop="1" thickBot="1">
      <c r="C13" s="181"/>
      <c r="K13" s="183" t="s">
        <v>722</v>
      </c>
      <c r="L13" s="184"/>
      <c r="M13" s="184"/>
      <c r="N13" s="185"/>
      <c r="O13" s="180"/>
      <c r="P13" s="181"/>
      <c r="X13" s="181"/>
      <c r="AF13" s="181"/>
      <c r="AN13" t="s">
        <v>752</v>
      </c>
    </row>
    <row r="14" spans="2:44" ht="15" thickTop="1" thickBot="1">
      <c r="C14" s="181"/>
      <c r="J14" s="176"/>
      <c r="K14" s="186" t="s">
        <v>714</v>
      </c>
      <c r="L14" s="439">
        <f>+歳入の体系!L14/歳入の体系!C8</f>
        <v>0.41851580693651524</v>
      </c>
      <c r="M14" s="439"/>
      <c r="N14" s="187" t="s">
        <v>715</v>
      </c>
      <c r="P14" s="181"/>
      <c r="X14" s="181"/>
      <c r="AF14" s="181"/>
      <c r="AN14" s="183" t="s">
        <v>755</v>
      </c>
      <c r="AO14" s="184"/>
      <c r="AP14" s="184"/>
      <c r="AQ14" s="184"/>
      <c r="AR14" s="185"/>
    </row>
    <row r="15" spans="2:44" ht="15" thickTop="1" thickBot="1">
      <c r="C15" s="181"/>
      <c r="J15" s="181"/>
      <c r="P15" s="181"/>
      <c r="X15" s="181"/>
      <c r="AF15" s="181"/>
      <c r="AG15" t="s">
        <v>745</v>
      </c>
      <c r="AM15" s="176"/>
      <c r="AN15" s="186" t="s">
        <v>714</v>
      </c>
      <c r="AO15" s="439">
        <f>+歳入の体系!AO15/歳入の体系!C8</f>
        <v>1.0151124542096013E-2</v>
      </c>
      <c r="AP15" s="439"/>
      <c r="AQ15" s="439"/>
      <c r="AR15" s="187" t="s">
        <v>725</v>
      </c>
    </row>
    <row r="16" spans="2:44" ht="15" thickTop="1" thickBot="1">
      <c r="C16" s="181"/>
      <c r="J16" s="181"/>
      <c r="P16" s="181"/>
      <c r="X16" s="181"/>
      <c r="AF16" s="181"/>
      <c r="AG16" s="183" t="s">
        <v>746</v>
      </c>
      <c r="AH16" s="184"/>
      <c r="AI16" s="184"/>
      <c r="AJ16" s="184"/>
      <c r="AK16" s="185"/>
      <c r="AL16" s="192"/>
      <c r="AM16" s="157"/>
    </row>
    <row r="17" spans="3:44" ht="14.25" thickBot="1">
      <c r="C17" s="181"/>
      <c r="J17" s="181"/>
      <c r="P17" s="181"/>
      <c r="X17" s="181"/>
      <c r="AF17" s="179"/>
      <c r="AG17" s="189" t="s">
        <v>713</v>
      </c>
      <c r="AH17" s="157" t="s">
        <v>747</v>
      </c>
      <c r="AI17" s="157" t="s">
        <v>725</v>
      </c>
      <c r="AJ17" s="157"/>
      <c r="AK17" s="190"/>
      <c r="AM17" s="181"/>
    </row>
    <row r="18" spans="3:44" ht="14.25" thickBot="1">
      <c r="C18" s="181"/>
      <c r="J18" s="181"/>
      <c r="P18" s="181"/>
      <c r="X18" s="181"/>
      <c r="AG18" s="186" t="s">
        <v>713</v>
      </c>
      <c r="AH18" s="447">
        <f>+歳入の体系!AH18/歳入の体系!C8</f>
        <v>4.979892465580938E-2</v>
      </c>
      <c r="AI18" s="447"/>
      <c r="AJ18" s="447"/>
      <c r="AK18" s="187" t="s">
        <v>725</v>
      </c>
      <c r="AM18" s="181"/>
    </row>
    <row r="19" spans="3:44" ht="15" thickTop="1" thickBot="1">
      <c r="C19" s="181"/>
      <c r="J19" s="181"/>
      <c r="P19" s="181"/>
      <c r="X19" s="181"/>
      <c r="Y19" t="s">
        <v>737</v>
      </c>
      <c r="AF19" s="157"/>
      <c r="AM19" s="181"/>
      <c r="AN19" t="s">
        <v>753</v>
      </c>
    </row>
    <row r="20" spans="3:44" ht="15" thickTop="1" thickBot="1">
      <c r="C20" s="181"/>
      <c r="J20" s="181"/>
      <c r="P20" s="181"/>
      <c r="X20" s="179"/>
      <c r="Y20" s="183" t="s">
        <v>410</v>
      </c>
      <c r="Z20" s="184"/>
      <c r="AA20" s="184"/>
      <c r="AB20" s="184"/>
      <c r="AC20" s="184"/>
      <c r="AD20" s="184"/>
      <c r="AE20" s="189"/>
      <c r="AF20" s="157"/>
      <c r="AM20" s="179"/>
      <c r="AN20" s="183" t="s">
        <v>754</v>
      </c>
      <c r="AO20" s="184"/>
      <c r="AP20" s="184"/>
      <c r="AQ20" s="184"/>
      <c r="AR20" s="185"/>
    </row>
    <row r="21" spans="3:44" ht="14.25" thickBot="1">
      <c r="C21" s="181"/>
      <c r="J21" s="181"/>
      <c r="P21" s="181"/>
      <c r="X21" s="176"/>
      <c r="Y21" s="186" t="s">
        <v>714</v>
      </c>
      <c r="Z21" s="439">
        <f>+歳入の体系!Z21/歳入の体系!C8</f>
        <v>0.13752826607888799</v>
      </c>
      <c r="AA21" s="439"/>
      <c r="AB21" s="439"/>
      <c r="AC21" s="439"/>
      <c r="AD21" s="188" t="s">
        <v>725</v>
      </c>
      <c r="AE21" s="189"/>
      <c r="AN21" s="186" t="s">
        <v>714</v>
      </c>
      <c r="AO21" s="439">
        <f>+歳入の体系!AO21/歳入の体系!C8</f>
        <v>3.9647800113713362E-2</v>
      </c>
      <c r="AP21" s="439"/>
      <c r="AQ21" s="439"/>
      <c r="AR21" s="187" t="s">
        <v>725</v>
      </c>
    </row>
    <row r="22" spans="3:44" ht="15" thickTop="1" thickBot="1">
      <c r="C22" s="181"/>
      <c r="J22" s="181"/>
      <c r="P22" s="181"/>
      <c r="X22" s="181"/>
    </row>
    <row r="23" spans="3:44" ht="15" thickTop="1" thickBot="1">
      <c r="C23" s="181"/>
      <c r="D23" t="s">
        <v>719</v>
      </c>
      <c r="J23" s="181"/>
      <c r="P23" s="181"/>
      <c r="X23" s="179"/>
      <c r="Y23" s="183" t="s">
        <v>740</v>
      </c>
      <c r="Z23" s="184"/>
      <c r="AA23" s="184"/>
      <c r="AB23" s="184"/>
      <c r="AC23" s="184"/>
      <c r="AD23" s="184" t="s">
        <v>714</v>
      </c>
      <c r="AE23" s="184"/>
      <c r="AF23" s="446">
        <f>+歳入の体系!AF23/歳入の体系!C8</f>
        <v>1.684801092479081E-2</v>
      </c>
      <c r="AG23" s="446"/>
      <c r="AH23" s="446"/>
      <c r="AI23" s="185" t="s">
        <v>725</v>
      </c>
    </row>
    <row r="24" spans="3:44" ht="14.25" thickBot="1">
      <c r="C24" s="182"/>
      <c r="D24" s="176" t="s">
        <v>720</v>
      </c>
      <c r="E24" s="177"/>
      <c r="F24" s="177"/>
      <c r="G24" s="177"/>
      <c r="H24" s="178"/>
      <c r="I24" s="182"/>
      <c r="J24" s="181"/>
      <c r="P24" s="181"/>
      <c r="Q24" t="s">
        <v>731</v>
      </c>
      <c r="Y24" s="186" t="s">
        <v>714</v>
      </c>
      <c r="Z24" s="188" t="s">
        <v>741</v>
      </c>
      <c r="AA24" s="188"/>
      <c r="AB24" s="188"/>
      <c r="AC24" s="188"/>
      <c r="AD24" s="188"/>
      <c r="AE24" s="188"/>
      <c r="AF24" s="188"/>
      <c r="AG24" s="188"/>
      <c r="AH24" s="188"/>
      <c r="AI24" s="187"/>
    </row>
    <row r="25" spans="3:44" ht="15" thickTop="1" thickBot="1">
      <c r="C25" s="181"/>
      <c r="D25" s="179" t="s">
        <v>714</v>
      </c>
      <c r="E25" s="440">
        <f>+歳入の体系!E25/歳入の体系!C8</f>
        <v>0.5313230991305341</v>
      </c>
      <c r="F25" s="440"/>
      <c r="G25" s="440"/>
      <c r="H25" s="180" t="s">
        <v>715</v>
      </c>
      <c r="J25" s="181"/>
      <c r="P25" s="179"/>
      <c r="Q25" s="183" t="s">
        <v>732</v>
      </c>
      <c r="R25" s="184"/>
      <c r="S25" s="184"/>
      <c r="T25" s="184"/>
      <c r="U25" s="184"/>
      <c r="V25" s="185"/>
      <c r="W25" s="157"/>
      <c r="X25" s="157"/>
      <c r="Y25" t="s">
        <v>739</v>
      </c>
    </row>
    <row r="26" spans="3:44" ht="14.25" thickBot="1">
      <c r="C26" s="181"/>
      <c r="J26" s="181"/>
      <c r="P26" s="176"/>
      <c r="Q26" s="186" t="s">
        <v>714</v>
      </c>
      <c r="R26" s="439">
        <f>+歳入の体系!R26/歳入の体系!C8</f>
        <v>5.0216912136954506E-2</v>
      </c>
      <c r="S26" s="439"/>
      <c r="T26" s="439"/>
      <c r="U26" s="439"/>
      <c r="V26" s="187" t="s">
        <v>772</v>
      </c>
      <c r="W26" s="157"/>
      <c r="X26" s="157"/>
    </row>
    <row r="27" spans="3:44" ht="15" thickTop="1" thickBot="1">
      <c r="C27" s="181"/>
      <c r="J27" s="181"/>
      <c r="P27" s="181"/>
    </row>
    <row r="28" spans="3:44" ht="14.25" thickTop="1">
      <c r="C28" s="181"/>
      <c r="J28" s="181"/>
      <c r="P28" s="181"/>
      <c r="Q28" s="183" t="s">
        <v>728</v>
      </c>
      <c r="R28" s="184"/>
      <c r="S28" s="184"/>
      <c r="T28" s="184"/>
      <c r="U28" s="184"/>
      <c r="V28" s="184"/>
      <c r="W28" s="184"/>
      <c r="X28" s="184"/>
      <c r="Y28" s="184"/>
      <c r="Z28" s="184"/>
      <c r="AA28" s="185"/>
    </row>
    <row r="29" spans="3:44" ht="14.25" thickBot="1">
      <c r="C29" s="181"/>
      <c r="J29" s="181"/>
      <c r="P29" s="179"/>
      <c r="Q29" s="189" t="s">
        <v>727</v>
      </c>
      <c r="R29" s="443">
        <f>+歳入の体系!R29/歳入の体系!C8</f>
        <v>5.6066140677451262E-2</v>
      </c>
      <c r="S29" s="443"/>
      <c r="T29" s="443"/>
      <c r="U29" s="444"/>
      <c r="V29" s="157" t="s">
        <v>772</v>
      </c>
      <c r="W29" s="157"/>
      <c r="X29" s="157"/>
      <c r="Y29" s="157"/>
      <c r="Z29" s="157"/>
      <c r="AA29" s="190"/>
    </row>
    <row r="30" spans="3:44" ht="14.25" thickBot="1">
      <c r="C30" s="181"/>
      <c r="J30" s="181"/>
      <c r="P30" t="s">
        <v>730</v>
      </c>
      <c r="Q30" s="186" t="s">
        <v>727</v>
      </c>
      <c r="R30" s="191" t="s">
        <v>729</v>
      </c>
      <c r="S30" s="191"/>
      <c r="T30" s="191"/>
      <c r="U30" s="191"/>
      <c r="V30" s="191"/>
      <c r="W30" s="191"/>
      <c r="X30" s="191"/>
      <c r="Y30" s="191"/>
      <c r="Z30" s="191"/>
      <c r="AA30" s="187"/>
    </row>
    <row r="31" spans="3:44" ht="14.25" thickTop="1">
      <c r="C31" s="181"/>
      <c r="J31" s="181"/>
    </row>
    <row r="32" spans="3:44" ht="14.25" thickBot="1">
      <c r="C32" s="181"/>
      <c r="J32" s="181"/>
      <c r="K32" t="s">
        <v>723</v>
      </c>
    </row>
    <row r="33" spans="3:27" ht="14.25" thickBot="1">
      <c r="C33" s="181"/>
      <c r="J33" s="179"/>
      <c r="K33" s="176" t="s">
        <v>724</v>
      </c>
      <c r="L33" s="177"/>
      <c r="M33" s="177"/>
      <c r="N33" s="177"/>
      <c r="O33" s="177" t="s">
        <v>714</v>
      </c>
      <c r="P33" s="436">
        <f>+歳入の体系!P33/歳入の体系!C8</f>
        <v>0.11280729219401889</v>
      </c>
      <c r="Q33" s="436"/>
      <c r="R33" s="436"/>
      <c r="S33" s="436"/>
      <c r="T33" s="436"/>
      <c r="U33" s="177" t="s">
        <v>772</v>
      </c>
      <c r="V33" s="177"/>
      <c r="W33" s="177"/>
      <c r="X33" s="177"/>
      <c r="Y33" s="177"/>
      <c r="Z33" s="177"/>
      <c r="AA33" s="178"/>
    </row>
    <row r="34" spans="3:27" ht="22.15" customHeight="1" thickBot="1">
      <c r="C34" s="181"/>
      <c r="K34" s="332" t="s">
        <v>3</v>
      </c>
      <c r="L34" s="441" t="s">
        <v>726</v>
      </c>
      <c r="M34" s="441"/>
      <c r="N34" s="442"/>
      <c r="O34" s="442"/>
      <c r="P34" s="442"/>
      <c r="Q34" s="442"/>
      <c r="R34" s="442"/>
      <c r="S34" s="442"/>
      <c r="T34" s="442"/>
      <c r="U34" s="442"/>
      <c r="V34" s="442"/>
      <c r="W34" s="442"/>
      <c r="X34" s="442"/>
      <c r="Y34" s="442"/>
      <c r="Z34" s="193"/>
      <c r="AA34" s="180" t="s">
        <v>725</v>
      </c>
    </row>
    <row r="35" spans="3:27" ht="14.25" thickBot="1">
      <c r="C35" s="181"/>
      <c r="D35" t="s">
        <v>717</v>
      </c>
    </row>
    <row r="36" spans="3:27" ht="14.25" thickBot="1">
      <c r="C36" s="179"/>
      <c r="D36" s="176" t="s">
        <v>718</v>
      </c>
      <c r="E36" s="177"/>
      <c r="F36" s="177"/>
      <c r="G36" s="177"/>
      <c r="H36" s="178"/>
    </row>
    <row r="37" spans="3:27" ht="14.25" thickBot="1">
      <c r="D37" s="179" t="s">
        <v>714</v>
      </c>
      <c r="E37" s="437">
        <f>+歳入の体系!E37/歳入の体系!C8</f>
        <v>0.4686769008694659</v>
      </c>
      <c r="F37" s="437"/>
      <c r="G37" s="437"/>
      <c r="H37" s="180" t="s">
        <v>715</v>
      </c>
    </row>
  </sheetData>
  <mergeCells count="18">
    <mergeCell ref="AO4:AQ4"/>
    <mergeCell ref="AH7:AJ7"/>
    <mergeCell ref="AO21:AQ21"/>
    <mergeCell ref="AF23:AH23"/>
    <mergeCell ref="AO10:AQ10"/>
    <mergeCell ref="AO15:AQ15"/>
    <mergeCell ref="AH18:AJ18"/>
    <mergeCell ref="E37:G37"/>
    <mergeCell ref="L14:M14"/>
    <mergeCell ref="Z21:AC21"/>
    <mergeCell ref="L34:Y34"/>
    <mergeCell ref="R26:U26"/>
    <mergeCell ref="R29:U29"/>
    <mergeCell ref="P33:T33"/>
    <mergeCell ref="C8:E8"/>
    <mergeCell ref="Z9:AC9"/>
    <mergeCell ref="R11:U11"/>
    <mergeCell ref="E25:G25"/>
  </mergeCells>
  <phoneticPr fontId="3"/>
  <hyperlinks>
    <hyperlink ref="AC1" location="MENU!A1" display="MENU"/>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7"/>
  <sheetViews>
    <sheetView workbookViewId="0">
      <selection activeCell="AB1" sqref="AB1:AF1"/>
    </sheetView>
  </sheetViews>
  <sheetFormatPr defaultRowHeight="13.5"/>
  <cols>
    <col min="2" max="3" width="2.625" customWidth="1"/>
    <col min="4" max="4" width="2.125" customWidth="1"/>
    <col min="5" max="5" width="10.5" customWidth="1"/>
    <col min="6" max="7" width="2.375" customWidth="1"/>
    <col min="8" max="9" width="2.125" customWidth="1"/>
    <col min="10" max="10" width="2.625" customWidth="1"/>
    <col min="11" max="11" width="2.25" customWidth="1"/>
    <col min="12" max="13" width="6.25" customWidth="1"/>
    <col min="14" max="14" width="2.375" customWidth="1"/>
    <col min="15" max="15" width="2.5" customWidth="1"/>
    <col min="16" max="16" width="2.875" customWidth="1"/>
    <col min="17" max="17" width="2" customWidth="1"/>
    <col min="18" max="19" width="2.5" customWidth="1"/>
    <col min="20" max="20" width="5.875" customWidth="1"/>
    <col min="21" max="24" width="2.625" customWidth="1"/>
    <col min="25" max="26" width="2.25" customWidth="1"/>
    <col min="27" max="27" width="3" customWidth="1"/>
    <col min="28" max="29" width="4.75" customWidth="1"/>
    <col min="30" max="31" width="1.75" customWidth="1"/>
    <col min="32" max="33" width="2.25" customWidth="1"/>
    <col min="35" max="35" width="2.75" customWidth="1"/>
    <col min="36" max="36" width="2.625" customWidth="1"/>
    <col min="37" max="38" width="2.5" customWidth="1"/>
    <col min="39" max="39" width="2.125" customWidth="1"/>
    <col min="40" max="40" width="2.75" customWidth="1"/>
    <col min="42" max="43" width="3.25" customWidth="1"/>
    <col min="44" max="44" width="2.25" customWidth="1"/>
  </cols>
  <sheetData>
    <row r="1" spans="2:44">
      <c r="AC1" s="174" t="s">
        <v>710</v>
      </c>
    </row>
    <row r="2" spans="2:44" ht="19.5" thickBot="1">
      <c r="B2" s="175" t="s">
        <v>708</v>
      </c>
      <c r="C2" s="175"/>
      <c r="AN2" t="s">
        <v>749</v>
      </c>
    </row>
    <row r="3" spans="2:44" ht="14.45" customHeight="1" thickTop="1" thickBot="1">
      <c r="B3" s="175"/>
      <c r="C3" s="175"/>
      <c r="AN3" s="183" t="s">
        <v>748</v>
      </c>
      <c r="AO3" s="184"/>
      <c r="AP3" s="184"/>
      <c r="AQ3" s="184"/>
      <c r="AR3" s="185"/>
    </row>
    <row r="4" spans="2:44" ht="14.25" thickBot="1">
      <c r="AG4" t="s">
        <v>744</v>
      </c>
      <c r="AM4" s="176"/>
      <c r="AN4" s="186" t="s">
        <v>714</v>
      </c>
      <c r="AO4" s="419"/>
      <c r="AP4" s="419"/>
      <c r="AQ4" s="419"/>
      <c r="AR4" s="187" t="s">
        <v>725</v>
      </c>
    </row>
    <row r="5" spans="2:44" ht="15" thickTop="1" thickBot="1">
      <c r="AG5" s="183" t="s">
        <v>743</v>
      </c>
      <c r="AH5" s="184"/>
      <c r="AI5" s="184"/>
      <c r="AJ5" s="184"/>
      <c r="AK5" s="185"/>
      <c r="AL5" s="192"/>
      <c r="AM5" s="157"/>
    </row>
    <row r="6" spans="2:44" ht="14.25" thickBot="1">
      <c r="B6" t="s">
        <v>712</v>
      </c>
      <c r="AF6" s="194"/>
      <c r="AG6" s="189" t="s">
        <v>713</v>
      </c>
      <c r="AH6" s="157" t="s">
        <v>742</v>
      </c>
      <c r="AI6" s="157" t="s">
        <v>725</v>
      </c>
      <c r="AJ6" s="157"/>
      <c r="AK6" s="190"/>
      <c r="AM6" s="181"/>
    </row>
    <row r="7" spans="2:44" ht="14.25" thickBot="1">
      <c r="B7" s="176" t="s">
        <v>716</v>
      </c>
      <c r="C7" s="177"/>
      <c r="D7" s="177"/>
      <c r="E7" s="177"/>
      <c r="F7" s="178"/>
      <c r="G7" s="157"/>
      <c r="Y7" t="s">
        <v>735</v>
      </c>
      <c r="AF7" s="195"/>
      <c r="AG7" s="186" t="s">
        <v>713</v>
      </c>
      <c r="AH7" s="429"/>
      <c r="AI7" s="429"/>
      <c r="AJ7" s="429"/>
      <c r="AK7" s="187" t="s">
        <v>725</v>
      </c>
      <c r="AM7" s="181"/>
    </row>
    <row r="8" spans="2:44" ht="15" thickTop="1" thickBot="1">
      <c r="B8" s="179" t="s">
        <v>714</v>
      </c>
      <c r="C8" s="425"/>
      <c r="D8" s="425"/>
      <c r="E8" s="426"/>
      <c r="F8" s="180" t="s">
        <v>715</v>
      </c>
      <c r="G8" s="157"/>
      <c r="Y8" s="183" t="s">
        <v>441</v>
      </c>
      <c r="Z8" s="184"/>
      <c r="AA8" s="184"/>
      <c r="AB8" s="184"/>
      <c r="AC8" s="184"/>
      <c r="AD8" s="184"/>
      <c r="AE8" s="192"/>
      <c r="AF8" s="181"/>
      <c r="AM8" s="181"/>
      <c r="AN8" t="s">
        <v>750</v>
      </c>
    </row>
    <row r="9" spans="2:44" ht="15" thickTop="1" thickBot="1">
      <c r="C9" s="176"/>
      <c r="Q9" t="s">
        <v>733</v>
      </c>
      <c r="X9" s="176"/>
      <c r="Y9" s="186" t="s">
        <v>714</v>
      </c>
      <c r="Z9" s="419"/>
      <c r="AA9" s="419"/>
      <c r="AB9" s="419"/>
      <c r="AC9" s="419"/>
      <c r="AD9" s="188" t="s">
        <v>725</v>
      </c>
      <c r="AE9" s="189"/>
      <c r="AF9" s="181"/>
      <c r="AM9" s="179"/>
      <c r="AN9" s="183" t="s">
        <v>751</v>
      </c>
      <c r="AO9" s="184"/>
      <c r="AP9" s="184"/>
      <c r="AQ9" s="184"/>
      <c r="AR9" s="185"/>
    </row>
    <row r="10" spans="2:44" ht="15" thickTop="1" thickBot="1">
      <c r="C10" s="181"/>
      <c r="Q10" s="183" t="s">
        <v>734</v>
      </c>
      <c r="R10" s="184"/>
      <c r="S10" s="184"/>
      <c r="T10" s="184"/>
      <c r="U10" s="184"/>
      <c r="V10" s="184"/>
      <c r="W10" s="192"/>
      <c r="X10" s="157"/>
      <c r="AF10" s="181"/>
      <c r="AN10" s="186" t="s">
        <v>714</v>
      </c>
      <c r="AO10" s="419"/>
      <c r="AP10" s="419"/>
      <c r="AQ10" s="419"/>
      <c r="AR10" s="187" t="s">
        <v>725</v>
      </c>
    </row>
    <row r="11" spans="2:44" ht="14.25" thickBot="1">
      <c r="C11" s="181"/>
      <c r="P11" s="176"/>
      <c r="Q11" s="186" t="s">
        <v>714</v>
      </c>
      <c r="R11" s="450"/>
      <c r="S11" s="450"/>
      <c r="T11" s="450"/>
      <c r="U11" s="420"/>
      <c r="V11" s="187" t="s">
        <v>772</v>
      </c>
      <c r="W11" s="157"/>
      <c r="X11" s="181"/>
      <c r="AF11" s="181"/>
    </row>
    <row r="12" spans="2:44" ht="15" thickTop="1" thickBot="1">
      <c r="C12" s="181"/>
      <c r="K12" t="s">
        <v>721</v>
      </c>
      <c r="P12" s="181"/>
      <c r="X12" s="181"/>
      <c r="AF12" s="181"/>
    </row>
    <row r="13" spans="2:44" ht="15" thickTop="1" thickBot="1">
      <c r="C13" s="181"/>
      <c r="K13" s="183" t="s">
        <v>722</v>
      </c>
      <c r="L13" s="184"/>
      <c r="M13" s="184"/>
      <c r="N13" s="185"/>
      <c r="O13" s="180"/>
      <c r="P13" s="181"/>
      <c r="X13" s="181"/>
      <c r="AF13" s="181"/>
      <c r="AN13" t="s">
        <v>752</v>
      </c>
    </row>
    <row r="14" spans="2:44" ht="15" thickTop="1" thickBot="1">
      <c r="C14" s="181"/>
      <c r="J14" s="176"/>
      <c r="K14" s="186" t="s">
        <v>714</v>
      </c>
      <c r="L14" s="429"/>
      <c r="M14" s="429"/>
      <c r="N14" s="187" t="s">
        <v>715</v>
      </c>
      <c r="P14" s="181"/>
      <c r="X14" s="181"/>
      <c r="AF14" s="181"/>
      <c r="AN14" s="183" t="s">
        <v>755</v>
      </c>
      <c r="AO14" s="184"/>
      <c r="AP14" s="184"/>
      <c r="AQ14" s="184"/>
      <c r="AR14" s="185"/>
    </row>
    <row r="15" spans="2:44" ht="15" thickTop="1" thickBot="1">
      <c r="C15" s="181"/>
      <c r="J15" s="181"/>
      <c r="P15" s="181"/>
      <c r="X15" s="181"/>
      <c r="AF15" s="181"/>
      <c r="AG15" t="s">
        <v>745</v>
      </c>
      <c r="AM15" s="176"/>
      <c r="AN15" s="186" t="s">
        <v>714</v>
      </c>
      <c r="AO15" s="419"/>
      <c r="AP15" s="420"/>
      <c r="AQ15" s="420"/>
      <c r="AR15" s="187" t="s">
        <v>725</v>
      </c>
    </row>
    <row r="16" spans="2:44" ht="15" thickTop="1" thickBot="1">
      <c r="C16" s="181"/>
      <c r="J16" s="181"/>
      <c r="P16" s="181"/>
      <c r="X16" s="181"/>
      <c r="AF16" s="181"/>
      <c r="AG16" s="183" t="s">
        <v>746</v>
      </c>
      <c r="AH16" s="184"/>
      <c r="AI16" s="184"/>
      <c r="AJ16" s="184"/>
      <c r="AK16" s="185"/>
      <c r="AL16" s="192"/>
      <c r="AM16" s="157"/>
    </row>
    <row r="17" spans="3:44" ht="14.25" thickBot="1">
      <c r="C17" s="181"/>
      <c r="J17" s="181"/>
      <c r="P17" s="181"/>
      <c r="X17" s="181"/>
      <c r="AF17" s="179"/>
      <c r="AG17" s="189" t="s">
        <v>713</v>
      </c>
      <c r="AH17" s="157" t="s">
        <v>747</v>
      </c>
      <c r="AI17" s="157" t="s">
        <v>725</v>
      </c>
      <c r="AJ17" s="157"/>
      <c r="AK17" s="190"/>
      <c r="AM17" s="181"/>
    </row>
    <row r="18" spans="3:44" ht="14.25" thickBot="1">
      <c r="C18" s="181"/>
      <c r="J18" s="181"/>
      <c r="P18" s="181"/>
      <c r="X18" s="181"/>
      <c r="AG18" s="186" t="s">
        <v>713</v>
      </c>
      <c r="AH18" s="429"/>
      <c r="AI18" s="420"/>
      <c r="AJ18" s="420"/>
      <c r="AK18" s="187" t="s">
        <v>725</v>
      </c>
      <c r="AM18" s="181"/>
    </row>
    <row r="19" spans="3:44" ht="15" thickTop="1" thickBot="1">
      <c r="C19" s="181"/>
      <c r="J19" s="181"/>
      <c r="P19" s="181"/>
      <c r="X19" s="181"/>
      <c r="Y19" t="s">
        <v>737</v>
      </c>
      <c r="AF19" s="157"/>
      <c r="AM19" s="181"/>
      <c r="AN19" t="s">
        <v>753</v>
      </c>
    </row>
    <row r="20" spans="3:44" ht="15" thickTop="1" thickBot="1">
      <c r="C20" s="181"/>
      <c r="J20" s="181"/>
      <c r="P20" s="181"/>
      <c r="X20" s="179"/>
      <c r="Y20" s="183" t="s">
        <v>410</v>
      </c>
      <c r="Z20" s="184"/>
      <c r="AA20" s="184"/>
      <c r="AB20" s="184"/>
      <c r="AC20" s="184"/>
      <c r="AD20" s="184"/>
      <c r="AE20" s="189"/>
      <c r="AF20" s="157"/>
      <c r="AM20" s="179"/>
      <c r="AN20" s="183" t="s">
        <v>754</v>
      </c>
      <c r="AO20" s="184"/>
      <c r="AP20" s="184"/>
      <c r="AQ20" s="184"/>
      <c r="AR20" s="185"/>
    </row>
    <row r="21" spans="3:44" ht="14.25" thickBot="1">
      <c r="C21" s="181"/>
      <c r="J21" s="181"/>
      <c r="P21" s="181"/>
      <c r="X21" s="176"/>
      <c r="Y21" s="186" t="s">
        <v>714</v>
      </c>
      <c r="Z21" s="419"/>
      <c r="AA21" s="419"/>
      <c r="AB21" s="419"/>
      <c r="AC21" s="419"/>
      <c r="AD21" s="188" t="s">
        <v>725</v>
      </c>
      <c r="AE21" s="189"/>
      <c r="AN21" s="186" t="s">
        <v>714</v>
      </c>
      <c r="AO21" s="419"/>
      <c r="AP21" s="420"/>
      <c r="AQ21" s="420"/>
      <c r="AR21" s="187" t="s">
        <v>725</v>
      </c>
    </row>
    <row r="22" spans="3:44" ht="15" thickTop="1" thickBot="1">
      <c r="C22" s="181"/>
      <c r="J22" s="181"/>
      <c r="P22" s="181"/>
      <c r="X22" s="181"/>
    </row>
    <row r="23" spans="3:44" ht="15" thickTop="1" thickBot="1">
      <c r="C23" s="181"/>
      <c r="D23" t="s">
        <v>719</v>
      </c>
      <c r="J23" s="181"/>
      <c r="P23" s="181"/>
      <c r="X23" s="179"/>
      <c r="Y23" s="183" t="s">
        <v>740</v>
      </c>
      <c r="Z23" s="184"/>
      <c r="AA23" s="184"/>
      <c r="AB23" s="184"/>
      <c r="AC23" s="184"/>
      <c r="AD23" s="184" t="s">
        <v>714</v>
      </c>
      <c r="AE23" s="184"/>
      <c r="AF23" s="421"/>
      <c r="AG23" s="421"/>
      <c r="AH23" s="421"/>
      <c r="AI23" s="185" t="s">
        <v>725</v>
      </c>
    </row>
    <row r="24" spans="3:44" ht="14.25" thickBot="1">
      <c r="C24" s="182"/>
      <c r="D24" s="176" t="s">
        <v>720</v>
      </c>
      <c r="E24" s="177"/>
      <c r="F24" s="177"/>
      <c r="G24" s="177"/>
      <c r="H24" s="178"/>
      <c r="I24" s="182"/>
      <c r="J24" s="181"/>
      <c r="P24" s="181"/>
      <c r="Q24" t="s">
        <v>731</v>
      </c>
      <c r="Y24" s="186" t="s">
        <v>714</v>
      </c>
      <c r="Z24" s="188" t="s">
        <v>741</v>
      </c>
      <c r="AA24" s="188"/>
      <c r="AB24" s="188"/>
      <c r="AC24" s="188"/>
      <c r="AD24" s="188"/>
      <c r="AE24" s="188"/>
      <c r="AF24" s="188"/>
      <c r="AG24" s="188"/>
      <c r="AH24" s="188"/>
      <c r="AI24" s="187"/>
    </row>
    <row r="25" spans="3:44" ht="15" thickTop="1" thickBot="1">
      <c r="C25" s="181"/>
      <c r="D25" s="179" t="s">
        <v>714</v>
      </c>
      <c r="E25" s="425"/>
      <c r="F25" s="425"/>
      <c r="G25" s="425"/>
      <c r="H25" s="180" t="s">
        <v>715</v>
      </c>
      <c r="J25" s="181"/>
      <c r="P25" s="179"/>
      <c r="Q25" s="183" t="s">
        <v>732</v>
      </c>
      <c r="R25" s="184"/>
      <c r="S25" s="184"/>
      <c r="T25" s="184"/>
      <c r="U25" s="184"/>
      <c r="V25" s="185"/>
      <c r="W25" s="157"/>
      <c r="X25" s="157"/>
      <c r="Y25" t="s">
        <v>739</v>
      </c>
    </row>
    <row r="26" spans="3:44" ht="14.25" thickBot="1">
      <c r="C26" s="181"/>
      <c r="J26" s="181"/>
      <c r="P26" s="176"/>
      <c r="Q26" s="186" t="s">
        <v>714</v>
      </c>
      <c r="R26" s="450"/>
      <c r="S26" s="450"/>
      <c r="T26" s="450"/>
      <c r="U26" s="420"/>
      <c r="V26" s="187" t="s">
        <v>772</v>
      </c>
      <c r="W26" s="157"/>
      <c r="X26" s="157"/>
    </row>
    <row r="27" spans="3:44" ht="15" thickTop="1" thickBot="1">
      <c r="C27" s="181"/>
      <c r="J27" s="181"/>
      <c r="P27" s="181"/>
    </row>
    <row r="28" spans="3:44" ht="14.25" thickTop="1">
      <c r="C28" s="181"/>
      <c r="J28" s="181"/>
      <c r="P28" s="181"/>
      <c r="Q28" s="183" t="s">
        <v>728</v>
      </c>
      <c r="R28" s="184"/>
      <c r="S28" s="184"/>
      <c r="T28" s="184"/>
      <c r="U28" s="184"/>
      <c r="V28" s="184"/>
      <c r="W28" s="184"/>
      <c r="X28" s="184"/>
      <c r="Y28" s="184"/>
      <c r="Z28" s="184"/>
      <c r="AA28" s="185"/>
    </row>
    <row r="29" spans="3:44" ht="14.25" thickBot="1">
      <c r="C29" s="181"/>
      <c r="J29" s="181"/>
      <c r="P29" s="179"/>
      <c r="Q29" s="189" t="s">
        <v>727</v>
      </c>
      <c r="R29" s="453"/>
      <c r="S29" s="453"/>
      <c r="T29" s="453"/>
      <c r="U29" s="454"/>
      <c r="V29" s="157" t="s">
        <v>772</v>
      </c>
      <c r="W29" s="157"/>
      <c r="X29" s="157"/>
      <c r="Y29" s="157"/>
      <c r="Z29" s="157"/>
      <c r="AA29" s="190"/>
    </row>
    <row r="30" spans="3:44" ht="14.25" thickBot="1">
      <c r="C30" s="181"/>
      <c r="J30" s="181"/>
      <c r="P30" t="s">
        <v>730</v>
      </c>
      <c r="Q30" s="186" t="s">
        <v>727</v>
      </c>
      <c r="R30" s="191" t="s">
        <v>729</v>
      </c>
      <c r="S30" s="191"/>
      <c r="T30" s="191"/>
      <c r="U30" s="191"/>
      <c r="V30" s="191"/>
      <c r="W30" s="191"/>
      <c r="X30" s="191"/>
      <c r="Y30" s="191"/>
      <c r="Z30" s="191"/>
      <c r="AA30" s="187"/>
    </row>
    <row r="31" spans="3:44" ht="14.25" thickTop="1">
      <c r="C31" s="181"/>
      <c r="J31" s="181"/>
    </row>
    <row r="32" spans="3:44" ht="14.25" thickBot="1">
      <c r="C32" s="181"/>
      <c r="J32" s="181"/>
      <c r="K32" t="s">
        <v>723</v>
      </c>
    </row>
    <row r="33" spans="3:27" ht="14.25" thickBot="1">
      <c r="C33" s="181"/>
      <c r="J33" s="179"/>
      <c r="K33" s="176" t="s">
        <v>724</v>
      </c>
      <c r="L33" s="177"/>
      <c r="M33" s="177"/>
      <c r="N33" s="177"/>
      <c r="O33" s="177" t="s">
        <v>714</v>
      </c>
      <c r="P33" s="448"/>
      <c r="Q33" s="448"/>
      <c r="R33" s="448"/>
      <c r="S33" s="448"/>
      <c r="T33" s="449"/>
      <c r="U33" s="177" t="s">
        <v>772</v>
      </c>
      <c r="V33" s="177"/>
      <c r="W33" s="177"/>
      <c r="X33" s="177"/>
      <c r="Y33" s="177"/>
      <c r="Z33" s="177"/>
      <c r="AA33" s="178"/>
    </row>
    <row r="34" spans="3:27" ht="14.25" thickBot="1">
      <c r="C34" s="181"/>
      <c r="K34" s="179" t="s">
        <v>714</v>
      </c>
      <c r="L34" s="451" t="s">
        <v>726</v>
      </c>
      <c r="M34" s="451"/>
      <c r="N34" s="452"/>
      <c r="O34" s="452"/>
      <c r="P34" s="452"/>
      <c r="Q34" s="452"/>
      <c r="R34" s="452"/>
      <c r="S34" s="452"/>
      <c r="T34" s="452"/>
      <c r="U34" s="452"/>
      <c r="V34" s="452"/>
      <c r="W34" s="452"/>
      <c r="X34" s="452"/>
      <c r="Y34" s="452"/>
      <c r="Z34" s="193"/>
      <c r="AA34" s="180" t="s">
        <v>725</v>
      </c>
    </row>
    <row r="35" spans="3:27" ht="14.25" thickBot="1">
      <c r="C35" s="181"/>
      <c r="D35" t="s">
        <v>717</v>
      </c>
    </row>
    <row r="36" spans="3:27" ht="14.25" thickBot="1">
      <c r="C36" s="179"/>
      <c r="D36" s="176" t="s">
        <v>718</v>
      </c>
      <c r="E36" s="177"/>
      <c r="F36" s="177"/>
      <c r="G36" s="177"/>
      <c r="H36" s="178"/>
    </row>
    <row r="37" spans="3:27" ht="14.25" thickBot="1">
      <c r="D37" s="179" t="s">
        <v>714</v>
      </c>
      <c r="E37" s="425"/>
      <c r="F37" s="425"/>
      <c r="G37" s="425"/>
      <c r="H37" s="180" t="s">
        <v>715</v>
      </c>
    </row>
  </sheetData>
  <mergeCells count="18">
    <mergeCell ref="AO4:AQ4"/>
    <mergeCell ref="AH7:AJ7"/>
    <mergeCell ref="AO21:AQ21"/>
    <mergeCell ref="AF23:AH23"/>
    <mergeCell ref="AO10:AQ10"/>
    <mergeCell ref="AO15:AQ15"/>
    <mergeCell ref="AH18:AJ18"/>
    <mergeCell ref="E37:G37"/>
    <mergeCell ref="L14:M14"/>
    <mergeCell ref="Z21:AC21"/>
    <mergeCell ref="L34:Y34"/>
    <mergeCell ref="R26:U26"/>
    <mergeCell ref="R29:U29"/>
    <mergeCell ref="P33:T33"/>
    <mergeCell ref="C8:E8"/>
    <mergeCell ref="Z9:AC9"/>
    <mergeCell ref="R11:U11"/>
    <mergeCell ref="E25:G25"/>
  </mergeCells>
  <phoneticPr fontId="3"/>
  <hyperlinks>
    <hyperlink ref="AC1" location="MENU!A1" display="MENU"/>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
  <sheetViews>
    <sheetView workbookViewId="0">
      <selection activeCell="P2" sqref="P2"/>
    </sheetView>
  </sheetViews>
  <sheetFormatPr defaultRowHeight="13.5"/>
  <sheetData>
    <row r="2" spans="2:16" ht="17.25">
      <c r="B2" s="204" t="s">
        <v>696</v>
      </c>
      <c r="F2" t="s">
        <v>260</v>
      </c>
      <c r="P2" s="174" t="s">
        <v>710</v>
      </c>
    </row>
  </sheetData>
  <phoneticPr fontId="3"/>
  <hyperlinks>
    <hyperlink ref="P2" location="MENU!A1" display="MENU"/>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3"/>
  <sheetViews>
    <sheetView zoomScale="50" zoomScaleNormal="70" workbookViewId="0">
      <selection activeCell="AD2" sqref="AD2"/>
    </sheetView>
  </sheetViews>
  <sheetFormatPr defaultColWidth="9" defaultRowHeight="13.5"/>
  <cols>
    <col min="1" max="1" width="6.25" style="27" customWidth="1"/>
    <col min="2" max="2" width="15.25" style="27" customWidth="1"/>
    <col min="3" max="3" width="17" style="2" customWidth="1"/>
    <col min="4" max="4" width="10.125" style="2" customWidth="1"/>
    <col min="5" max="6" width="12.125" style="2" customWidth="1"/>
    <col min="7" max="7" width="6" style="2" customWidth="1"/>
    <col min="8" max="8" width="3" style="2" customWidth="1"/>
    <col min="9" max="9" width="14.875" style="2" customWidth="1"/>
    <col min="10" max="10" width="14.625" style="2" customWidth="1"/>
    <col min="11" max="11" width="3.75" style="2" customWidth="1"/>
    <col min="12" max="12" width="11.75" style="2" customWidth="1"/>
    <col min="13" max="13" width="4.375" style="2" customWidth="1"/>
    <col min="14" max="14" width="8.5" style="2" customWidth="1"/>
    <col min="15" max="15" width="5.25" style="2" customWidth="1"/>
    <col min="16" max="16" width="6" style="2" customWidth="1"/>
    <col min="17" max="17" width="10.125" style="2" customWidth="1"/>
    <col min="18" max="18" width="4.5" style="2" customWidth="1"/>
    <col min="19" max="19" width="10.875" style="2" customWidth="1"/>
    <col min="20" max="20" width="7.5" style="2" customWidth="1"/>
    <col min="21" max="21" width="8.75" style="2" customWidth="1"/>
    <col min="22" max="22" width="4.5" style="2" customWidth="1"/>
    <col min="23" max="23" width="16.5" style="2" customWidth="1"/>
    <col min="24" max="24" width="8" style="2" customWidth="1"/>
    <col min="25" max="26" width="6.75" style="2" customWidth="1"/>
    <col min="27" max="27" width="7.25" style="2" customWidth="1"/>
    <col min="28" max="16384" width="9" style="2"/>
  </cols>
  <sheetData>
    <row r="1" spans="1:34">
      <c r="A1" s="539" t="s">
        <v>451</v>
      </c>
      <c r="B1" s="540"/>
      <c r="C1" s="541"/>
      <c r="D1" s="545" t="s">
        <v>262</v>
      </c>
      <c r="E1" s="104" t="s">
        <v>452</v>
      </c>
      <c r="F1" s="82">
        <v>1463743</v>
      </c>
      <c r="G1" s="83" t="s">
        <v>376</v>
      </c>
      <c r="H1" s="484" t="s">
        <v>806</v>
      </c>
      <c r="I1" s="528"/>
      <c r="J1" s="483" t="s">
        <v>807</v>
      </c>
      <c r="K1" s="485"/>
      <c r="L1" s="484" t="s">
        <v>378</v>
      </c>
      <c r="M1" s="528"/>
      <c r="N1" s="529" t="s">
        <v>381</v>
      </c>
      <c r="O1" s="530"/>
      <c r="P1" s="530"/>
      <c r="Q1" s="530"/>
      <c r="R1" s="531"/>
      <c r="S1" s="532" t="s">
        <v>263</v>
      </c>
      <c r="T1" s="485"/>
      <c r="U1" s="483" t="s">
        <v>264</v>
      </c>
      <c r="V1" s="484"/>
      <c r="W1" s="485"/>
      <c r="X1" s="469" t="s">
        <v>265</v>
      </c>
      <c r="Y1" s="470"/>
      <c r="Z1" s="217"/>
      <c r="AA1" s="1"/>
    </row>
    <row r="2" spans="1:34">
      <c r="A2" s="542"/>
      <c r="B2" s="543"/>
      <c r="C2" s="544"/>
      <c r="D2" s="546"/>
      <c r="E2" s="105" t="s">
        <v>808</v>
      </c>
      <c r="F2" s="56">
        <v>1401279</v>
      </c>
      <c r="G2" s="28" t="s">
        <v>376</v>
      </c>
      <c r="H2" s="548">
        <v>41364</v>
      </c>
      <c r="I2" s="549"/>
      <c r="J2" s="58">
        <v>1459411</v>
      </c>
      <c r="K2" s="31" t="s">
        <v>376</v>
      </c>
      <c r="L2" s="415">
        <v>1434990</v>
      </c>
      <c r="M2" s="32" t="s">
        <v>376</v>
      </c>
      <c r="N2" s="35" t="s">
        <v>382</v>
      </c>
      <c r="O2" s="521" t="s">
        <v>383</v>
      </c>
      <c r="P2" s="522"/>
      <c r="Q2" s="523" t="s">
        <v>384</v>
      </c>
      <c r="R2" s="524"/>
      <c r="S2" s="214"/>
      <c r="T2" s="210"/>
      <c r="U2" s="37"/>
      <c r="V2" s="210"/>
      <c r="W2" s="6"/>
      <c r="X2" s="471"/>
      <c r="Y2" s="468"/>
      <c r="Z2" s="459" t="s">
        <v>809</v>
      </c>
      <c r="AA2" s="460"/>
      <c r="AD2" s="196" t="s">
        <v>710</v>
      </c>
    </row>
    <row r="3" spans="1:34">
      <c r="A3" s="542"/>
      <c r="B3" s="543"/>
      <c r="C3" s="544"/>
      <c r="D3" s="547"/>
      <c r="E3" s="107" t="s">
        <v>266</v>
      </c>
      <c r="F3" s="125">
        <f>+F1/F2*100-100</f>
        <v>4.4576419114252133</v>
      </c>
      <c r="G3" s="33" t="s">
        <v>810</v>
      </c>
      <c r="H3" s="550">
        <v>40999</v>
      </c>
      <c r="I3" s="468"/>
      <c r="J3" s="59">
        <v>1422831</v>
      </c>
      <c r="K3" s="30" t="s">
        <v>376</v>
      </c>
      <c r="L3" s="416">
        <v>1422831</v>
      </c>
      <c r="M3" s="4" t="s">
        <v>376</v>
      </c>
      <c r="N3" s="461" t="s">
        <v>385</v>
      </c>
      <c r="O3" s="463">
        <v>4138</v>
      </c>
      <c r="P3" s="464"/>
      <c r="Q3" s="465">
        <v>5024</v>
      </c>
      <c r="R3" s="466"/>
      <c r="S3" s="467">
        <v>40</v>
      </c>
      <c r="T3" s="468"/>
      <c r="U3" s="475">
        <v>1307</v>
      </c>
      <c r="V3" s="475"/>
      <c r="W3" s="491"/>
      <c r="X3" s="471"/>
      <c r="Y3" s="468"/>
      <c r="Z3" s="215"/>
      <c r="AA3" s="7"/>
    </row>
    <row r="4" spans="1:34">
      <c r="A4" s="555" t="s">
        <v>811</v>
      </c>
      <c r="B4" s="556"/>
      <c r="C4" s="557"/>
      <c r="D4" s="561" t="s">
        <v>379</v>
      </c>
      <c r="E4" s="562"/>
      <c r="F4" s="57">
        <v>341.7</v>
      </c>
      <c r="G4" s="28" t="s">
        <v>812</v>
      </c>
      <c r="H4" s="503" t="s">
        <v>266</v>
      </c>
      <c r="I4" s="503"/>
      <c r="J4" s="126">
        <f>+J2/J3*100-100</f>
        <v>2.5709307711175882</v>
      </c>
      <c r="K4" s="28" t="s">
        <v>813</v>
      </c>
      <c r="L4" s="127">
        <f>+L2/L3*100-100</f>
        <v>0.85456389409563371</v>
      </c>
      <c r="M4" s="4" t="s">
        <v>813</v>
      </c>
      <c r="N4" s="462"/>
      <c r="O4" s="553">
        <f>+O3/$O$9</f>
        <v>6.8328140196530097E-3</v>
      </c>
      <c r="P4" s="554"/>
      <c r="Q4" s="533">
        <v>8.0000000000000002E-3</v>
      </c>
      <c r="R4" s="534"/>
      <c r="S4" s="214"/>
      <c r="T4" s="210"/>
      <c r="U4" s="210"/>
      <c r="V4" s="210"/>
      <c r="W4" s="6"/>
      <c r="X4" s="525" t="s">
        <v>268</v>
      </c>
      <c r="Y4" s="468"/>
      <c r="Z4" s="69"/>
      <c r="AA4" s="7"/>
    </row>
    <row r="5" spans="1:34" ht="14.25" thickBot="1">
      <c r="A5" s="558"/>
      <c r="B5" s="559"/>
      <c r="C5" s="560"/>
      <c r="D5" s="551" t="s">
        <v>380</v>
      </c>
      <c r="E5" s="552"/>
      <c r="F5" s="55">
        <v>4284</v>
      </c>
      <c r="G5" s="33" t="s">
        <v>376</v>
      </c>
      <c r="H5" s="87"/>
      <c r="I5" s="54"/>
      <c r="J5" s="87"/>
      <c r="K5" s="33"/>
      <c r="L5" s="34"/>
      <c r="M5" s="33"/>
      <c r="N5" s="535" t="s">
        <v>386</v>
      </c>
      <c r="O5" s="536">
        <v>84155</v>
      </c>
      <c r="P5" s="453"/>
      <c r="Q5" s="537">
        <v>94167</v>
      </c>
      <c r="R5" s="538"/>
      <c r="S5" s="467" t="s">
        <v>429</v>
      </c>
      <c r="T5" s="468"/>
      <c r="U5" s="475" t="s">
        <v>430</v>
      </c>
      <c r="V5" s="475"/>
      <c r="W5" s="491"/>
      <c r="X5" s="471"/>
      <c r="Y5" s="468"/>
      <c r="Z5" s="578" t="s">
        <v>814</v>
      </c>
      <c r="AA5" s="579"/>
    </row>
    <row r="6" spans="1:34">
      <c r="A6" s="494" t="s">
        <v>267</v>
      </c>
      <c r="B6" s="495"/>
      <c r="C6" s="495"/>
      <c r="D6" s="495"/>
      <c r="E6" s="495"/>
      <c r="F6" s="495"/>
      <c r="G6" s="496"/>
      <c r="H6" s="503"/>
      <c r="I6" s="503"/>
      <c r="J6" s="503"/>
      <c r="K6" s="503"/>
      <c r="L6" s="503"/>
      <c r="M6" s="212"/>
      <c r="N6" s="462" t="s">
        <v>386</v>
      </c>
      <c r="O6" s="553">
        <f>+O5/$O$9</f>
        <v>0.1389597544282018</v>
      </c>
      <c r="P6" s="554"/>
      <c r="Q6" s="533">
        <v>0.14499999999999999</v>
      </c>
      <c r="R6" s="534"/>
      <c r="S6" s="214"/>
      <c r="T6" s="210"/>
      <c r="U6" s="210"/>
      <c r="V6" s="210"/>
      <c r="W6" s="6"/>
      <c r="X6" s="471"/>
      <c r="Y6" s="468"/>
      <c r="Z6" s="69"/>
      <c r="AA6" s="7"/>
    </row>
    <row r="7" spans="1:34" ht="14.25" thickBot="1">
      <c r="A7" s="609" t="s">
        <v>269</v>
      </c>
      <c r="B7" s="567"/>
      <c r="C7" s="303" t="s">
        <v>270</v>
      </c>
      <c r="D7" s="304" t="s">
        <v>271</v>
      </c>
      <c r="E7" s="610" t="s">
        <v>272</v>
      </c>
      <c r="F7" s="611"/>
      <c r="G7" s="51" t="s">
        <v>271</v>
      </c>
      <c r="H7" s="503"/>
      <c r="I7" s="503"/>
      <c r="J7" s="212"/>
      <c r="K7" s="212"/>
      <c r="L7" s="212"/>
      <c r="M7" s="212"/>
      <c r="N7" s="535" t="s">
        <v>387</v>
      </c>
      <c r="O7" s="536">
        <v>517314</v>
      </c>
      <c r="P7" s="453"/>
      <c r="Q7" s="537">
        <v>529745</v>
      </c>
      <c r="R7" s="538"/>
      <c r="S7" s="9"/>
      <c r="T7" s="36"/>
      <c r="U7" s="36"/>
      <c r="V7" s="36"/>
      <c r="W7" s="10"/>
      <c r="X7" s="526"/>
      <c r="Y7" s="527"/>
      <c r="Z7" s="79"/>
      <c r="AA7" s="211"/>
    </row>
    <row r="8" spans="1:34" ht="14.25" thickBot="1">
      <c r="A8" s="568" t="s">
        <v>274</v>
      </c>
      <c r="B8" s="569"/>
      <c r="C8" s="297">
        <v>269697253</v>
      </c>
      <c r="D8" s="29">
        <f>C8*100/$C$39</f>
        <v>35.009295120942781</v>
      </c>
      <c r="E8" s="492">
        <v>247860842</v>
      </c>
      <c r="F8" s="493"/>
      <c r="G8" s="38">
        <f>E8*100/$E$39</f>
        <v>76.878170182443014</v>
      </c>
      <c r="H8" s="572"/>
      <c r="I8" s="572"/>
      <c r="J8" s="213"/>
      <c r="K8" s="208"/>
      <c r="L8" s="207"/>
      <c r="M8" s="207"/>
      <c r="N8" s="462" t="s">
        <v>387</v>
      </c>
      <c r="O8" s="553">
        <f>+O7/$O$9</f>
        <v>0.85420743155214518</v>
      </c>
      <c r="P8" s="554"/>
      <c r="Q8" s="533">
        <v>0.81599999999999995</v>
      </c>
      <c r="R8" s="534"/>
      <c r="S8" s="4"/>
      <c r="T8" s="4"/>
      <c r="U8" s="4"/>
      <c r="V8" s="4"/>
      <c r="W8" s="4"/>
      <c r="X8" s="4"/>
      <c r="Y8" s="4"/>
      <c r="Z8" s="4"/>
      <c r="AA8" s="5"/>
    </row>
    <row r="9" spans="1:34" ht="14.25" thickBot="1">
      <c r="A9" s="502" t="s">
        <v>275</v>
      </c>
      <c r="B9" s="474"/>
      <c r="C9" s="297">
        <v>6954797</v>
      </c>
      <c r="D9" s="29">
        <f t="shared" ref="D9:D38" si="0">C9*100/$C$39</f>
        <v>0.90279948338683114</v>
      </c>
      <c r="E9" s="563">
        <v>6954797</v>
      </c>
      <c r="F9" s="564"/>
      <c r="G9" s="38">
        <f t="shared" ref="G9:G38" si="1">E9*100/$E$39</f>
        <v>2.1571461753944341</v>
      </c>
      <c r="H9" s="213"/>
      <c r="I9" s="213"/>
      <c r="J9" s="213"/>
      <c r="K9" s="208"/>
      <c r="L9" s="207"/>
      <c r="M9" s="207"/>
      <c r="N9" s="318" t="s">
        <v>395</v>
      </c>
      <c r="O9" s="497">
        <f>+O3+O5+O7</f>
        <v>605607</v>
      </c>
      <c r="P9" s="498"/>
      <c r="Q9" s="511"/>
      <c r="R9" s="512"/>
      <c r="S9" s="486" t="s">
        <v>460</v>
      </c>
      <c r="T9" s="487"/>
      <c r="U9" s="487"/>
      <c r="V9" s="487"/>
      <c r="W9" s="487"/>
      <c r="X9" s="582" t="s">
        <v>426</v>
      </c>
      <c r="Y9" s="583"/>
      <c r="Z9" s="582" t="s">
        <v>427</v>
      </c>
      <c r="AA9" s="592"/>
    </row>
    <row r="10" spans="1:34">
      <c r="A10" s="502" t="s">
        <v>276</v>
      </c>
      <c r="B10" s="474"/>
      <c r="C10" s="297">
        <v>504979</v>
      </c>
      <c r="D10" s="29">
        <f t="shared" si="0"/>
        <v>6.5551126843989643E-2</v>
      </c>
      <c r="E10" s="563">
        <v>504979</v>
      </c>
      <c r="F10" s="564"/>
      <c r="G10" s="38">
        <f t="shared" si="1"/>
        <v>0.15662765117436295</v>
      </c>
      <c r="H10" s="573" t="s">
        <v>286</v>
      </c>
      <c r="I10" s="574"/>
      <c r="J10" s="574"/>
      <c r="K10" s="574"/>
      <c r="L10" s="574"/>
      <c r="M10" s="575"/>
      <c r="N10" s="575"/>
      <c r="O10" s="302"/>
      <c r="P10" s="128"/>
      <c r="Q10" s="513" t="s">
        <v>277</v>
      </c>
      <c r="R10" s="514"/>
      <c r="S10" s="622" t="s">
        <v>278</v>
      </c>
      <c r="T10" s="472" t="s">
        <v>279</v>
      </c>
      <c r="U10" s="585"/>
      <c r="V10" s="585"/>
      <c r="W10" s="586"/>
      <c r="X10" s="490">
        <f>+C39</f>
        <v>770358992</v>
      </c>
      <c r="Y10" s="458"/>
      <c r="Z10" s="587">
        <v>782562847</v>
      </c>
      <c r="AA10" s="588"/>
    </row>
    <row r="11" spans="1:34">
      <c r="A11" s="502" t="s">
        <v>390</v>
      </c>
      <c r="B11" s="474"/>
      <c r="C11" s="297">
        <v>391970</v>
      </c>
      <c r="D11" s="29">
        <f t="shared" si="0"/>
        <v>5.0881472673197536E-2</v>
      </c>
      <c r="E11" s="563">
        <v>391970</v>
      </c>
      <c r="F11" s="564"/>
      <c r="G11" s="38">
        <f t="shared" si="1"/>
        <v>0.12157602678688627</v>
      </c>
      <c r="H11" s="570" t="s">
        <v>269</v>
      </c>
      <c r="I11" s="571"/>
      <c r="J11" s="566" t="s">
        <v>289</v>
      </c>
      <c r="K11" s="567"/>
      <c r="L11" s="62" t="s">
        <v>271</v>
      </c>
      <c r="M11" s="596" t="s">
        <v>290</v>
      </c>
      <c r="N11" s="597"/>
      <c r="O11" s="597"/>
      <c r="P11" s="43"/>
      <c r="Q11" s="515"/>
      <c r="R11" s="516"/>
      <c r="S11" s="622"/>
      <c r="T11" s="472" t="s">
        <v>281</v>
      </c>
      <c r="U11" s="473"/>
      <c r="V11" s="473"/>
      <c r="W11" s="474"/>
      <c r="X11" s="490">
        <f>+C65</f>
        <v>757915117</v>
      </c>
      <c r="Y11" s="458"/>
      <c r="Z11" s="490">
        <v>771171614</v>
      </c>
      <c r="AA11" s="584"/>
      <c r="AD11" s="309"/>
      <c r="AE11" s="309"/>
      <c r="AF11" s="309"/>
      <c r="AG11" s="309"/>
      <c r="AH11" s="309"/>
    </row>
    <row r="12" spans="1:34" ht="13.15" customHeight="1">
      <c r="A12" s="502" t="s">
        <v>391</v>
      </c>
      <c r="B12" s="474"/>
      <c r="C12" s="49">
        <v>101166</v>
      </c>
      <c r="D12" s="29">
        <f t="shared" si="0"/>
        <v>1.3132318964351103E-2</v>
      </c>
      <c r="E12" s="563">
        <v>101166</v>
      </c>
      <c r="F12" s="564"/>
      <c r="G12" s="38">
        <f t="shared" si="1"/>
        <v>3.137832060086776E-2</v>
      </c>
      <c r="H12" s="11"/>
      <c r="I12" s="213"/>
      <c r="J12" s="213"/>
      <c r="K12" s="208"/>
      <c r="L12" s="207"/>
      <c r="M12" s="207"/>
      <c r="N12" s="208"/>
      <c r="O12" s="208"/>
      <c r="P12" s="15"/>
      <c r="Q12" s="100" t="s">
        <v>404</v>
      </c>
      <c r="R12" s="112"/>
      <c r="S12" s="622"/>
      <c r="T12" s="472" t="s">
        <v>283</v>
      </c>
      <c r="U12" s="473"/>
      <c r="V12" s="473"/>
      <c r="W12" s="474"/>
      <c r="X12" s="589">
        <f>+X10-X11</f>
        <v>12443875</v>
      </c>
      <c r="Y12" s="590"/>
      <c r="Z12" s="589">
        <v>11391233</v>
      </c>
      <c r="AA12" s="591"/>
      <c r="AD12" s="775" t="s">
        <v>803</v>
      </c>
      <c r="AE12" s="775"/>
      <c r="AF12" s="775"/>
      <c r="AG12" s="775"/>
      <c r="AH12" s="775"/>
    </row>
    <row r="13" spans="1:34" ht="13.15" customHeight="1">
      <c r="A13" s="502" t="s">
        <v>280</v>
      </c>
      <c r="B13" s="474"/>
      <c r="C13" s="297">
        <v>16623453</v>
      </c>
      <c r="D13" s="29">
        <f t="shared" si="0"/>
        <v>2.1578839440612385</v>
      </c>
      <c r="E13" s="563">
        <v>16623453</v>
      </c>
      <c r="F13" s="564"/>
      <c r="G13" s="38">
        <f t="shared" si="1"/>
        <v>5.156040939915159</v>
      </c>
      <c r="H13" s="565" t="s">
        <v>409</v>
      </c>
      <c r="I13" s="508"/>
      <c r="J13" s="500">
        <v>240534808</v>
      </c>
      <c r="K13" s="501"/>
      <c r="L13" s="42">
        <f t="shared" ref="L13:L19" si="2">+J13/$J$39*100</f>
        <v>89.186969954046958</v>
      </c>
      <c r="M13" s="499">
        <v>5797674</v>
      </c>
      <c r="N13" s="453"/>
      <c r="O13" s="453"/>
      <c r="P13" s="294"/>
      <c r="Q13" s="100" t="s">
        <v>405</v>
      </c>
      <c r="R13" s="112"/>
      <c r="S13" s="622"/>
      <c r="T13" s="472" t="s">
        <v>431</v>
      </c>
      <c r="U13" s="473"/>
      <c r="V13" s="473"/>
      <c r="W13" s="474"/>
      <c r="X13" s="490">
        <v>3523731</v>
      </c>
      <c r="Y13" s="458"/>
      <c r="Z13" s="490">
        <v>2811574</v>
      </c>
      <c r="AA13" s="584"/>
      <c r="AD13" s="775"/>
      <c r="AE13" s="775"/>
      <c r="AF13" s="775"/>
      <c r="AG13" s="775"/>
      <c r="AH13" s="775"/>
    </row>
    <row r="14" spans="1:34" ht="13.15" customHeight="1">
      <c r="A14" s="502" t="s">
        <v>282</v>
      </c>
      <c r="B14" s="474"/>
      <c r="C14" s="297">
        <v>45072</v>
      </c>
      <c r="D14" s="29">
        <f t="shared" si="0"/>
        <v>5.850778723694057E-3</v>
      </c>
      <c r="E14" s="563">
        <v>45072</v>
      </c>
      <c r="F14" s="564"/>
      <c r="G14" s="38">
        <f t="shared" si="1"/>
        <v>1.3979831822176539E-2</v>
      </c>
      <c r="H14" s="598" t="s">
        <v>815</v>
      </c>
      <c r="I14" s="599"/>
      <c r="J14" s="500">
        <v>240534808</v>
      </c>
      <c r="K14" s="501"/>
      <c r="L14" s="84">
        <f t="shared" si="2"/>
        <v>89.186969954046958</v>
      </c>
      <c r="M14" s="499">
        <v>5797674</v>
      </c>
      <c r="N14" s="453"/>
      <c r="O14" s="453"/>
      <c r="P14" s="294"/>
      <c r="Q14" s="100" t="s">
        <v>816</v>
      </c>
      <c r="R14" s="112"/>
      <c r="S14" s="622"/>
      <c r="T14" s="472" t="s">
        <v>287</v>
      </c>
      <c r="U14" s="473"/>
      <c r="V14" s="473"/>
      <c r="W14" s="474"/>
      <c r="X14" s="589">
        <f>+X12-X13</f>
        <v>8920144</v>
      </c>
      <c r="Y14" s="590"/>
      <c r="Z14" s="589">
        <f>+Z12-Z13</f>
        <v>8579659</v>
      </c>
      <c r="AA14" s="591"/>
      <c r="AD14" s="776"/>
      <c r="AE14" s="778" t="s">
        <v>802</v>
      </c>
      <c r="AF14" s="778"/>
      <c r="AG14" s="778"/>
      <c r="AH14" s="778"/>
    </row>
    <row r="15" spans="1:34" ht="13.15" customHeight="1">
      <c r="A15" s="502" t="s">
        <v>284</v>
      </c>
      <c r="B15" s="474"/>
      <c r="C15" s="297"/>
      <c r="D15" s="29">
        <f t="shared" si="0"/>
        <v>0</v>
      </c>
      <c r="E15" s="563"/>
      <c r="F15" s="564"/>
      <c r="G15" s="38">
        <f t="shared" si="1"/>
        <v>0</v>
      </c>
      <c r="H15" s="129"/>
      <c r="I15" s="97" t="s">
        <v>441</v>
      </c>
      <c r="J15" s="500">
        <v>121608458</v>
      </c>
      <c r="K15" s="501"/>
      <c r="L15" s="84">
        <f t="shared" si="2"/>
        <v>45.090729196266601</v>
      </c>
      <c r="M15" s="499">
        <v>5797674</v>
      </c>
      <c r="N15" s="453"/>
      <c r="O15" s="453"/>
      <c r="P15" s="5"/>
      <c r="Q15" s="100" t="s">
        <v>406</v>
      </c>
      <c r="R15" s="112" t="s">
        <v>462</v>
      </c>
      <c r="S15" s="622"/>
      <c r="T15" s="472" t="s">
        <v>463</v>
      </c>
      <c r="U15" s="473"/>
      <c r="V15" s="473"/>
      <c r="W15" s="474"/>
      <c r="X15" s="589">
        <f>+X14-Z14</f>
        <v>340485</v>
      </c>
      <c r="Y15" s="590"/>
      <c r="Z15" s="589">
        <v>4514979</v>
      </c>
      <c r="AA15" s="591"/>
      <c r="AD15" s="777"/>
      <c r="AE15" s="778"/>
      <c r="AF15" s="778"/>
      <c r="AG15" s="778"/>
      <c r="AH15" s="778"/>
    </row>
    <row r="16" spans="1:34">
      <c r="A16" s="502" t="s">
        <v>285</v>
      </c>
      <c r="B16" s="474"/>
      <c r="C16" s="297">
        <v>1343843</v>
      </c>
      <c r="D16" s="29">
        <f t="shared" si="0"/>
        <v>0.17444373518781489</v>
      </c>
      <c r="E16" s="563">
        <v>1343843</v>
      </c>
      <c r="F16" s="564"/>
      <c r="G16" s="38">
        <f t="shared" si="1"/>
        <v>0.41681529853144272</v>
      </c>
      <c r="H16" s="129"/>
      <c r="I16" s="98" t="s">
        <v>464</v>
      </c>
      <c r="J16" s="500">
        <v>1946533</v>
      </c>
      <c r="K16" s="501"/>
      <c r="L16" s="42">
        <f t="shared" si="2"/>
        <v>0.72174743285205056</v>
      </c>
      <c r="M16" s="499"/>
      <c r="N16" s="453"/>
      <c r="O16" s="453"/>
      <c r="P16" s="5"/>
      <c r="Q16" s="100" t="s">
        <v>291</v>
      </c>
      <c r="R16" s="112" t="s">
        <v>462</v>
      </c>
      <c r="S16" s="622"/>
      <c r="T16" s="472" t="s">
        <v>294</v>
      </c>
      <c r="U16" s="473"/>
      <c r="V16" s="473"/>
      <c r="W16" s="474"/>
      <c r="X16" s="490">
        <v>4590107</v>
      </c>
      <c r="Y16" s="458"/>
      <c r="Z16" s="490">
        <v>3096466</v>
      </c>
      <c r="AA16" s="584"/>
      <c r="AD16" s="310"/>
      <c r="AE16" s="779"/>
      <c r="AF16" s="779"/>
      <c r="AG16" s="779"/>
      <c r="AH16" s="779"/>
    </row>
    <row r="17" spans="1:40">
      <c r="A17" s="502" t="s">
        <v>288</v>
      </c>
      <c r="B17" s="474"/>
      <c r="C17" s="297">
        <v>5805268</v>
      </c>
      <c r="D17" s="29">
        <f t="shared" si="0"/>
        <v>0.75357957267798081</v>
      </c>
      <c r="E17" s="563">
        <v>5805268</v>
      </c>
      <c r="F17" s="564"/>
      <c r="G17" s="38">
        <f t="shared" si="1"/>
        <v>1.8006006017630269</v>
      </c>
      <c r="H17" s="129"/>
      <c r="I17" s="98" t="s">
        <v>465</v>
      </c>
      <c r="J17" s="500">
        <v>81297829</v>
      </c>
      <c r="K17" s="501"/>
      <c r="L17" s="42">
        <f t="shared" si="2"/>
        <v>30.144107177836176</v>
      </c>
      <c r="M17" s="499"/>
      <c r="N17" s="453"/>
      <c r="O17" s="453"/>
      <c r="P17" s="294"/>
      <c r="Q17" s="100" t="s">
        <v>466</v>
      </c>
      <c r="R17" s="112"/>
      <c r="S17" s="622"/>
      <c r="T17" s="472" t="s">
        <v>296</v>
      </c>
      <c r="U17" s="473"/>
      <c r="V17" s="473"/>
      <c r="W17" s="474"/>
      <c r="X17" s="490"/>
      <c r="Y17" s="458"/>
      <c r="Z17" s="490">
        <v>452</v>
      </c>
      <c r="AA17" s="584"/>
      <c r="AD17" s="310"/>
      <c r="AE17" s="779"/>
      <c r="AF17" s="779"/>
      <c r="AG17" s="779"/>
      <c r="AH17" s="779"/>
    </row>
    <row r="18" spans="1:40">
      <c r="A18" s="502" t="s">
        <v>292</v>
      </c>
      <c r="B18" s="474"/>
      <c r="C18" s="297">
        <v>617174</v>
      </c>
      <c r="D18" s="29">
        <f t="shared" si="0"/>
        <v>8.0115115992570901E-2</v>
      </c>
      <c r="E18" s="563">
        <v>617174</v>
      </c>
      <c r="F18" s="564"/>
      <c r="G18" s="38">
        <f t="shared" si="1"/>
        <v>0.19142679989838443</v>
      </c>
      <c r="H18" s="612"/>
      <c r="I18" s="98" t="s">
        <v>467</v>
      </c>
      <c r="J18" s="500">
        <v>7820605</v>
      </c>
      <c r="K18" s="501"/>
      <c r="L18" s="42">
        <f t="shared" si="2"/>
        <v>2.8997718415767473</v>
      </c>
      <c r="M18" s="499">
        <v>1010959</v>
      </c>
      <c r="N18" s="453"/>
      <c r="O18" s="453"/>
      <c r="P18" s="294"/>
      <c r="Q18" s="100" t="s">
        <v>468</v>
      </c>
      <c r="R18" s="112"/>
      <c r="S18" s="622"/>
      <c r="T18" s="472" t="s">
        <v>442</v>
      </c>
      <c r="U18" s="473"/>
      <c r="V18" s="473"/>
      <c r="W18" s="474"/>
      <c r="X18" s="490"/>
      <c r="Y18" s="458"/>
      <c r="Z18" s="490">
        <v>3100000</v>
      </c>
      <c r="AA18" s="584"/>
      <c r="AD18" s="309"/>
      <c r="AE18" s="309"/>
      <c r="AF18" s="309"/>
      <c r="AG18" s="309"/>
      <c r="AH18" s="309"/>
    </row>
    <row r="19" spans="1:40">
      <c r="A19" s="502" t="s">
        <v>295</v>
      </c>
      <c r="B19" s="474"/>
      <c r="C19" s="297">
        <f>C20+C21+C22</f>
        <v>40343007</v>
      </c>
      <c r="D19" s="29">
        <f t="shared" si="0"/>
        <v>5.2369099885836086</v>
      </c>
      <c r="E19" s="563">
        <v>38685095</v>
      </c>
      <c r="F19" s="564"/>
      <c r="G19" s="38">
        <f t="shared" si="1"/>
        <v>11.998826813208256</v>
      </c>
      <c r="H19" s="612"/>
      <c r="I19" s="98" t="s">
        <v>469</v>
      </c>
      <c r="J19" s="500">
        <v>30543491</v>
      </c>
      <c r="K19" s="501"/>
      <c r="L19" s="42">
        <f t="shared" si="2"/>
        <v>11.325102744001624</v>
      </c>
      <c r="M19" s="499">
        <v>4786715</v>
      </c>
      <c r="N19" s="453"/>
      <c r="O19" s="453"/>
      <c r="P19" s="294"/>
      <c r="Q19" s="100" t="s">
        <v>470</v>
      </c>
      <c r="R19" s="112"/>
      <c r="S19" s="622"/>
      <c r="T19" s="472" t="s">
        <v>471</v>
      </c>
      <c r="U19" s="473"/>
      <c r="V19" s="473"/>
      <c r="W19" s="474"/>
      <c r="X19" s="589">
        <f>+X15+X16+X17-X18</f>
        <v>4930592</v>
      </c>
      <c r="Y19" s="590"/>
      <c r="Z19" s="589">
        <f>+Z15+Z16+Z17-Z18</f>
        <v>4511897</v>
      </c>
      <c r="AA19" s="784"/>
      <c r="AD19" s="309"/>
      <c r="AE19" s="309"/>
      <c r="AF19" s="309"/>
      <c r="AG19" s="309"/>
      <c r="AH19" s="309"/>
    </row>
    <row r="20" spans="1:40">
      <c r="A20" s="502" t="s">
        <v>297</v>
      </c>
      <c r="B20" s="474"/>
      <c r="C20" s="297">
        <v>38685095</v>
      </c>
      <c r="D20" s="29">
        <f t="shared" si="0"/>
        <v>5.0216970791197051</v>
      </c>
      <c r="E20" s="563">
        <v>38685095</v>
      </c>
      <c r="F20" s="564"/>
      <c r="G20" s="38">
        <f t="shared" si="1"/>
        <v>11.998826813208256</v>
      </c>
      <c r="H20" s="612"/>
      <c r="I20" s="97"/>
      <c r="J20" s="500"/>
      <c r="K20" s="501"/>
      <c r="L20" s="4"/>
      <c r="M20" s="499"/>
      <c r="N20" s="453"/>
      <c r="O20" s="453"/>
      <c r="P20" s="294"/>
      <c r="Q20" s="100" t="s">
        <v>407</v>
      </c>
      <c r="R20" s="112"/>
      <c r="S20" s="622"/>
      <c r="T20" s="614"/>
      <c r="U20" s="615"/>
      <c r="V20" s="615"/>
      <c r="W20" s="616"/>
      <c r="X20" s="490"/>
      <c r="Y20" s="458"/>
      <c r="Z20" s="490"/>
      <c r="AA20" s="613"/>
    </row>
    <row r="21" spans="1:40">
      <c r="A21" s="502" t="s">
        <v>298</v>
      </c>
      <c r="B21" s="474"/>
      <c r="C21" s="297">
        <v>1657738</v>
      </c>
      <c r="D21" s="29">
        <f t="shared" si="0"/>
        <v>0.2151903225918339</v>
      </c>
      <c r="E21" s="563"/>
      <c r="F21" s="564"/>
      <c r="G21" s="38">
        <f t="shared" si="1"/>
        <v>0</v>
      </c>
      <c r="H21" s="612"/>
      <c r="I21" s="97" t="s">
        <v>410</v>
      </c>
      <c r="J21" s="500">
        <v>105132749</v>
      </c>
      <c r="K21" s="501"/>
      <c r="L21" s="42">
        <f t="shared" ref="L21:L26" si="3">+J21/$J$39*100</f>
        <v>38.981764860615762</v>
      </c>
      <c r="M21" s="499"/>
      <c r="N21" s="453"/>
      <c r="O21" s="453"/>
      <c r="P21" s="294"/>
      <c r="Q21" s="102" t="s">
        <v>408</v>
      </c>
      <c r="R21" s="112"/>
      <c r="S21" s="622"/>
      <c r="T21" s="617"/>
      <c r="U21" s="618"/>
      <c r="V21" s="618"/>
      <c r="W21" s="619"/>
      <c r="X21" s="490"/>
      <c r="Y21" s="458"/>
      <c r="Z21" s="490"/>
      <c r="AA21" s="584"/>
    </row>
    <row r="22" spans="1:40" ht="13.9" customHeight="1" thickBot="1">
      <c r="A22" s="623" t="s">
        <v>389</v>
      </c>
      <c r="B22" s="624"/>
      <c r="C22" s="297">
        <v>174</v>
      </c>
      <c r="D22" s="29">
        <f t="shared" si="0"/>
        <v>2.2586872069638931E-5</v>
      </c>
      <c r="E22" s="563"/>
      <c r="F22" s="564"/>
      <c r="G22" s="38">
        <f t="shared" si="1"/>
        <v>0</v>
      </c>
      <c r="H22" s="301"/>
      <c r="I22" s="106" t="s">
        <v>472</v>
      </c>
      <c r="J22" s="500">
        <v>105132749</v>
      </c>
      <c r="K22" s="501"/>
      <c r="L22" s="42">
        <f t="shared" si="3"/>
        <v>38.981764860615762</v>
      </c>
      <c r="M22" s="499"/>
      <c r="N22" s="453"/>
      <c r="O22" s="453"/>
      <c r="P22" s="294"/>
      <c r="Q22" s="101" t="s">
        <v>473</v>
      </c>
      <c r="R22" s="112" t="s">
        <v>462</v>
      </c>
      <c r="S22" s="9"/>
      <c r="T22" s="620"/>
      <c r="U22" s="431"/>
      <c r="V22" s="431"/>
      <c r="W22" s="621"/>
      <c r="X22" s="490"/>
      <c r="Y22" s="458"/>
      <c r="Z22" s="80"/>
      <c r="AA22" s="81"/>
    </row>
    <row r="23" spans="1:40" ht="15" thickBot="1">
      <c r="A23" s="502" t="s">
        <v>817</v>
      </c>
      <c r="B23" s="474"/>
      <c r="C23" s="113">
        <f>SUM(C8:C19)</f>
        <v>342427982</v>
      </c>
      <c r="D23" s="114">
        <f t="shared" si="0"/>
        <v>44.450442658038057</v>
      </c>
      <c r="E23" s="625">
        <f>SUM(E8:E19)</f>
        <v>318933659</v>
      </c>
      <c r="F23" s="498">
        <f>SUM(F8:F19)</f>
        <v>0</v>
      </c>
      <c r="G23" s="115">
        <f t="shared" si="1"/>
        <v>98.922588641537999</v>
      </c>
      <c r="H23" s="11"/>
      <c r="I23" s="97" t="s">
        <v>411</v>
      </c>
      <c r="J23" s="500">
        <v>1231075</v>
      </c>
      <c r="K23" s="501"/>
      <c r="L23" s="42">
        <f t="shared" si="3"/>
        <v>0.45646553174199367</v>
      </c>
      <c r="M23" s="499"/>
      <c r="N23" s="453"/>
      <c r="O23" s="453"/>
      <c r="P23" s="294"/>
      <c r="Q23" s="100" t="s">
        <v>474</v>
      </c>
      <c r="R23" s="112"/>
      <c r="S23" s="486" t="s">
        <v>273</v>
      </c>
      <c r="T23" s="487"/>
      <c r="U23" s="487"/>
      <c r="V23" s="317"/>
      <c r="W23" s="52" t="s">
        <v>423</v>
      </c>
      <c r="X23" s="608" t="s">
        <v>424</v>
      </c>
      <c r="Y23" s="480"/>
      <c r="Z23" s="593" t="s">
        <v>425</v>
      </c>
      <c r="AA23" s="594"/>
      <c r="AD23" s="331"/>
      <c r="AE23" s="331"/>
      <c r="AF23" s="331"/>
      <c r="AG23" s="331"/>
      <c r="AH23" s="331"/>
      <c r="AI23" s="331"/>
      <c r="AJ23" s="331"/>
      <c r="AK23" s="331"/>
      <c r="AL23" s="331"/>
      <c r="AM23" s="331"/>
      <c r="AN23" s="331"/>
    </row>
    <row r="24" spans="1:40" ht="13.15" customHeight="1">
      <c r="A24" s="502" t="s">
        <v>299</v>
      </c>
      <c r="B24" s="474"/>
      <c r="C24" s="297">
        <v>699607</v>
      </c>
      <c r="D24" s="29">
        <f t="shared" si="0"/>
        <v>9.0815711540367147E-2</v>
      </c>
      <c r="E24" s="563">
        <v>699607</v>
      </c>
      <c r="F24" s="564"/>
      <c r="G24" s="38">
        <f t="shared" si="1"/>
        <v>0.2169947684064932</v>
      </c>
      <c r="H24" s="130" t="s">
        <v>475</v>
      </c>
      <c r="I24" s="97" t="s">
        <v>304</v>
      </c>
      <c r="J24" s="500">
        <v>11748448</v>
      </c>
      <c r="K24" s="501"/>
      <c r="L24" s="42">
        <f t="shared" si="3"/>
        <v>4.3561615364321122</v>
      </c>
      <c r="M24" s="499"/>
      <c r="N24" s="453"/>
      <c r="O24" s="453"/>
      <c r="P24" s="294"/>
      <c r="Q24" s="14"/>
      <c r="R24" s="112"/>
      <c r="S24" s="629" t="s">
        <v>300</v>
      </c>
      <c r="T24" s="476" t="s">
        <v>301</v>
      </c>
      <c r="U24" s="477"/>
      <c r="V24" s="478"/>
      <c r="W24" s="63">
        <v>7451</v>
      </c>
      <c r="X24" s="595">
        <v>24521241</v>
      </c>
      <c r="Y24" s="595"/>
      <c r="Z24" s="606">
        <f>+X24/W24</f>
        <v>3291</v>
      </c>
      <c r="AA24" s="607"/>
      <c r="AD24" s="793" t="s">
        <v>2</v>
      </c>
      <c r="AE24" s="793"/>
      <c r="AF24" s="793"/>
      <c r="AG24" s="793"/>
      <c r="AH24" s="793"/>
      <c r="AI24" s="793"/>
      <c r="AJ24" s="793"/>
      <c r="AK24" s="793"/>
      <c r="AL24" s="793"/>
      <c r="AM24" s="793"/>
      <c r="AN24" s="793"/>
    </row>
    <row r="25" spans="1:40" ht="13.15" customHeight="1">
      <c r="A25" s="502" t="s">
        <v>302</v>
      </c>
      <c r="B25" s="474"/>
      <c r="C25" s="297">
        <v>13317114</v>
      </c>
      <c r="D25" s="29">
        <f t="shared" si="0"/>
        <v>1.7286893692804459</v>
      </c>
      <c r="E25" s="563"/>
      <c r="F25" s="564"/>
      <c r="G25" s="38">
        <f t="shared" si="1"/>
        <v>0</v>
      </c>
      <c r="H25" s="11"/>
      <c r="I25" s="97" t="s">
        <v>307</v>
      </c>
      <c r="J25" s="500"/>
      <c r="K25" s="501"/>
      <c r="L25" s="42">
        <f t="shared" si="3"/>
        <v>0</v>
      </c>
      <c r="M25" s="499"/>
      <c r="N25" s="453"/>
      <c r="O25" s="453"/>
      <c r="P25" s="294"/>
      <c r="Q25" s="14"/>
      <c r="R25" s="112"/>
      <c r="S25" s="630"/>
      <c r="T25" s="476" t="s">
        <v>428</v>
      </c>
      <c r="U25" s="477"/>
      <c r="V25" s="478"/>
      <c r="W25" s="64">
        <v>1042</v>
      </c>
      <c r="X25" s="488">
        <v>3402130</v>
      </c>
      <c r="Y25" s="488"/>
      <c r="Z25" s="580">
        <f t="shared" ref="Z25:Z30" si="4">+X25/W25</f>
        <v>3265</v>
      </c>
      <c r="AA25" s="581"/>
      <c r="AD25" s="793"/>
      <c r="AE25" s="793"/>
      <c r="AF25" s="793"/>
      <c r="AG25" s="793"/>
      <c r="AH25" s="793"/>
      <c r="AI25" s="793"/>
      <c r="AJ25" s="793"/>
      <c r="AK25" s="793"/>
      <c r="AL25" s="793"/>
      <c r="AM25" s="793"/>
      <c r="AN25" s="793"/>
    </row>
    <row r="26" spans="1:40" ht="13.15" customHeight="1">
      <c r="A26" s="502" t="s">
        <v>303</v>
      </c>
      <c r="B26" s="474"/>
      <c r="C26" s="297">
        <v>14878055</v>
      </c>
      <c r="D26" s="29">
        <f t="shared" si="0"/>
        <v>1.9313145110922518</v>
      </c>
      <c r="E26" s="563">
        <v>2137132</v>
      </c>
      <c r="F26" s="564"/>
      <c r="G26" s="38">
        <f t="shared" si="1"/>
        <v>0.66286710023499718</v>
      </c>
      <c r="H26" s="11"/>
      <c r="I26" s="97" t="s">
        <v>309</v>
      </c>
      <c r="J26" s="500">
        <v>504</v>
      </c>
      <c r="K26" s="501"/>
      <c r="L26" s="42">
        <f t="shared" si="3"/>
        <v>1.8687620819037411E-4</v>
      </c>
      <c r="M26" s="499"/>
      <c r="N26" s="453"/>
      <c r="O26" s="453"/>
      <c r="P26" s="294"/>
      <c r="Q26" s="14"/>
      <c r="R26" s="112"/>
      <c r="S26" s="630"/>
      <c r="T26" s="476" t="s">
        <v>476</v>
      </c>
      <c r="U26" s="477"/>
      <c r="V26" s="478"/>
      <c r="W26" s="64">
        <v>852</v>
      </c>
      <c r="X26" s="488">
        <v>2557704</v>
      </c>
      <c r="Y26" s="488"/>
      <c r="Z26" s="580">
        <f t="shared" si="4"/>
        <v>3002</v>
      </c>
      <c r="AA26" s="581"/>
      <c r="AD26" s="793"/>
      <c r="AE26" s="793"/>
      <c r="AF26" s="793"/>
      <c r="AG26" s="793"/>
      <c r="AH26" s="793"/>
      <c r="AI26" s="793"/>
      <c r="AJ26" s="793"/>
      <c r="AK26" s="793"/>
      <c r="AL26" s="793"/>
      <c r="AM26" s="793"/>
      <c r="AN26" s="793"/>
    </row>
    <row r="27" spans="1:40" ht="13.15" customHeight="1">
      <c r="A27" s="502" t="s">
        <v>306</v>
      </c>
      <c r="B27" s="474"/>
      <c r="C27" s="297">
        <v>7291856</v>
      </c>
      <c r="D27" s="29">
        <f t="shared" si="0"/>
        <v>0.94655298058752324</v>
      </c>
      <c r="E27" s="563">
        <v>22020</v>
      </c>
      <c r="F27" s="564"/>
      <c r="G27" s="38">
        <f t="shared" si="1"/>
        <v>6.8298699131240544E-3</v>
      </c>
      <c r="H27" s="11"/>
      <c r="I27" s="4"/>
      <c r="J27" s="500"/>
      <c r="K27" s="501"/>
      <c r="L27" s="4"/>
      <c r="M27" s="499"/>
      <c r="N27" s="453"/>
      <c r="O27" s="453"/>
      <c r="P27" s="294"/>
      <c r="Q27" s="14"/>
      <c r="R27" s="112"/>
      <c r="S27" s="630"/>
      <c r="T27" s="476" t="s">
        <v>305</v>
      </c>
      <c r="U27" s="477"/>
      <c r="V27" s="478"/>
      <c r="W27" s="64">
        <v>378</v>
      </c>
      <c r="X27" s="488">
        <v>1517221</v>
      </c>
      <c r="Y27" s="488"/>
      <c r="Z27" s="580">
        <f t="shared" si="4"/>
        <v>4013.8121693121693</v>
      </c>
      <c r="AA27" s="581"/>
      <c r="AD27" s="793"/>
      <c r="AE27" s="793"/>
      <c r="AF27" s="793"/>
      <c r="AG27" s="793"/>
      <c r="AH27" s="793"/>
      <c r="AI27" s="793"/>
      <c r="AJ27" s="793"/>
      <c r="AK27" s="793"/>
      <c r="AL27" s="793"/>
      <c r="AM27" s="793"/>
      <c r="AN27" s="793"/>
    </row>
    <row r="28" spans="1:40" ht="13.15" customHeight="1">
      <c r="A28" s="502" t="s">
        <v>308</v>
      </c>
      <c r="B28" s="474"/>
      <c r="C28" s="297">
        <v>121028546</v>
      </c>
      <c r="D28" s="29">
        <f t="shared" si="0"/>
        <v>15.710668306186268</v>
      </c>
      <c r="E28" s="563"/>
      <c r="F28" s="564"/>
      <c r="G28" s="38">
        <f t="shared" si="1"/>
        <v>0</v>
      </c>
      <c r="H28" s="565" t="s">
        <v>477</v>
      </c>
      <c r="I28" s="508"/>
      <c r="J28" s="500"/>
      <c r="K28" s="501"/>
      <c r="L28" s="42">
        <f t="shared" ref="L28:L38" si="5">+J28/$J$39*100</f>
        <v>0</v>
      </c>
      <c r="M28" s="499"/>
      <c r="N28" s="453"/>
      <c r="O28" s="453"/>
      <c r="P28" s="294"/>
      <c r="Q28" s="14"/>
      <c r="R28" s="112"/>
      <c r="S28" s="630"/>
      <c r="T28" s="476" t="s">
        <v>432</v>
      </c>
      <c r="U28" s="477"/>
      <c r="V28" s="478"/>
      <c r="W28" s="64"/>
      <c r="X28" s="488"/>
      <c r="Y28" s="488"/>
      <c r="Z28" s="580"/>
      <c r="AA28" s="581"/>
      <c r="AD28" s="793"/>
      <c r="AE28" s="793"/>
      <c r="AF28" s="793"/>
      <c r="AG28" s="793"/>
      <c r="AH28" s="793"/>
      <c r="AI28" s="793"/>
      <c r="AJ28" s="793"/>
      <c r="AK28" s="793"/>
      <c r="AL28" s="793"/>
      <c r="AM28" s="793"/>
      <c r="AN28" s="793"/>
    </row>
    <row r="29" spans="1:40">
      <c r="A29" s="502" t="s">
        <v>310</v>
      </c>
      <c r="B29" s="474"/>
      <c r="C29" s="297">
        <v>30640</v>
      </c>
      <c r="D29" s="29">
        <f t="shared" si="0"/>
        <v>3.977366438009982E-3</v>
      </c>
      <c r="E29" s="563">
        <v>30640</v>
      </c>
      <c r="F29" s="564"/>
      <c r="G29" s="38">
        <f t="shared" si="1"/>
        <v>9.5035065457820637E-3</v>
      </c>
      <c r="H29" s="11"/>
      <c r="I29" s="213"/>
      <c r="J29" s="500"/>
      <c r="K29" s="501"/>
      <c r="L29" s="42">
        <f t="shared" si="5"/>
        <v>0</v>
      </c>
      <c r="M29" s="499"/>
      <c r="N29" s="453"/>
      <c r="O29" s="453"/>
      <c r="P29" s="294"/>
      <c r="Q29" s="14"/>
      <c r="R29" s="112"/>
      <c r="S29" s="630"/>
      <c r="T29" s="476"/>
      <c r="U29" s="477"/>
      <c r="V29" s="478"/>
      <c r="W29" s="604">
        <f>+W24+W27+W28</f>
        <v>7829</v>
      </c>
      <c r="X29" s="600">
        <f>+X24+X27+X28</f>
        <v>26038462</v>
      </c>
      <c r="Y29" s="601"/>
      <c r="Z29" s="785">
        <f t="shared" si="4"/>
        <v>3325.8988376548728</v>
      </c>
      <c r="AA29" s="767"/>
      <c r="AD29" s="793"/>
      <c r="AE29" s="793"/>
      <c r="AF29" s="793"/>
      <c r="AG29" s="793"/>
      <c r="AH29" s="793"/>
      <c r="AI29" s="793"/>
      <c r="AJ29" s="793"/>
      <c r="AK29" s="793"/>
      <c r="AL29" s="793"/>
      <c r="AM29" s="793"/>
      <c r="AN29" s="793"/>
    </row>
    <row r="30" spans="1:40" ht="14.25" thickBot="1">
      <c r="A30" s="502" t="s">
        <v>312</v>
      </c>
      <c r="B30" s="474"/>
      <c r="C30" s="297">
        <v>25575259</v>
      </c>
      <c r="D30" s="29">
        <f t="shared" si="0"/>
        <v>3.3199143860970213</v>
      </c>
      <c r="E30" s="563"/>
      <c r="F30" s="564"/>
      <c r="G30" s="38">
        <f t="shared" si="1"/>
        <v>0</v>
      </c>
      <c r="H30" s="565" t="s">
        <v>478</v>
      </c>
      <c r="I30" s="508"/>
      <c r="J30" s="500">
        <v>29162445</v>
      </c>
      <c r="K30" s="501"/>
      <c r="L30" s="42">
        <f t="shared" si="5"/>
        <v>10.813030045953045</v>
      </c>
      <c r="M30" s="499"/>
      <c r="N30" s="453"/>
      <c r="O30" s="453"/>
      <c r="P30" s="294"/>
      <c r="Q30" s="12"/>
      <c r="R30" s="13"/>
      <c r="S30" s="631"/>
      <c r="T30" s="626" t="s">
        <v>866</v>
      </c>
      <c r="U30" s="627"/>
      <c r="V30" s="628"/>
      <c r="W30" s="605"/>
      <c r="X30" s="602"/>
      <c r="Y30" s="603"/>
      <c r="Z30" s="786" t="e">
        <f t="shared" si="4"/>
        <v>#DIV/0!</v>
      </c>
      <c r="AA30" s="769"/>
      <c r="AD30" s="793"/>
      <c r="AE30" s="793"/>
      <c r="AF30" s="793"/>
      <c r="AG30" s="793"/>
      <c r="AH30" s="793"/>
      <c r="AI30" s="793"/>
      <c r="AJ30" s="793"/>
      <c r="AK30" s="793"/>
      <c r="AL30" s="793"/>
      <c r="AM30" s="793"/>
      <c r="AN30" s="793"/>
    </row>
    <row r="31" spans="1:40" ht="14.25" thickBot="1">
      <c r="A31" s="502" t="s">
        <v>313</v>
      </c>
      <c r="B31" s="474"/>
      <c r="C31" s="297">
        <v>5371410</v>
      </c>
      <c r="D31" s="29">
        <f t="shared" si="0"/>
        <v>0.69726063507804159</v>
      </c>
      <c r="E31" s="563">
        <v>579854</v>
      </c>
      <c r="F31" s="564"/>
      <c r="G31" s="38">
        <f t="shared" si="1"/>
        <v>0.17985138004562379</v>
      </c>
      <c r="H31" s="11"/>
      <c r="I31" s="97" t="s">
        <v>412</v>
      </c>
      <c r="J31" s="500">
        <v>29162445</v>
      </c>
      <c r="K31" s="501"/>
      <c r="L31" s="42">
        <f t="shared" si="5"/>
        <v>10.813030045953045</v>
      </c>
      <c r="M31" s="499"/>
      <c r="N31" s="453"/>
      <c r="O31" s="453"/>
      <c r="P31" s="294"/>
      <c r="Q31" s="634" t="s">
        <v>314</v>
      </c>
      <c r="R31" s="635"/>
      <c r="S31" s="635"/>
      <c r="T31" s="636"/>
      <c r="U31" s="632" t="s">
        <v>315</v>
      </c>
      <c r="V31" s="633"/>
      <c r="W31" s="68" t="s">
        <v>316</v>
      </c>
      <c r="X31" s="479" t="s">
        <v>317</v>
      </c>
      <c r="Y31" s="480"/>
      <c r="Z31" s="593" t="s">
        <v>425</v>
      </c>
      <c r="AA31" s="594"/>
      <c r="AD31" s="793"/>
      <c r="AE31" s="793"/>
      <c r="AF31" s="793"/>
      <c r="AG31" s="793"/>
      <c r="AH31" s="793"/>
      <c r="AI31" s="793"/>
      <c r="AJ31" s="793"/>
      <c r="AK31" s="793"/>
      <c r="AL31" s="793"/>
      <c r="AM31" s="793"/>
      <c r="AN31" s="793"/>
    </row>
    <row r="32" spans="1:40" ht="13.15" customHeight="1">
      <c r="A32" s="502" t="s">
        <v>318</v>
      </c>
      <c r="B32" s="474"/>
      <c r="C32" s="297">
        <v>142004</v>
      </c>
      <c r="D32" s="29">
        <f t="shared" si="0"/>
        <v>1.8433483801017281E-2</v>
      </c>
      <c r="E32" s="563"/>
      <c r="F32" s="564"/>
      <c r="G32" s="38">
        <f t="shared" si="1"/>
        <v>0</v>
      </c>
      <c r="H32" s="11" t="s">
        <v>475</v>
      </c>
      <c r="I32" s="98" t="s">
        <v>479</v>
      </c>
      <c r="J32" s="500">
        <v>21325</v>
      </c>
      <c r="K32" s="501"/>
      <c r="L32" s="42">
        <f t="shared" si="5"/>
        <v>7.9070141659915247E-3</v>
      </c>
      <c r="M32" s="499"/>
      <c r="N32" s="453"/>
      <c r="O32" s="453"/>
      <c r="P32" s="294"/>
      <c r="Q32" s="16" t="s">
        <v>319</v>
      </c>
      <c r="R32" s="17"/>
      <c r="S32" s="104" t="s">
        <v>320</v>
      </c>
      <c r="T32" s="40"/>
      <c r="U32" s="509" t="s">
        <v>480</v>
      </c>
      <c r="V32" s="510"/>
      <c r="W32" s="66">
        <v>1</v>
      </c>
      <c r="X32" s="489" t="s">
        <v>481</v>
      </c>
      <c r="Y32" s="470"/>
      <c r="Z32" s="782">
        <v>10400</v>
      </c>
      <c r="AA32" s="783"/>
      <c r="AD32" s="793"/>
      <c r="AE32" s="793"/>
      <c r="AF32" s="793"/>
      <c r="AG32" s="793"/>
      <c r="AH32" s="793"/>
      <c r="AI32" s="793"/>
      <c r="AJ32" s="793"/>
      <c r="AK32" s="793"/>
      <c r="AL32" s="793"/>
      <c r="AM32" s="793"/>
      <c r="AN32" s="793"/>
    </row>
    <row r="33" spans="1:40" ht="13.15" customHeight="1">
      <c r="A33" s="502" t="s">
        <v>321</v>
      </c>
      <c r="B33" s="474"/>
      <c r="C33" s="297">
        <v>5239002</v>
      </c>
      <c r="D33" s="29">
        <f t="shared" si="0"/>
        <v>0.68007280429070394</v>
      </c>
      <c r="E33" s="563"/>
      <c r="F33" s="564"/>
      <c r="G33" s="38">
        <f t="shared" si="1"/>
        <v>0</v>
      </c>
      <c r="H33" s="612"/>
      <c r="I33" s="98" t="s">
        <v>818</v>
      </c>
      <c r="J33" s="500">
        <v>7304709</v>
      </c>
      <c r="K33" s="501"/>
      <c r="L33" s="42">
        <f t="shared" si="5"/>
        <v>2.708484761615277</v>
      </c>
      <c r="M33" s="499"/>
      <c r="N33" s="453"/>
      <c r="O33" s="453"/>
      <c r="P33" s="294"/>
      <c r="Q33" s="16" t="s">
        <v>322</v>
      </c>
      <c r="R33" s="18"/>
      <c r="S33" s="105" t="s">
        <v>323</v>
      </c>
      <c r="T33" s="41" t="s">
        <v>819</v>
      </c>
      <c r="U33" s="509" t="s">
        <v>433</v>
      </c>
      <c r="V33" s="510"/>
      <c r="W33" s="66">
        <v>3</v>
      </c>
      <c r="X33" s="475" t="s">
        <v>820</v>
      </c>
      <c r="Y33" s="468"/>
      <c r="Z33" s="576">
        <v>9360</v>
      </c>
      <c r="AA33" s="577"/>
      <c r="AD33" s="793"/>
      <c r="AE33" s="793"/>
      <c r="AF33" s="793"/>
      <c r="AG33" s="793"/>
      <c r="AH33" s="793"/>
      <c r="AI33" s="793"/>
      <c r="AJ33" s="793"/>
      <c r="AK33" s="793"/>
      <c r="AL33" s="793"/>
      <c r="AM33" s="793"/>
      <c r="AN33" s="793"/>
    </row>
    <row r="34" spans="1:40">
      <c r="A34" s="502" t="s">
        <v>324</v>
      </c>
      <c r="B34" s="474"/>
      <c r="C34" s="297">
        <v>11391233</v>
      </c>
      <c r="D34" s="29">
        <f t="shared" si="0"/>
        <v>1.4786915085428118</v>
      </c>
      <c r="E34" s="563"/>
      <c r="F34" s="564"/>
      <c r="G34" s="38">
        <f t="shared" si="1"/>
        <v>0</v>
      </c>
      <c r="H34" s="612"/>
      <c r="I34" s="98" t="s">
        <v>821</v>
      </c>
      <c r="J34" s="500">
        <v>21836411</v>
      </c>
      <c r="K34" s="501"/>
      <c r="L34" s="42">
        <f t="shared" si="5"/>
        <v>8.096638270171777</v>
      </c>
      <c r="M34" s="499"/>
      <c r="N34" s="453"/>
      <c r="O34" s="453"/>
      <c r="P34" s="294"/>
      <c r="Q34" s="296" t="s">
        <v>325</v>
      </c>
      <c r="R34" s="18"/>
      <c r="S34" s="105" t="s">
        <v>326</v>
      </c>
      <c r="T34" s="41" t="s">
        <v>819</v>
      </c>
      <c r="U34" s="509" t="s">
        <v>330</v>
      </c>
      <c r="V34" s="510"/>
      <c r="W34" s="66">
        <v>1</v>
      </c>
      <c r="X34" s="475" t="s">
        <v>820</v>
      </c>
      <c r="Y34" s="468"/>
      <c r="Z34" s="576">
        <v>7650</v>
      </c>
      <c r="AA34" s="577"/>
      <c r="AD34" s="793"/>
      <c r="AE34" s="793"/>
      <c r="AF34" s="793"/>
      <c r="AG34" s="793"/>
      <c r="AH34" s="793"/>
      <c r="AI34" s="793"/>
      <c r="AJ34" s="793"/>
      <c r="AK34" s="793"/>
      <c r="AL34" s="793"/>
      <c r="AM34" s="793"/>
      <c r="AN34" s="793"/>
    </row>
    <row r="35" spans="1:40">
      <c r="A35" s="502" t="s">
        <v>327</v>
      </c>
      <c r="B35" s="474"/>
      <c r="C35" s="297">
        <v>145169484</v>
      </c>
      <c r="D35" s="29">
        <f t="shared" si="0"/>
        <v>18.844394043238481</v>
      </c>
      <c r="E35" s="563">
        <v>4400</v>
      </c>
      <c r="F35" s="564"/>
      <c r="G35" s="38">
        <f t="shared" si="1"/>
        <v>1.3647333159739255E-3</v>
      </c>
      <c r="H35" s="612"/>
      <c r="I35" s="99" t="s">
        <v>822</v>
      </c>
      <c r="J35" s="500"/>
      <c r="K35" s="501"/>
      <c r="L35" s="42">
        <f t="shared" si="5"/>
        <v>0</v>
      </c>
      <c r="M35" s="499"/>
      <c r="N35" s="453"/>
      <c r="O35" s="453"/>
      <c r="P35" s="294"/>
      <c r="Q35" s="103" t="s">
        <v>328</v>
      </c>
      <c r="R35" s="3"/>
      <c r="S35" s="105" t="s">
        <v>329</v>
      </c>
      <c r="T35" s="5"/>
      <c r="U35" s="509" t="s">
        <v>334</v>
      </c>
      <c r="V35" s="510"/>
      <c r="W35" s="67">
        <v>1</v>
      </c>
      <c r="X35" s="475" t="s">
        <v>823</v>
      </c>
      <c r="Y35" s="468"/>
      <c r="Z35" s="576">
        <v>10600</v>
      </c>
      <c r="AA35" s="577"/>
      <c r="AD35" s="793"/>
      <c r="AE35" s="793"/>
      <c r="AF35" s="793"/>
      <c r="AG35" s="793"/>
      <c r="AH35" s="793"/>
      <c r="AI35" s="793"/>
      <c r="AJ35" s="793"/>
      <c r="AK35" s="793"/>
      <c r="AL35" s="793"/>
      <c r="AM35" s="793"/>
      <c r="AN35" s="793"/>
    </row>
    <row r="36" spans="1:40" ht="13.15" customHeight="1">
      <c r="A36" s="502" t="s">
        <v>331</v>
      </c>
      <c r="B36" s="474"/>
      <c r="C36" s="297">
        <v>77796800</v>
      </c>
      <c r="D36" s="29">
        <f t="shared" si="0"/>
        <v>10.098772235788999</v>
      </c>
      <c r="E36" s="563"/>
      <c r="F36" s="564"/>
      <c r="G36" s="38">
        <f t="shared" si="1"/>
        <v>0</v>
      </c>
      <c r="H36" s="612"/>
      <c r="I36" s="97" t="s">
        <v>413</v>
      </c>
      <c r="J36" s="500"/>
      <c r="K36" s="501"/>
      <c r="L36" s="42">
        <f t="shared" si="5"/>
        <v>0</v>
      </c>
      <c r="M36" s="499"/>
      <c r="N36" s="453"/>
      <c r="O36" s="453"/>
      <c r="P36" s="294"/>
      <c r="Q36" s="296" t="s">
        <v>332</v>
      </c>
      <c r="R36" s="3"/>
      <c r="S36" s="105" t="s">
        <v>333</v>
      </c>
      <c r="T36" s="5"/>
      <c r="U36" s="509" t="s">
        <v>338</v>
      </c>
      <c r="V36" s="510"/>
      <c r="W36" s="67">
        <v>1</v>
      </c>
      <c r="X36" s="475" t="s">
        <v>823</v>
      </c>
      <c r="Y36" s="468"/>
      <c r="Z36" s="576">
        <v>9700</v>
      </c>
      <c r="AA36" s="577"/>
      <c r="AD36" s="793"/>
      <c r="AE36" s="793"/>
      <c r="AF36" s="793"/>
      <c r="AG36" s="793"/>
      <c r="AH36" s="793"/>
      <c r="AI36" s="793"/>
      <c r="AJ36" s="793"/>
      <c r="AK36" s="793"/>
      <c r="AL36" s="793"/>
      <c r="AM36" s="793"/>
      <c r="AN36" s="793"/>
    </row>
    <row r="37" spans="1:40">
      <c r="A37" s="502" t="s">
        <v>335</v>
      </c>
      <c r="B37" s="474"/>
      <c r="C37" s="297"/>
      <c r="D37" s="29">
        <f t="shared" si="0"/>
        <v>0</v>
      </c>
      <c r="E37" s="563"/>
      <c r="F37" s="564"/>
      <c r="G37" s="38">
        <f t="shared" si="1"/>
        <v>0</v>
      </c>
      <c r="H37" s="11" t="s">
        <v>824</v>
      </c>
      <c r="I37" s="213"/>
      <c r="J37" s="500"/>
      <c r="K37" s="501"/>
      <c r="L37" s="42">
        <f t="shared" si="5"/>
        <v>0</v>
      </c>
      <c r="M37" s="499"/>
      <c r="N37" s="453"/>
      <c r="O37" s="453"/>
      <c r="P37" s="294"/>
      <c r="Q37" s="296" t="s">
        <v>336</v>
      </c>
      <c r="R37" s="3"/>
      <c r="S37" s="105" t="s">
        <v>337</v>
      </c>
      <c r="T37" s="5"/>
      <c r="U37" s="509" t="s">
        <v>343</v>
      </c>
      <c r="V37" s="510"/>
      <c r="W37" s="67">
        <v>60</v>
      </c>
      <c r="X37" s="475" t="s">
        <v>823</v>
      </c>
      <c r="Y37" s="468"/>
      <c r="Z37" s="576">
        <v>8800</v>
      </c>
      <c r="AA37" s="577"/>
      <c r="AD37" s="793"/>
      <c r="AE37" s="793"/>
      <c r="AF37" s="793"/>
      <c r="AG37" s="793"/>
      <c r="AH37" s="793"/>
      <c r="AI37" s="793"/>
      <c r="AJ37" s="793"/>
      <c r="AK37" s="793"/>
      <c r="AL37" s="793"/>
      <c r="AM37" s="793"/>
      <c r="AN37" s="793"/>
    </row>
    <row r="38" spans="1:40">
      <c r="A38" s="502" t="s">
        <v>339</v>
      </c>
      <c r="B38" s="474"/>
      <c r="C38" s="297">
        <v>40807000</v>
      </c>
      <c r="D38" s="29">
        <f t="shared" si="0"/>
        <v>5.2971407387687117</v>
      </c>
      <c r="E38" s="563"/>
      <c r="F38" s="564"/>
      <c r="G38" s="50">
        <f t="shared" si="1"/>
        <v>0</v>
      </c>
      <c r="H38" s="565" t="s">
        <v>340</v>
      </c>
      <c r="I38" s="508"/>
      <c r="J38" s="500"/>
      <c r="K38" s="501"/>
      <c r="L38" s="42">
        <f t="shared" si="5"/>
        <v>0</v>
      </c>
      <c r="M38" s="537"/>
      <c r="N38" s="453"/>
      <c r="O38" s="453"/>
      <c r="P38" s="294"/>
      <c r="Q38" s="296" t="s">
        <v>341</v>
      </c>
      <c r="R38" s="3"/>
      <c r="S38" s="105" t="s">
        <v>342</v>
      </c>
      <c r="T38" s="5" t="s">
        <v>819</v>
      </c>
      <c r="U38" s="208"/>
      <c r="V38" s="208"/>
      <c r="W38" s="208"/>
      <c r="X38" s="475"/>
      <c r="Y38" s="468"/>
      <c r="Z38" s="576"/>
      <c r="AA38" s="577"/>
      <c r="AD38" s="793"/>
      <c r="AE38" s="793"/>
      <c r="AF38" s="793"/>
      <c r="AG38" s="793"/>
      <c r="AH38" s="793"/>
      <c r="AI38" s="793"/>
      <c r="AJ38" s="793"/>
      <c r="AK38" s="793"/>
      <c r="AL38" s="793"/>
      <c r="AM38" s="793"/>
      <c r="AN38" s="793"/>
    </row>
    <row r="39" spans="1:40" ht="14.25" thickBot="1">
      <c r="A39" s="666" t="s">
        <v>344</v>
      </c>
      <c r="B39" s="667"/>
      <c r="C39" s="116">
        <f>SUM(C23:C36)</f>
        <v>770358992</v>
      </c>
      <c r="D39" s="117">
        <v>100</v>
      </c>
      <c r="E39" s="646">
        <f>SUM(E23:E36)</f>
        <v>322407312</v>
      </c>
      <c r="F39" s="647"/>
      <c r="G39" s="118">
        <v>100</v>
      </c>
      <c r="H39" s="12" t="s">
        <v>311</v>
      </c>
      <c r="I39" s="13"/>
      <c r="J39" s="644">
        <f>+J13+J30+J38</f>
        <v>269697253</v>
      </c>
      <c r="K39" s="645"/>
      <c r="L39" s="117">
        <v>100</v>
      </c>
      <c r="M39" s="664">
        <f>+M13+M30+M38</f>
        <v>5797674</v>
      </c>
      <c r="N39" s="665">
        <f>N29+N30+N31+N38</f>
        <v>0</v>
      </c>
      <c r="O39" s="665"/>
      <c r="P39" s="119"/>
      <c r="Q39" s="12"/>
      <c r="R39" s="39"/>
      <c r="S39" s="39"/>
      <c r="T39" s="19"/>
      <c r="U39" s="208"/>
      <c r="V39" s="208"/>
      <c r="W39" s="208"/>
      <c r="X39" s="208"/>
      <c r="Y39" s="208"/>
      <c r="Z39" s="208"/>
      <c r="AA39" s="15"/>
      <c r="AD39" s="793"/>
      <c r="AE39" s="793"/>
      <c r="AF39" s="793"/>
      <c r="AG39" s="793"/>
      <c r="AH39" s="793"/>
      <c r="AI39" s="793"/>
      <c r="AJ39" s="793"/>
      <c r="AK39" s="793"/>
      <c r="AL39" s="793"/>
      <c r="AM39" s="793"/>
      <c r="AN39" s="793"/>
    </row>
    <row r="40" spans="1:40">
      <c r="A40" s="494" t="s">
        <v>345</v>
      </c>
      <c r="B40" s="495"/>
      <c r="C40" s="495"/>
      <c r="D40" s="495"/>
      <c r="E40" s="495"/>
      <c r="F40" s="495"/>
      <c r="G40" s="495"/>
      <c r="H40" s="495"/>
      <c r="I40" s="495"/>
      <c r="J40" s="300"/>
      <c r="K40" s="641" t="s">
        <v>796</v>
      </c>
      <c r="L40" s="642"/>
      <c r="M40" s="642"/>
      <c r="N40" s="642"/>
      <c r="O40" s="642"/>
      <c r="P40" s="642"/>
      <c r="Q40" s="642"/>
      <c r="R40" s="642"/>
      <c r="S40" s="642"/>
      <c r="T40" s="643"/>
      <c r="U40" s="519" t="s">
        <v>440</v>
      </c>
      <c r="V40" s="520"/>
      <c r="W40" s="456"/>
      <c r="X40" s="455" t="s">
        <v>403</v>
      </c>
      <c r="Y40" s="456"/>
      <c r="Z40" s="780" t="s">
        <v>402</v>
      </c>
      <c r="AA40" s="781"/>
      <c r="AD40" s="793"/>
      <c r="AE40" s="793"/>
      <c r="AF40" s="793"/>
      <c r="AG40" s="793"/>
      <c r="AH40" s="793"/>
      <c r="AI40" s="793"/>
      <c r="AJ40" s="793"/>
      <c r="AK40" s="793"/>
      <c r="AL40" s="793"/>
      <c r="AM40" s="793"/>
      <c r="AN40" s="793"/>
    </row>
    <row r="41" spans="1:40">
      <c r="A41" s="660" t="s">
        <v>269</v>
      </c>
      <c r="B41" s="661"/>
      <c r="C41" s="299" t="s">
        <v>270</v>
      </c>
      <c r="D41" s="108" t="s">
        <v>271</v>
      </c>
      <c r="E41" s="651" t="s">
        <v>346</v>
      </c>
      <c r="F41" s="651"/>
      <c r="G41" s="651" t="s">
        <v>392</v>
      </c>
      <c r="H41" s="651"/>
      <c r="I41" s="651"/>
      <c r="J41" s="109" t="s">
        <v>347</v>
      </c>
      <c r="K41" s="609" t="s">
        <v>382</v>
      </c>
      <c r="L41" s="567"/>
      <c r="M41" s="648" t="s">
        <v>394</v>
      </c>
      <c r="N41" s="649"/>
      <c r="O41" s="662" t="s">
        <v>271</v>
      </c>
      <c r="P41" s="663"/>
      <c r="Q41" s="521" t="s">
        <v>348</v>
      </c>
      <c r="R41" s="650"/>
      <c r="S41" s="517" t="s">
        <v>349</v>
      </c>
      <c r="T41" s="518"/>
      <c r="U41" s="506" t="s">
        <v>351</v>
      </c>
      <c r="V41" s="507"/>
      <c r="W41" s="508"/>
      <c r="X41" s="481">
        <v>206005440</v>
      </c>
      <c r="Y41" s="482"/>
      <c r="Z41" s="481">
        <v>205680661</v>
      </c>
      <c r="AA41" s="790"/>
      <c r="AD41" s="793"/>
      <c r="AE41" s="793"/>
      <c r="AF41" s="793"/>
      <c r="AG41" s="793"/>
      <c r="AH41" s="793"/>
      <c r="AI41" s="793"/>
      <c r="AJ41" s="793"/>
      <c r="AK41" s="793"/>
      <c r="AL41" s="793"/>
      <c r="AM41" s="793"/>
      <c r="AN41" s="793"/>
    </row>
    <row r="42" spans="1:40">
      <c r="A42" s="655" t="s">
        <v>825</v>
      </c>
      <c r="B42" s="656"/>
      <c r="C42" s="297">
        <v>77750741</v>
      </c>
      <c r="D42" s="53">
        <f>C42*100/$C$65</f>
        <v>10.258502470270692</v>
      </c>
      <c r="E42" s="464">
        <v>73478692</v>
      </c>
      <c r="F42" s="464"/>
      <c r="G42" s="453">
        <v>70706065</v>
      </c>
      <c r="H42" s="453"/>
      <c r="I42" s="453"/>
      <c r="J42" s="20">
        <f>+G42*100/($E$39+$C$37+$C$38)</f>
        <v>19.466761816368074</v>
      </c>
      <c r="K42" s="568" t="s">
        <v>350</v>
      </c>
      <c r="L42" s="569"/>
      <c r="M42" s="639">
        <v>1826749</v>
      </c>
      <c r="N42" s="640"/>
      <c r="O42" s="638">
        <f>M42*100/M58</f>
        <v>0.24102290072148014</v>
      </c>
      <c r="P42" s="493"/>
      <c r="Q42" s="637"/>
      <c r="R42" s="637"/>
      <c r="S42" s="504">
        <v>1826749</v>
      </c>
      <c r="T42" s="505"/>
      <c r="U42" s="506" t="s">
        <v>353</v>
      </c>
      <c r="V42" s="507"/>
      <c r="W42" s="508"/>
      <c r="X42" s="457">
        <v>244639822</v>
      </c>
      <c r="Y42" s="458"/>
      <c r="Z42" s="457">
        <v>245421579</v>
      </c>
      <c r="AA42" s="584"/>
      <c r="AD42" s="793"/>
      <c r="AE42" s="793"/>
      <c r="AF42" s="793"/>
      <c r="AG42" s="793"/>
      <c r="AH42" s="793"/>
      <c r="AI42" s="793"/>
      <c r="AJ42" s="793"/>
      <c r="AK42" s="793"/>
      <c r="AL42" s="793"/>
      <c r="AM42" s="793"/>
      <c r="AN42" s="793"/>
    </row>
    <row r="43" spans="1:40">
      <c r="A43" s="657" t="s">
        <v>826</v>
      </c>
      <c r="B43" s="658"/>
      <c r="C43" s="297">
        <v>49812318</v>
      </c>
      <c r="D43" s="29">
        <f t="shared" ref="D43:D64" si="6">C43*100/$C$65</f>
        <v>6.5722818931450337</v>
      </c>
      <c r="E43" s="453">
        <v>46253711</v>
      </c>
      <c r="F43" s="453"/>
      <c r="G43" s="453"/>
      <c r="H43" s="453"/>
      <c r="I43" s="453"/>
      <c r="J43" s="20">
        <f t="shared" ref="J43:J56" si="7">+G43*100/($E$39+$C$37+$C$38)</f>
        <v>0</v>
      </c>
      <c r="K43" s="502" t="s">
        <v>352</v>
      </c>
      <c r="L43" s="474"/>
      <c r="M43" s="669">
        <v>46184701</v>
      </c>
      <c r="N43" s="670"/>
      <c r="O43" s="668">
        <f>M43*100/M58</f>
        <v>6.093650854044121</v>
      </c>
      <c r="P43" s="564"/>
      <c r="Q43" s="504">
        <v>787442</v>
      </c>
      <c r="R43" s="504"/>
      <c r="S43" s="504">
        <v>39295427</v>
      </c>
      <c r="T43" s="505"/>
      <c r="U43" s="506" t="s">
        <v>355</v>
      </c>
      <c r="V43" s="507"/>
      <c r="W43" s="508"/>
      <c r="X43" s="457">
        <v>269029574</v>
      </c>
      <c r="Y43" s="458"/>
      <c r="Z43" s="457">
        <v>268779964</v>
      </c>
      <c r="AA43" s="584"/>
      <c r="AD43" s="793"/>
      <c r="AE43" s="793"/>
      <c r="AF43" s="793"/>
      <c r="AG43" s="793"/>
      <c r="AH43" s="793"/>
      <c r="AI43" s="793"/>
      <c r="AJ43" s="793"/>
      <c r="AK43" s="793"/>
      <c r="AL43" s="793"/>
      <c r="AM43" s="793"/>
      <c r="AN43" s="793"/>
    </row>
    <row r="44" spans="1:40">
      <c r="A44" s="657" t="s">
        <v>827</v>
      </c>
      <c r="B44" s="658"/>
      <c r="C44" s="297">
        <v>177430564</v>
      </c>
      <c r="D44" s="29">
        <f t="shared" si="6"/>
        <v>23.410347678815331</v>
      </c>
      <c r="E44" s="453">
        <v>59333139</v>
      </c>
      <c r="F44" s="453"/>
      <c r="G44" s="453">
        <v>59110908</v>
      </c>
      <c r="H44" s="453"/>
      <c r="I44" s="453"/>
      <c r="J44" s="20">
        <f t="shared" si="7"/>
        <v>16.274388438746325</v>
      </c>
      <c r="K44" s="502" t="s">
        <v>354</v>
      </c>
      <c r="L44" s="474"/>
      <c r="M44" s="669">
        <v>237711614</v>
      </c>
      <c r="N44" s="670"/>
      <c r="O44" s="668">
        <f>M44*100/M58</f>
        <v>31.363883457149726</v>
      </c>
      <c r="P44" s="564"/>
      <c r="Q44" s="504">
        <v>4823484</v>
      </c>
      <c r="R44" s="504"/>
      <c r="S44" s="504">
        <v>109375463</v>
      </c>
      <c r="T44" s="505"/>
      <c r="U44" s="506" t="s">
        <v>357</v>
      </c>
      <c r="V44" s="507"/>
      <c r="W44" s="508"/>
      <c r="X44" s="457">
        <v>348521765</v>
      </c>
      <c r="Y44" s="458"/>
      <c r="Z44" s="457">
        <v>348082863</v>
      </c>
      <c r="AA44" s="584"/>
      <c r="AD44" s="793"/>
      <c r="AE44" s="793"/>
      <c r="AF44" s="793"/>
      <c r="AG44" s="793"/>
      <c r="AH44" s="793"/>
      <c r="AI44" s="793"/>
      <c r="AJ44" s="793"/>
      <c r="AK44" s="793"/>
      <c r="AL44" s="793"/>
      <c r="AM44" s="793"/>
      <c r="AN44" s="793"/>
    </row>
    <row r="45" spans="1:40" ht="13.15" customHeight="1">
      <c r="A45" s="657" t="s">
        <v>828</v>
      </c>
      <c r="B45" s="658"/>
      <c r="C45" s="297">
        <v>105367363</v>
      </c>
      <c r="D45" s="29">
        <f t="shared" si="6"/>
        <v>13.902264334965098</v>
      </c>
      <c r="E45" s="659">
        <v>95187894</v>
      </c>
      <c r="F45" s="659"/>
      <c r="G45" s="453">
        <v>94791096</v>
      </c>
      <c r="H45" s="453"/>
      <c r="I45" s="453"/>
      <c r="J45" s="20">
        <f t="shared" si="7"/>
        <v>26.097841651129649</v>
      </c>
      <c r="K45" s="502" t="s">
        <v>356</v>
      </c>
      <c r="L45" s="474"/>
      <c r="M45" s="669">
        <v>51997490</v>
      </c>
      <c r="N45" s="670"/>
      <c r="O45" s="668">
        <f>M45*100/M58</f>
        <v>6.8605954458090057</v>
      </c>
      <c r="P45" s="564"/>
      <c r="Q45" s="504">
        <v>1758427</v>
      </c>
      <c r="R45" s="504"/>
      <c r="S45" s="504">
        <v>34719140</v>
      </c>
      <c r="T45" s="505"/>
      <c r="U45" s="506" t="s">
        <v>359</v>
      </c>
      <c r="V45" s="507"/>
      <c r="W45" s="508"/>
      <c r="X45" s="671">
        <f>+X41/X42</f>
        <v>0.84207647927408968</v>
      </c>
      <c r="Y45" s="672"/>
      <c r="Z45" s="671">
        <f>+Z41/Z42</f>
        <v>0.83807080794635425</v>
      </c>
      <c r="AA45" s="794"/>
      <c r="AD45" s="793"/>
      <c r="AE45" s="793"/>
      <c r="AF45" s="793"/>
      <c r="AG45" s="793"/>
      <c r="AH45" s="793"/>
      <c r="AI45" s="793"/>
      <c r="AJ45" s="793"/>
      <c r="AK45" s="793"/>
      <c r="AL45" s="793"/>
      <c r="AM45" s="793"/>
      <c r="AN45" s="793"/>
    </row>
    <row r="46" spans="1:40" ht="13.15" customHeight="1">
      <c r="A46" s="652" t="s">
        <v>436</v>
      </c>
      <c r="B46" s="298" t="s">
        <v>437</v>
      </c>
      <c r="C46" s="297">
        <v>84273408</v>
      </c>
      <c r="D46" s="29">
        <f t="shared" si="6"/>
        <v>11.11910900175382</v>
      </c>
      <c r="E46" s="453">
        <v>75000174</v>
      </c>
      <c r="F46" s="453"/>
      <c r="G46" s="453">
        <v>74608674</v>
      </c>
      <c r="H46" s="453"/>
      <c r="I46" s="453"/>
      <c r="J46" s="20">
        <f t="shared" si="7"/>
        <v>20.541226360044977</v>
      </c>
      <c r="K46" s="502" t="s">
        <v>358</v>
      </c>
      <c r="L46" s="474"/>
      <c r="M46" s="669">
        <v>1379262</v>
      </c>
      <c r="N46" s="670"/>
      <c r="O46" s="668">
        <f>M46*100/M58</f>
        <v>0.18198106477403855</v>
      </c>
      <c r="P46" s="564"/>
      <c r="Q46" s="504"/>
      <c r="R46" s="504"/>
      <c r="S46" s="504">
        <v>159699</v>
      </c>
      <c r="T46" s="505"/>
      <c r="U46" s="506" t="s">
        <v>829</v>
      </c>
      <c r="V46" s="507"/>
      <c r="W46" s="508"/>
      <c r="X46" s="677">
        <f>+X14*100/X44</f>
        <v>2.5594223649131354</v>
      </c>
      <c r="Y46" s="678"/>
      <c r="Z46" s="677">
        <f>+Z14*100/Z44</f>
        <v>2.4648323465438744</v>
      </c>
      <c r="AA46" s="795"/>
    </row>
    <row r="47" spans="1:40" ht="13.15" customHeight="1">
      <c r="A47" s="653"/>
      <c r="B47" s="298" t="s">
        <v>438</v>
      </c>
      <c r="C47" s="297">
        <v>20845715</v>
      </c>
      <c r="D47" s="29">
        <f t="shared" si="6"/>
        <v>2.7504023250667</v>
      </c>
      <c r="E47" s="453">
        <v>19939480</v>
      </c>
      <c r="F47" s="453"/>
      <c r="G47" s="453">
        <v>19934182</v>
      </c>
      <c r="H47" s="453"/>
      <c r="I47" s="453"/>
      <c r="J47" s="20">
        <f t="shared" si="7"/>
        <v>5.4882699666306101</v>
      </c>
      <c r="K47" s="502" t="s">
        <v>360</v>
      </c>
      <c r="L47" s="474"/>
      <c r="M47" s="669">
        <v>5235314</v>
      </c>
      <c r="N47" s="670"/>
      <c r="O47" s="668">
        <f>M47*100/M58</f>
        <v>0.69075202256455326</v>
      </c>
      <c r="P47" s="564"/>
      <c r="Q47" s="504">
        <v>1329534</v>
      </c>
      <c r="R47" s="504"/>
      <c r="S47" s="504">
        <v>2404338</v>
      </c>
      <c r="T47" s="505"/>
      <c r="U47" s="506" t="s">
        <v>830</v>
      </c>
      <c r="V47" s="507"/>
      <c r="W47" s="508"/>
      <c r="X47" s="677">
        <f>+E45*100/I66</f>
        <v>23.25570027378641</v>
      </c>
      <c r="Y47" s="682"/>
      <c r="Z47" s="791">
        <v>24.6</v>
      </c>
      <c r="AA47" s="792"/>
    </row>
    <row r="48" spans="1:40" ht="13.15" customHeight="1">
      <c r="A48" s="654"/>
      <c r="B48" s="295" t="s">
        <v>439</v>
      </c>
      <c r="C48" s="297">
        <v>248240</v>
      </c>
      <c r="D48" s="29">
        <f t="shared" si="6"/>
        <v>3.275300814457828E-2</v>
      </c>
      <c r="E48" s="453">
        <v>248240</v>
      </c>
      <c r="F48" s="453"/>
      <c r="G48" s="453">
        <v>248240</v>
      </c>
      <c r="H48" s="453"/>
      <c r="I48" s="453"/>
      <c r="J48" s="20">
        <f t="shared" si="7"/>
        <v>6.8345324454065021E-2</v>
      </c>
      <c r="K48" s="502" t="s">
        <v>361</v>
      </c>
      <c r="L48" s="474"/>
      <c r="M48" s="669">
        <v>120668108</v>
      </c>
      <c r="N48" s="670"/>
      <c r="O48" s="668">
        <f>M48*100/M58</f>
        <v>15.921058347223862</v>
      </c>
      <c r="P48" s="564"/>
      <c r="Q48" s="504">
        <v>1203678</v>
      </c>
      <c r="R48" s="504"/>
      <c r="S48" s="504">
        <v>10159864</v>
      </c>
      <c r="T48" s="505"/>
      <c r="U48" s="683"/>
      <c r="V48" s="684"/>
      <c r="W48" s="599"/>
      <c r="X48" s="76"/>
      <c r="Y48" s="77"/>
      <c r="Z48" s="76"/>
      <c r="AA48" s="78"/>
    </row>
    <row r="49" spans="1:27" ht="13.15" customHeight="1">
      <c r="A49" s="657" t="s">
        <v>831</v>
      </c>
      <c r="B49" s="658"/>
      <c r="C49" s="120">
        <f>C42+C44+C45</f>
        <v>360548668</v>
      </c>
      <c r="D49" s="121">
        <f t="shared" si="6"/>
        <v>47.571114484051122</v>
      </c>
      <c r="E49" s="685">
        <f>E42+E44+E45</f>
        <v>227999725</v>
      </c>
      <c r="F49" s="685">
        <f>F42+F44+F45</f>
        <v>0</v>
      </c>
      <c r="G49" s="685">
        <f>+G42+G44+G45</f>
        <v>224608069</v>
      </c>
      <c r="H49" s="685"/>
      <c r="I49" s="685"/>
      <c r="J49" s="122">
        <f t="shared" si="7"/>
        <v>61.838991906244047</v>
      </c>
      <c r="K49" s="502" t="s">
        <v>362</v>
      </c>
      <c r="L49" s="474"/>
      <c r="M49" s="669">
        <v>94119037</v>
      </c>
      <c r="N49" s="670"/>
      <c r="O49" s="668">
        <f>M49*100/M58</f>
        <v>12.418150118517824</v>
      </c>
      <c r="P49" s="564"/>
      <c r="Q49" s="504">
        <v>50507970</v>
      </c>
      <c r="R49" s="504"/>
      <c r="S49" s="504">
        <v>44396743</v>
      </c>
      <c r="T49" s="505"/>
      <c r="U49" s="686" t="s">
        <v>417</v>
      </c>
      <c r="V49" s="679" t="s">
        <v>418</v>
      </c>
      <c r="W49" s="680"/>
      <c r="X49" s="673"/>
      <c r="Y49" s="674"/>
      <c r="Z49" s="673"/>
      <c r="AA49" s="788"/>
    </row>
    <row r="50" spans="1:27" ht="13.15" customHeight="1">
      <c r="A50" s="657" t="s">
        <v>832</v>
      </c>
      <c r="B50" s="658"/>
      <c r="C50" s="297">
        <v>76622646</v>
      </c>
      <c r="D50" s="29">
        <f t="shared" si="6"/>
        <v>10.109660604645256</v>
      </c>
      <c r="E50" s="453">
        <v>51330877</v>
      </c>
      <c r="F50" s="453"/>
      <c r="G50" s="453">
        <v>45718537</v>
      </c>
      <c r="H50" s="453"/>
      <c r="I50" s="453"/>
      <c r="J50" s="20">
        <f t="shared" si="7"/>
        <v>12.587206916009411</v>
      </c>
      <c r="K50" s="502" t="s">
        <v>363</v>
      </c>
      <c r="L50" s="474"/>
      <c r="M50" s="669">
        <v>12268267</v>
      </c>
      <c r="N50" s="670"/>
      <c r="O50" s="668">
        <f>M50*100/M58</f>
        <v>1.6186861463537743</v>
      </c>
      <c r="P50" s="564"/>
      <c r="Q50" s="504">
        <v>755188</v>
      </c>
      <c r="R50" s="504"/>
      <c r="S50" s="504">
        <v>11453302</v>
      </c>
      <c r="T50" s="505"/>
      <c r="U50" s="687"/>
      <c r="V50" s="681" t="s">
        <v>419</v>
      </c>
      <c r="W50" s="474"/>
      <c r="X50" s="675"/>
      <c r="Y50" s="676"/>
      <c r="Z50" s="675"/>
      <c r="AA50" s="787"/>
    </row>
    <row r="51" spans="1:27" ht="13.15" customHeight="1">
      <c r="A51" s="657" t="s">
        <v>833</v>
      </c>
      <c r="B51" s="658"/>
      <c r="C51" s="297">
        <v>9177322</v>
      </c>
      <c r="D51" s="29">
        <f t="shared" si="6"/>
        <v>1.2108640920537279</v>
      </c>
      <c r="E51" s="453">
        <v>7128796</v>
      </c>
      <c r="F51" s="453"/>
      <c r="G51" s="453">
        <v>7128796</v>
      </c>
      <c r="H51" s="453"/>
      <c r="I51" s="453"/>
      <c r="J51" s="20">
        <f t="shared" si="7"/>
        <v>1.9626968884419951</v>
      </c>
      <c r="K51" s="502" t="s">
        <v>364</v>
      </c>
      <c r="L51" s="474"/>
      <c r="M51" s="669">
        <v>64310184</v>
      </c>
      <c r="N51" s="670"/>
      <c r="O51" s="668">
        <f>M51*100/M58</f>
        <v>8.4851433303711232</v>
      </c>
      <c r="P51" s="564"/>
      <c r="Q51" s="504">
        <v>11422527</v>
      </c>
      <c r="R51" s="504"/>
      <c r="S51" s="504">
        <v>42285946</v>
      </c>
      <c r="T51" s="505"/>
      <c r="U51" s="687"/>
      <c r="V51" s="681" t="s">
        <v>420</v>
      </c>
      <c r="W51" s="474"/>
      <c r="X51" s="675">
        <v>14.6</v>
      </c>
      <c r="Y51" s="695"/>
      <c r="Z51" s="675">
        <v>15.7</v>
      </c>
      <c r="AA51" s="789"/>
    </row>
    <row r="52" spans="1:27" ht="13.15" customHeight="1">
      <c r="A52" s="657" t="s">
        <v>834</v>
      </c>
      <c r="B52" s="658"/>
      <c r="C52" s="297">
        <v>47262276</v>
      </c>
      <c r="D52" s="29">
        <f t="shared" si="6"/>
        <v>6.2358270655789019</v>
      </c>
      <c r="E52" s="453">
        <v>44410455</v>
      </c>
      <c r="F52" s="453"/>
      <c r="G52" s="453">
        <v>31151168</v>
      </c>
      <c r="H52" s="453"/>
      <c r="I52" s="453"/>
      <c r="J52" s="20">
        <f t="shared" si="7"/>
        <v>8.5765254756811462</v>
      </c>
      <c r="K52" s="502" t="s">
        <v>365</v>
      </c>
      <c r="L52" s="474"/>
      <c r="M52" s="669">
        <v>37126</v>
      </c>
      <c r="N52" s="670"/>
      <c r="O52" s="668">
        <f>M52*100/M58</f>
        <v>4.8984377230728857E-3</v>
      </c>
      <c r="P52" s="564"/>
      <c r="Q52" s="504"/>
      <c r="R52" s="504"/>
      <c r="S52" s="504">
        <v>16819</v>
      </c>
      <c r="T52" s="505"/>
      <c r="U52" s="688"/>
      <c r="V52" s="681" t="s">
        <v>421</v>
      </c>
      <c r="W52" s="474"/>
      <c r="X52" s="693">
        <v>191.9</v>
      </c>
      <c r="Y52" s="694"/>
      <c r="Z52" s="693">
        <v>202.9</v>
      </c>
      <c r="AA52" s="742"/>
    </row>
    <row r="53" spans="1:27" ht="18" customHeight="1">
      <c r="A53" s="689" t="s">
        <v>835</v>
      </c>
      <c r="B53" s="690"/>
      <c r="C53" s="297">
        <v>226783</v>
      </c>
      <c r="D53" s="29">
        <f t="shared" si="6"/>
        <v>2.9921952328600936E-2</v>
      </c>
      <c r="E53" s="453">
        <v>226783</v>
      </c>
      <c r="F53" s="453"/>
      <c r="G53" s="453">
        <v>170865</v>
      </c>
      <c r="H53" s="453"/>
      <c r="I53" s="453"/>
      <c r="J53" s="20">
        <f t="shared" si="7"/>
        <v>4.7042474471655729E-2</v>
      </c>
      <c r="K53" s="502" t="s">
        <v>367</v>
      </c>
      <c r="L53" s="474"/>
      <c r="M53" s="669">
        <v>105688005</v>
      </c>
      <c r="N53" s="670"/>
      <c r="O53" s="668">
        <f>M53*100/M58</f>
        <v>13.944570127897316</v>
      </c>
      <c r="P53" s="564"/>
      <c r="Q53" s="504"/>
      <c r="R53" s="504"/>
      <c r="S53" s="504">
        <v>95503320</v>
      </c>
      <c r="T53" s="505"/>
      <c r="U53" s="733" t="s">
        <v>366</v>
      </c>
      <c r="V53" s="743" t="s">
        <v>862</v>
      </c>
      <c r="W53" s="569"/>
      <c r="X53" s="457">
        <v>14430086</v>
      </c>
      <c r="Y53" s="564"/>
      <c r="Z53" s="457">
        <v>9839979</v>
      </c>
      <c r="AA53" s="584"/>
    </row>
    <row r="54" spans="1:27" ht="13.15" customHeight="1">
      <c r="A54" s="657" t="s">
        <v>837</v>
      </c>
      <c r="B54" s="658"/>
      <c r="C54" s="297">
        <v>47907054</v>
      </c>
      <c r="D54" s="29">
        <f t="shared" si="6"/>
        <v>6.3208996529356734</v>
      </c>
      <c r="E54" s="453">
        <v>40639918</v>
      </c>
      <c r="F54" s="453"/>
      <c r="G54" s="453">
        <v>24458390</v>
      </c>
      <c r="H54" s="453"/>
      <c r="I54" s="453"/>
      <c r="J54" s="20">
        <f t="shared" si="7"/>
        <v>6.7338728656705573</v>
      </c>
      <c r="K54" s="502" t="s">
        <v>369</v>
      </c>
      <c r="L54" s="474"/>
      <c r="M54" s="669">
        <v>16489260</v>
      </c>
      <c r="N54" s="670"/>
      <c r="O54" s="668">
        <f>M54*100/M58</f>
        <v>2.1756077468501003</v>
      </c>
      <c r="P54" s="564"/>
      <c r="Q54" s="504"/>
      <c r="R54" s="504"/>
      <c r="S54" s="504">
        <v>5269260</v>
      </c>
      <c r="T54" s="505"/>
      <c r="U54" s="734"/>
      <c r="V54" s="732" t="s">
        <v>368</v>
      </c>
      <c r="W54" s="474"/>
      <c r="X54" s="457">
        <v>5109594</v>
      </c>
      <c r="Y54" s="564"/>
      <c r="Z54" s="457">
        <v>5060006</v>
      </c>
      <c r="AA54" s="584"/>
    </row>
    <row r="55" spans="1:27" ht="13.15" customHeight="1">
      <c r="A55" s="657" t="s">
        <v>838</v>
      </c>
      <c r="B55" s="658"/>
      <c r="C55" s="297">
        <v>10895396</v>
      </c>
      <c r="D55" s="29">
        <f t="shared" si="6"/>
        <v>1.4375483158492008</v>
      </c>
      <c r="E55" s="453">
        <v>7035221</v>
      </c>
      <c r="F55" s="453"/>
      <c r="G55" s="453"/>
      <c r="H55" s="453"/>
      <c r="I55" s="453"/>
      <c r="J55" s="20">
        <f t="shared" si="7"/>
        <v>0</v>
      </c>
      <c r="K55" s="502" t="s">
        <v>371</v>
      </c>
      <c r="L55" s="474"/>
      <c r="M55" s="669"/>
      <c r="N55" s="670"/>
      <c r="O55" s="668">
        <f>M55*100/M58</f>
        <v>0</v>
      </c>
      <c r="P55" s="564"/>
      <c r="Q55" s="504"/>
      <c r="R55" s="504"/>
      <c r="S55" s="504"/>
      <c r="T55" s="505"/>
      <c r="U55" s="735"/>
      <c r="V55" s="732" t="s">
        <v>370</v>
      </c>
      <c r="W55" s="474"/>
      <c r="X55" s="457">
        <v>13748076</v>
      </c>
      <c r="Y55" s="564"/>
      <c r="Z55" s="457">
        <v>12730450</v>
      </c>
      <c r="AA55" s="584"/>
    </row>
    <row r="56" spans="1:27" ht="13.15" customHeight="1">
      <c r="A56" s="657" t="s">
        <v>839</v>
      </c>
      <c r="B56" s="658"/>
      <c r="C56" s="297">
        <v>132876379</v>
      </c>
      <c r="D56" s="29">
        <f t="shared" si="6"/>
        <v>17.531828567551845</v>
      </c>
      <c r="E56" s="453">
        <v>2312638</v>
      </c>
      <c r="F56" s="453"/>
      <c r="G56" s="453">
        <v>1021</v>
      </c>
      <c r="H56" s="453"/>
      <c r="I56" s="453"/>
      <c r="J56" s="20">
        <f t="shared" si="7"/>
        <v>2.8110125792620201E-4</v>
      </c>
      <c r="K56" s="698"/>
      <c r="L56" s="458"/>
      <c r="M56" s="669"/>
      <c r="N56" s="670"/>
      <c r="O56" s="668">
        <f>M56*100/M58</f>
        <v>0</v>
      </c>
      <c r="P56" s="564"/>
      <c r="Q56" s="504"/>
      <c r="R56" s="504"/>
      <c r="S56" s="504"/>
      <c r="T56" s="505"/>
      <c r="U56" s="740" t="s">
        <v>372</v>
      </c>
      <c r="V56" s="741"/>
      <c r="W56" s="656"/>
      <c r="X56" s="457">
        <v>1261868023</v>
      </c>
      <c r="Y56" s="564"/>
      <c r="Z56" s="457">
        <v>1268344631</v>
      </c>
      <c r="AA56" s="584"/>
    </row>
    <row r="57" spans="1:27" ht="13.15" customHeight="1">
      <c r="A57" s="657" t="s">
        <v>840</v>
      </c>
      <c r="B57" s="658"/>
      <c r="C57" s="297"/>
      <c r="D57" s="29">
        <f t="shared" si="6"/>
        <v>0</v>
      </c>
      <c r="E57" s="453"/>
      <c r="F57" s="453"/>
      <c r="G57" s="564"/>
      <c r="H57" s="564"/>
      <c r="I57" s="564"/>
      <c r="J57" s="21"/>
      <c r="K57" s="698"/>
      <c r="L57" s="458"/>
      <c r="M57" s="762"/>
      <c r="N57" s="763"/>
      <c r="O57" s="668">
        <f>M57*100/M58</f>
        <v>0</v>
      </c>
      <c r="P57" s="564"/>
      <c r="Q57" s="504"/>
      <c r="R57" s="504"/>
      <c r="S57" s="504"/>
      <c r="T57" s="505"/>
      <c r="U57" s="737" t="s">
        <v>434</v>
      </c>
      <c r="V57" s="727" t="s">
        <v>863</v>
      </c>
      <c r="W57" s="569"/>
      <c r="X57" s="457">
        <v>70042250</v>
      </c>
      <c r="Y57" s="564"/>
      <c r="Z57" s="457">
        <v>54441619</v>
      </c>
      <c r="AA57" s="584"/>
    </row>
    <row r="58" spans="1:27" ht="13.9" customHeight="1" thickBot="1">
      <c r="A58" s="657" t="s">
        <v>842</v>
      </c>
      <c r="B58" s="658"/>
      <c r="C58" s="297">
        <v>72625376</v>
      </c>
      <c r="D58" s="29">
        <f t="shared" si="6"/>
        <v>9.5822572173342735</v>
      </c>
      <c r="E58" s="453">
        <v>16008440</v>
      </c>
      <c r="F58" s="453"/>
      <c r="G58" s="564"/>
      <c r="H58" s="564"/>
      <c r="I58" s="564"/>
      <c r="J58" s="212"/>
      <c r="K58" s="728" t="s">
        <v>373</v>
      </c>
      <c r="L58" s="729">
        <f>SUM(L42:L57)</f>
        <v>0</v>
      </c>
      <c r="M58" s="745">
        <f>SUM(M42:N57)</f>
        <v>757915117</v>
      </c>
      <c r="N58" s="746"/>
      <c r="O58" s="691">
        <v>100</v>
      </c>
      <c r="P58" s="692"/>
      <c r="Q58" s="736">
        <f>SUM(Q42:Q57)</f>
        <v>72588250</v>
      </c>
      <c r="R58" s="736">
        <f>SUM(R42:R57)</f>
        <v>0</v>
      </c>
      <c r="S58" s="736">
        <f>SUM(S42:S57)</f>
        <v>396866070</v>
      </c>
      <c r="T58" s="744">
        <f>SUM(T42:T57)</f>
        <v>0</v>
      </c>
      <c r="U58" s="738"/>
      <c r="V58" s="726" t="s">
        <v>864</v>
      </c>
      <c r="W58" s="474"/>
      <c r="X58" s="457"/>
      <c r="Y58" s="564"/>
      <c r="Z58" s="457"/>
      <c r="AA58" s="584"/>
    </row>
    <row r="59" spans="1:27" ht="13.15" customHeight="1">
      <c r="A59" s="657" t="s">
        <v>844</v>
      </c>
      <c r="B59" s="658"/>
      <c r="C59" s="297">
        <v>3996087</v>
      </c>
      <c r="D59" s="29">
        <f t="shared" si="6"/>
        <v>0.52724730123043584</v>
      </c>
      <c r="E59" s="453">
        <v>3694495</v>
      </c>
      <c r="F59" s="538"/>
      <c r="G59" s="756" t="s">
        <v>845</v>
      </c>
      <c r="H59" s="757"/>
      <c r="I59" s="757"/>
      <c r="J59" s="758"/>
      <c r="K59" s="759" t="s">
        <v>846</v>
      </c>
      <c r="L59" s="85" t="s">
        <v>395</v>
      </c>
      <c r="M59" s="730">
        <v>87626075</v>
      </c>
      <c r="N59" s="731"/>
      <c r="O59" s="747" t="s">
        <v>847</v>
      </c>
      <c r="P59" s="699" t="s">
        <v>287</v>
      </c>
      <c r="Q59" s="700"/>
      <c r="R59" s="701"/>
      <c r="S59" s="704">
        <v>1669549</v>
      </c>
      <c r="T59" s="705"/>
      <c r="U59" s="738"/>
      <c r="V59" s="726" t="s">
        <v>342</v>
      </c>
      <c r="W59" s="474"/>
      <c r="X59" s="457">
        <v>65575069</v>
      </c>
      <c r="Y59" s="564"/>
      <c r="Z59" s="457">
        <v>69324562</v>
      </c>
      <c r="AA59" s="584"/>
    </row>
    <row r="60" spans="1:27" ht="13.15" customHeight="1">
      <c r="A60" s="652" t="s">
        <v>436</v>
      </c>
      <c r="B60" s="89" t="s">
        <v>849</v>
      </c>
      <c r="C60" s="297">
        <v>72588250</v>
      </c>
      <c r="D60" s="29">
        <f t="shared" si="6"/>
        <v>9.5773587796112007</v>
      </c>
      <c r="E60" s="453">
        <v>15991621</v>
      </c>
      <c r="F60" s="538"/>
      <c r="G60" s="296"/>
      <c r="H60" s="97"/>
      <c r="I60" s="319">
        <f>+SUM(G49:G56)-G53</f>
        <v>333065981</v>
      </c>
      <c r="J60" s="41" t="s">
        <v>393</v>
      </c>
      <c r="K60" s="760"/>
      <c r="L60" s="85" t="s">
        <v>396</v>
      </c>
      <c r="M60" s="697">
        <v>22100709</v>
      </c>
      <c r="N60" s="458"/>
      <c r="O60" s="748"/>
      <c r="P60" s="702" t="s">
        <v>448</v>
      </c>
      <c r="Q60" s="510"/>
      <c r="R60" s="703"/>
      <c r="S60" s="704">
        <v>-6449729</v>
      </c>
      <c r="T60" s="705"/>
      <c r="U60" s="739"/>
      <c r="V60" s="726" t="s">
        <v>865</v>
      </c>
      <c r="W60" s="474"/>
      <c r="X60" s="457"/>
      <c r="Y60" s="564"/>
      <c r="Z60" s="457"/>
      <c r="AA60" s="584"/>
    </row>
    <row r="61" spans="1:27" ht="13.15" customHeight="1">
      <c r="A61" s="653"/>
      <c r="B61" s="89" t="s">
        <v>851</v>
      </c>
      <c r="C61" s="297">
        <v>41289303</v>
      </c>
      <c r="D61" s="29">
        <f t="shared" si="6"/>
        <v>5.447747653250727</v>
      </c>
      <c r="E61" s="453">
        <v>1917195</v>
      </c>
      <c r="F61" s="538"/>
      <c r="G61" s="565" t="s">
        <v>852</v>
      </c>
      <c r="H61" s="477"/>
      <c r="I61" s="477"/>
      <c r="J61" s="774"/>
      <c r="K61" s="760"/>
      <c r="L61" s="85" t="s">
        <v>397</v>
      </c>
      <c r="M61" s="697">
        <v>16489260</v>
      </c>
      <c r="N61" s="458"/>
      <c r="O61" s="748"/>
      <c r="P61" s="702" t="s">
        <v>449</v>
      </c>
      <c r="Q61" s="510"/>
      <c r="R61" s="703"/>
      <c r="S61" s="704">
        <v>225804</v>
      </c>
      <c r="T61" s="705"/>
      <c r="U61" s="724" t="s">
        <v>374</v>
      </c>
      <c r="V61" s="725"/>
      <c r="W61" s="569"/>
      <c r="X61" s="457">
        <v>5571930</v>
      </c>
      <c r="Y61" s="564"/>
      <c r="Z61" s="457">
        <v>5651617</v>
      </c>
      <c r="AA61" s="584"/>
    </row>
    <row r="62" spans="1:27" ht="13.15" customHeight="1">
      <c r="A62" s="653"/>
      <c r="B62" s="89" t="s">
        <v>853</v>
      </c>
      <c r="C62" s="297">
        <v>28210052</v>
      </c>
      <c r="D62" s="29">
        <f t="shared" si="6"/>
        <v>3.7220595508982308</v>
      </c>
      <c r="E62" s="453">
        <v>13882531</v>
      </c>
      <c r="F62" s="538"/>
      <c r="G62" s="22"/>
      <c r="H62" s="4"/>
      <c r="I62" s="320">
        <f>+I60/(E39+C37+C38)</f>
        <v>0.9169957515330508</v>
      </c>
      <c r="J62" s="123">
        <f>+I60/E39</f>
        <v>1.0330596379278147</v>
      </c>
      <c r="K62" s="760"/>
      <c r="L62" s="85" t="s">
        <v>398</v>
      </c>
      <c r="M62" s="697">
        <v>3225717</v>
      </c>
      <c r="N62" s="458"/>
      <c r="O62" s="748"/>
      <c r="P62" s="709" t="s">
        <v>450</v>
      </c>
      <c r="Q62" s="710"/>
      <c r="R62" s="711"/>
      <c r="S62" s="704">
        <v>362515</v>
      </c>
      <c r="T62" s="705"/>
      <c r="U62" s="721" t="s">
        <v>375</v>
      </c>
      <c r="V62" s="722"/>
      <c r="W62" s="723"/>
      <c r="X62" s="457">
        <v>4375888</v>
      </c>
      <c r="Y62" s="564"/>
      <c r="Z62" s="457">
        <v>3498056</v>
      </c>
      <c r="AA62" s="584"/>
    </row>
    <row r="63" spans="1:27" ht="18" customHeight="1">
      <c r="A63" s="653"/>
      <c r="B63" s="89" t="s">
        <v>854</v>
      </c>
      <c r="C63" s="297">
        <v>37126</v>
      </c>
      <c r="D63" s="29">
        <f t="shared" si="6"/>
        <v>4.8984377230728857E-3</v>
      </c>
      <c r="E63" s="453">
        <v>16819</v>
      </c>
      <c r="F63" s="538"/>
      <c r="G63" s="23"/>
      <c r="H63" s="24"/>
      <c r="I63" s="771" t="s">
        <v>855</v>
      </c>
      <c r="J63" s="772"/>
      <c r="K63" s="760"/>
      <c r="L63" s="85" t="s">
        <v>399</v>
      </c>
      <c r="M63" s="697">
        <v>2138878</v>
      </c>
      <c r="N63" s="458"/>
      <c r="O63" s="748"/>
      <c r="P63" s="717" t="s">
        <v>856</v>
      </c>
      <c r="Q63" s="712" t="s">
        <v>414</v>
      </c>
      <c r="R63" s="713"/>
      <c r="S63" s="704">
        <v>81</v>
      </c>
      <c r="T63" s="705"/>
      <c r="U63" s="706" t="s">
        <v>857</v>
      </c>
      <c r="V63" s="696" t="s">
        <v>311</v>
      </c>
      <c r="W63" s="474"/>
      <c r="X63" s="70">
        <v>99</v>
      </c>
      <c r="Y63" s="71">
        <v>96.5</v>
      </c>
      <c r="Z63" s="70">
        <v>98.9</v>
      </c>
      <c r="AA63" s="72">
        <v>96.1</v>
      </c>
    </row>
    <row r="64" spans="1:27" ht="17.45" customHeight="1">
      <c r="A64" s="654"/>
      <c r="B64" s="89" t="s">
        <v>858</v>
      </c>
      <c r="C64" s="297"/>
      <c r="D64" s="29">
        <f t="shared" si="6"/>
        <v>0</v>
      </c>
      <c r="E64" s="453"/>
      <c r="F64" s="538"/>
      <c r="I64" s="773"/>
      <c r="J64" s="772"/>
      <c r="K64" s="760"/>
      <c r="L64" s="86" t="s">
        <v>400</v>
      </c>
      <c r="M64" s="697">
        <v>16538241</v>
      </c>
      <c r="N64" s="458"/>
      <c r="O64" s="748"/>
      <c r="P64" s="718"/>
      <c r="Q64" s="720" t="s">
        <v>415</v>
      </c>
      <c r="R64" s="703"/>
      <c r="S64" s="704">
        <v>103</v>
      </c>
      <c r="T64" s="705"/>
      <c r="U64" s="707"/>
      <c r="V64" s="696" t="s">
        <v>293</v>
      </c>
      <c r="W64" s="474"/>
      <c r="X64" s="70">
        <v>98.8</v>
      </c>
      <c r="Y64" s="71">
        <v>95.6</v>
      </c>
      <c r="Z64" s="70">
        <v>98.7</v>
      </c>
      <c r="AA64" s="72">
        <v>95.1</v>
      </c>
    </row>
    <row r="65" spans="1:27" ht="15.6" customHeight="1">
      <c r="A65" s="657" t="s">
        <v>859</v>
      </c>
      <c r="B65" s="658"/>
      <c r="C65" s="754">
        <f>SUM(C49:C58)-C53</f>
        <v>757915117</v>
      </c>
      <c r="D65" s="764">
        <v>100</v>
      </c>
      <c r="E65" s="766">
        <f>SUM(E49:E58)-E53</f>
        <v>396866070</v>
      </c>
      <c r="F65" s="767"/>
      <c r="G65" s="565" t="s">
        <v>860</v>
      </c>
      <c r="H65" s="473"/>
      <c r="I65" s="473"/>
      <c r="J65" s="770"/>
      <c r="K65" s="760"/>
      <c r="L65" s="85" t="s">
        <v>401</v>
      </c>
      <c r="M65" s="697">
        <v>27133270</v>
      </c>
      <c r="N65" s="458"/>
      <c r="O65" s="748"/>
      <c r="P65" s="718"/>
      <c r="Q65" s="720" t="s">
        <v>416</v>
      </c>
      <c r="R65" s="703"/>
      <c r="S65" s="704">
        <v>258</v>
      </c>
      <c r="T65" s="705"/>
      <c r="U65" s="707"/>
      <c r="V65" s="696" t="s">
        <v>422</v>
      </c>
      <c r="W65" s="474"/>
      <c r="X65" s="70">
        <v>99.1</v>
      </c>
      <c r="Y65" s="71">
        <v>96.9</v>
      </c>
      <c r="Z65" s="70">
        <v>98.9</v>
      </c>
      <c r="AA65" s="72">
        <v>96.6</v>
      </c>
    </row>
    <row r="66" spans="1:27" ht="15.6" customHeight="1" thickBot="1">
      <c r="A66" s="752"/>
      <c r="B66" s="753"/>
      <c r="C66" s="755"/>
      <c r="D66" s="765"/>
      <c r="E66" s="768"/>
      <c r="F66" s="769"/>
      <c r="G66" s="25"/>
      <c r="H66" s="13"/>
      <c r="I66" s="124">
        <v>409309945</v>
      </c>
      <c r="J66" s="19" t="s">
        <v>393</v>
      </c>
      <c r="K66" s="761"/>
      <c r="L66" s="8"/>
      <c r="M66" s="750"/>
      <c r="N66" s="751"/>
      <c r="O66" s="749"/>
      <c r="P66" s="719"/>
      <c r="Q66" s="44"/>
      <c r="R66" s="45"/>
      <c r="S66" s="715"/>
      <c r="T66" s="716"/>
      <c r="U66" s="708"/>
      <c r="V66" s="325"/>
      <c r="W66" s="26"/>
      <c r="X66" s="73"/>
      <c r="Y66" s="74"/>
      <c r="Z66" s="73"/>
      <c r="AA66" s="75"/>
    </row>
    <row r="67" spans="1:27">
      <c r="A67" s="27" t="s">
        <v>443</v>
      </c>
      <c r="B67" s="27" t="s">
        <v>444</v>
      </c>
    </row>
    <row r="68" spans="1:27">
      <c r="B68" s="27" t="s">
        <v>445</v>
      </c>
    </row>
    <row r="69" spans="1:27">
      <c r="B69" s="27" t="s">
        <v>446</v>
      </c>
    </row>
    <row r="70" spans="1:27">
      <c r="B70" s="27" t="s">
        <v>447</v>
      </c>
    </row>
    <row r="71" spans="1:27">
      <c r="A71" s="328" t="s">
        <v>485</v>
      </c>
      <c r="B71" s="328"/>
      <c r="C71" s="326" t="s">
        <v>487</v>
      </c>
      <c r="D71" s="326"/>
      <c r="E71" s="326"/>
      <c r="F71" s="326"/>
      <c r="G71" s="326"/>
      <c r="H71" s="326"/>
      <c r="I71" s="326"/>
      <c r="J71" s="326"/>
      <c r="K71" s="326"/>
      <c r="L71" s="326"/>
      <c r="M71" s="326"/>
      <c r="N71" s="326"/>
      <c r="O71" s="326"/>
      <c r="W71" s="2" t="s">
        <v>435</v>
      </c>
      <c r="X71" s="714">
        <v>42015</v>
      </c>
      <c r="Y71" s="454"/>
    </row>
    <row r="72" spans="1:27">
      <c r="C72" s="326" t="s">
        <v>486</v>
      </c>
      <c r="D72" s="326"/>
      <c r="E72" s="326"/>
      <c r="F72" s="326"/>
      <c r="G72" s="326"/>
      <c r="H72" s="326"/>
      <c r="I72" s="327"/>
      <c r="J72" s="326"/>
      <c r="K72" s="326"/>
      <c r="L72" s="326"/>
      <c r="M72" s="326"/>
      <c r="N72" s="326"/>
      <c r="O72" s="326"/>
    </row>
    <row r="73" spans="1:27">
      <c r="I73" s="111"/>
    </row>
  </sheetData>
  <mergeCells count="531">
    <mergeCell ref="Z44:AA44"/>
    <mergeCell ref="Z42:AA42"/>
    <mergeCell ref="Z50:AA50"/>
    <mergeCell ref="Z49:AA49"/>
    <mergeCell ref="Z51:AA51"/>
    <mergeCell ref="Z41:AA41"/>
    <mergeCell ref="Z31:AA31"/>
    <mergeCell ref="Z33:AA33"/>
    <mergeCell ref="Z47:AA47"/>
    <mergeCell ref="Z43:AA43"/>
    <mergeCell ref="Z45:AA45"/>
    <mergeCell ref="Z46:AA46"/>
    <mergeCell ref="Z36:AA36"/>
    <mergeCell ref="AD12:AH13"/>
    <mergeCell ref="AD14:AD15"/>
    <mergeCell ref="AE14:AH17"/>
    <mergeCell ref="Z40:AA40"/>
    <mergeCell ref="Z35:AA35"/>
    <mergeCell ref="Z34:AA34"/>
    <mergeCell ref="Z32:AA32"/>
    <mergeCell ref="Z19:AA19"/>
    <mergeCell ref="Z29:AA30"/>
    <mergeCell ref="Z12:AA12"/>
    <mergeCell ref="Z38:AA38"/>
    <mergeCell ref="AD24:AN45"/>
    <mergeCell ref="Z28:AA28"/>
    <mergeCell ref="M66:N66"/>
    <mergeCell ref="A65:B66"/>
    <mergeCell ref="C65:C66"/>
    <mergeCell ref="E61:F61"/>
    <mergeCell ref="E62:F62"/>
    <mergeCell ref="A60:A64"/>
    <mergeCell ref="A59:B59"/>
    <mergeCell ref="E60:F60"/>
    <mergeCell ref="E59:F59"/>
    <mergeCell ref="G59:J59"/>
    <mergeCell ref="K59:K66"/>
    <mergeCell ref="E63:F63"/>
    <mergeCell ref="M62:N62"/>
    <mergeCell ref="D65:D66"/>
    <mergeCell ref="E65:F66"/>
    <mergeCell ref="G65:J65"/>
    <mergeCell ref="E64:F64"/>
    <mergeCell ref="I63:J64"/>
    <mergeCell ref="G61:J61"/>
    <mergeCell ref="Z52:AA52"/>
    <mergeCell ref="Z53:AA53"/>
    <mergeCell ref="X59:Y59"/>
    <mergeCell ref="V53:W53"/>
    <mergeCell ref="Z56:AA56"/>
    <mergeCell ref="V55:W55"/>
    <mergeCell ref="V52:W52"/>
    <mergeCell ref="Z54:AA54"/>
    <mergeCell ref="Z58:AA58"/>
    <mergeCell ref="Z57:AA57"/>
    <mergeCell ref="Z55:AA55"/>
    <mergeCell ref="Z59:AA59"/>
    <mergeCell ref="A56:B56"/>
    <mergeCell ref="E56:F56"/>
    <mergeCell ref="A57:B57"/>
    <mergeCell ref="E58:F58"/>
    <mergeCell ref="E57:F57"/>
    <mergeCell ref="A58:B58"/>
    <mergeCell ref="V59:W59"/>
    <mergeCell ref="X55:Y55"/>
    <mergeCell ref="V54:W54"/>
    <mergeCell ref="U53:U55"/>
    <mergeCell ref="S54:T54"/>
    <mergeCell ref="Q58:R58"/>
    <mergeCell ref="S59:T59"/>
    <mergeCell ref="U57:U60"/>
    <mergeCell ref="Q56:R56"/>
    <mergeCell ref="S56:T56"/>
    <mergeCell ref="U56:W56"/>
    <mergeCell ref="S57:T57"/>
    <mergeCell ref="S58:T58"/>
    <mergeCell ref="O57:P57"/>
    <mergeCell ref="M58:N58"/>
    <mergeCell ref="O59:O66"/>
    <mergeCell ref="P60:R60"/>
    <mergeCell ref="M65:N65"/>
    <mergeCell ref="G56:I56"/>
    <mergeCell ref="G58:I58"/>
    <mergeCell ref="K58:L58"/>
    <mergeCell ref="G57:I57"/>
    <mergeCell ref="K57:L57"/>
    <mergeCell ref="X58:Y58"/>
    <mergeCell ref="X57:Y57"/>
    <mergeCell ref="Z60:AA60"/>
    <mergeCell ref="Z61:AA61"/>
    <mergeCell ref="M59:N59"/>
    <mergeCell ref="S60:T60"/>
    <mergeCell ref="V60:W60"/>
    <mergeCell ref="M57:N57"/>
    <mergeCell ref="Q57:R57"/>
    <mergeCell ref="X60:Y60"/>
    <mergeCell ref="U61:W61"/>
    <mergeCell ref="S62:T62"/>
    <mergeCell ref="S61:T61"/>
    <mergeCell ref="S65:T65"/>
    <mergeCell ref="X61:Y61"/>
    <mergeCell ref="X62:Y62"/>
    <mergeCell ref="V64:W64"/>
    <mergeCell ref="V65:W65"/>
    <mergeCell ref="Z62:AA62"/>
    <mergeCell ref="S63:T63"/>
    <mergeCell ref="U63:U66"/>
    <mergeCell ref="P62:R62"/>
    <mergeCell ref="Q63:R63"/>
    <mergeCell ref="X71:Y71"/>
    <mergeCell ref="S66:T66"/>
    <mergeCell ref="P63:P66"/>
    <mergeCell ref="Q64:R64"/>
    <mergeCell ref="S64:T64"/>
    <mergeCell ref="U62:W62"/>
    <mergeCell ref="Q65:R65"/>
    <mergeCell ref="V63:W63"/>
    <mergeCell ref="M63:N63"/>
    <mergeCell ref="O55:P55"/>
    <mergeCell ref="M64:N64"/>
    <mergeCell ref="K56:L56"/>
    <mergeCell ref="M56:N56"/>
    <mergeCell ref="P59:R59"/>
    <mergeCell ref="M61:N61"/>
    <mergeCell ref="M60:N60"/>
    <mergeCell ref="P61:R61"/>
    <mergeCell ref="V58:W58"/>
    <mergeCell ref="V57:W57"/>
    <mergeCell ref="O58:P58"/>
    <mergeCell ref="X52:Y52"/>
    <mergeCell ref="X51:Y51"/>
    <mergeCell ref="V51:W51"/>
    <mergeCell ref="M54:N54"/>
    <mergeCell ref="O54:P54"/>
    <mergeCell ref="S53:T53"/>
    <mergeCell ref="X54:Y54"/>
    <mergeCell ref="Q53:R53"/>
    <mergeCell ref="X56:Y56"/>
    <mergeCell ref="X53:Y53"/>
    <mergeCell ref="Q55:R55"/>
    <mergeCell ref="M53:N53"/>
    <mergeCell ref="O53:P53"/>
    <mergeCell ref="S55:T55"/>
    <mergeCell ref="K53:L53"/>
    <mergeCell ref="Q54:R54"/>
    <mergeCell ref="M55:N55"/>
    <mergeCell ref="O56:P56"/>
    <mergeCell ref="A49:B49"/>
    <mergeCell ref="E49:F49"/>
    <mergeCell ref="A55:B55"/>
    <mergeCell ref="E55:F55"/>
    <mergeCell ref="A52:B52"/>
    <mergeCell ref="E52:F52"/>
    <mergeCell ref="A50:B50"/>
    <mergeCell ref="A51:B51"/>
    <mergeCell ref="E51:F51"/>
    <mergeCell ref="G55:I55"/>
    <mergeCell ref="A53:B53"/>
    <mergeCell ref="E53:F53"/>
    <mergeCell ref="G53:I53"/>
    <mergeCell ref="A54:B54"/>
    <mergeCell ref="E54:F54"/>
    <mergeCell ref="G54:I54"/>
    <mergeCell ref="G51:I51"/>
    <mergeCell ref="M52:N52"/>
    <mergeCell ref="G52:I52"/>
    <mergeCell ref="K52:L52"/>
    <mergeCell ref="K51:L51"/>
    <mergeCell ref="M51:N51"/>
    <mergeCell ref="K55:L55"/>
    <mergeCell ref="K54:L54"/>
    <mergeCell ref="S51:T51"/>
    <mergeCell ref="S49:T49"/>
    <mergeCell ref="U49:U52"/>
    <mergeCell ref="Q52:R52"/>
    <mergeCell ref="Q51:R51"/>
    <mergeCell ref="M49:N49"/>
    <mergeCell ref="M50:N50"/>
    <mergeCell ref="Q50:R50"/>
    <mergeCell ref="S52:T52"/>
    <mergeCell ref="S50:T50"/>
    <mergeCell ref="O52:P52"/>
    <mergeCell ref="O51:P51"/>
    <mergeCell ref="E50:F50"/>
    <mergeCell ref="Q48:R48"/>
    <mergeCell ref="S48:T48"/>
    <mergeCell ref="M48:N48"/>
    <mergeCell ref="G50:I50"/>
    <mergeCell ref="K50:L50"/>
    <mergeCell ref="G49:I49"/>
    <mergeCell ref="K49:L49"/>
    <mergeCell ref="Q49:R49"/>
    <mergeCell ref="O50:P50"/>
    <mergeCell ref="X49:Y49"/>
    <mergeCell ref="X50:Y50"/>
    <mergeCell ref="O49:P49"/>
    <mergeCell ref="O48:P48"/>
    <mergeCell ref="K45:L45"/>
    <mergeCell ref="S47:T47"/>
    <mergeCell ref="U47:W47"/>
    <mergeCell ref="Q47:R47"/>
    <mergeCell ref="O47:P47"/>
    <mergeCell ref="X46:Y46"/>
    <mergeCell ref="U46:W46"/>
    <mergeCell ref="V49:W49"/>
    <mergeCell ref="V50:W50"/>
    <mergeCell ref="X47:Y47"/>
    <mergeCell ref="U48:W48"/>
    <mergeCell ref="O46:P46"/>
    <mergeCell ref="Q45:R45"/>
    <mergeCell ref="S45:T45"/>
    <mergeCell ref="Q46:R46"/>
    <mergeCell ref="S46:T46"/>
    <mergeCell ref="G48:I48"/>
    <mergeCell ref="K48:L48"/>
    <mergeCell ref="M47:N47"/>
    <mergeCell ref="M46:N46"/>
    <mergeCell ref="K46:L46"/>
    <mergeCell ref="G47:I47"/>
    <mergeCell ref="K47:L47"/>
    <mergeCell ref="X44:Y44"/>
    <mergeCell ref="X45:Y45"/>
    <mergeCell ref="U45:W45"/>
    <mergeCell ref="U44:W44"/>
    <mergeCell ref="M44:N44"/>
    <mergeCell ref="O44:P44"/>
    <mergeCell ref="U43:W43"/>
    <mergeCell ref="S44:T44"/>
    <mergeCell ref="O45:P45"/>
    <mergeCell ref="M45:N45"/>
    <mergeCell ref="Q44:R44"/>
    <mergeCell ref="Q43:R43"/>
    <mergeCell ref="S43:T43"/>
    <mergeCell ref="A43:B43"/>
    <mergeCell ref="M39:O39"/>
    <mergeCell ref="A39:B39"/>
    <mergeCell ref="E43:F43"/>
    <mergeCell ref="G43:I43"/>
    <mergeCell ref="K43:L43"/>
    <mergeCell ref="O43:P43"/>
    <mergeCell ref="K44:L44"/>
    <mergeCell ref="M43:N43"/>
    <mergeCell ref="A46:A48"/>
    <mergeCell ref="E46:F46"/>
    <mergeCell ref="G46:I46"/>
    <mergeCell ref="G42:I42"/>
    <mergeCell ref="K42:L42"/>
    <mergeCell ref="A42:B42"/>
    <mergeCell ref="A44:B44"/>
    <mergeCell ref="E42:F42"/>
    <mergeCell ref="E44:F44"/>
    <mergeCell ref="G44:I44"/>
    <mergeCell ref="A45:B45"/>
    <mergeCell ref="E45:F45"/>
    <mergeCell ref="G45:I45"/>
    <mergeCell ref="E47:F47"/>
    <mergeCell ref="E48:F48"/>
    <mergeCell ref="O42:P42"/>
    <mergeCell ref="M42:N42"/>
    <mergeCell ref="A40:I40"/>
    <mergeCell ref="K40:T40"/>
    <mergeCell ref="H38:I38"/>
    <mergeCell ref="J38:K38"/>
    <mergeCell ref="M38:O38"/>
    <mergeCell ref="J39:K39"/>
    <mergeCell ref="E39:F39"/>
    <mergeCell ref="K41:L41"/>
    <mergeCell ref="M41:N41"/>
    <mergeCell ref="Q41:R41"/>
    <mergeCell ref="E41:F41"/>
    <mergeCell ref="G41:I41"/>
    <mergeCell ref="A41:B41"/>
    <mergeCell ref="O41:P41"/>
    <mergeCell ref="A38:B38"/>
    <mergeCell ref="E38:F38"/>
    <mergeCell ref="M36:O36"/>
    <mergeCell ref="M34:O34"/>
    <mergeCell ref="M35:O35"/>
    <mergeCell ref="U36:V36"/>
    <mergeCell ref="J35:K35"/>
    <mergeCell ref="E34:F34"/>
    <mergeCell ref="U37:V37"/>
    <mergeCell ref="J37:K37"/>
    <mergeCell ref="M37:O37"/>
    <mergeCell ref="A37:B37"/>
    <mergeCell ref="E37:F37"/>
    <mergeCell ref="A29:B29"/>
    <mergeCell ref="E29:F29"/>
    <mergeCell ref="J30:K30"/>
    <mergeCell ref="M30:O30"/>
    <mergeCell ref="E30:F30"/>
    <mergeCell ref="M33:O33"/>
    <mergeCell ref="J32:K32"/>
    <mergeCell ref="M32:O32"/>
    <mergeCell ref="E31:F31"/>
    <mergeCell ref="M31:O31"/>
    <mergeCell ref="H30:I30"/>
    <mergeCell ref="U31:V31"/>
    <mergeCell ref="Q31:T31"/>
    <mergeCell ref="A36:B36"/>
    <mergeCell ref="E36:F36"/>
    <mergeCell ref="J36:K36"/>
    <mergeCell ref="J34:K34"/>
    <mergeCell ref="A35:B35"/>
    <mergeCell ref="E35:F35"/>
    <mergeCell ref="A34:B34"/>
    <mergeCell ref="U33:V33"/>
    <mergeCell ref="A31:B31"/>
    <mergeCell ref="A30:B30"/>
    <mergeCell ref="J31:K31"/>
    <mergeCell ref="J33:K33"/>
    <mergeCell ref="A32:B32"/>
    <mergeCell ref="E32:F32"/>
    <mergeCell ref="A33:B33"/>
    <mergeCell ref="E33:F33"/>
    <mergeCell ref="H33:H36"/>
    <mergeCell ref="A27:B27"/>
    <mergeCell ref="E27:F27"/>
    <mergeCell ref="M27:O27"/>
    <mergeCell ref="H28:I28"/>
    <mergeCell ref="J28:K28"/>
    <mergeCell ref="A28:B28"/>
    <mergeCell ref="E28:F28"/>
    <mergeCell ref="A21:B21"/>
    <mergeCell ref="E21:F21"/>
    <mergeCell ref="A25:B25"/>
    <mergeCell ref="A24:B24"/>
    <mergeCell ref="A23:B23"/>
    <mergeCell ref="A22:B22"/>
    <mergeCell ref="E23:F23"/>
    <mergeCell ref="E22:F22"/>
    <mergeCell ref="A26:B26"/>
    <mergeCell ref="M25:O25"/>
    <mergeCell ref="E24:F24"/>
    <mergeCell ref="J24:K24"/>
    <mergeCell ref="M24:O24"/>
    <mergeCell ref="J25:K25"/>
    <mergeCell ref="E26:F26"/>
    <mergeCell ref="J26:K26"/>
    <mergeCell ref="E25:F25"/>
    <mergeCell ref="A18:B18"/>
    <mergeCell ref="M23:O23"/>
    <mergeCell ref="Z20:AA20"/>
    <mergeCell ref="T20:W20"/>
    <mergeCell ref="X20:Y20"/>
    <mergeCell ref="T21:W22"/>
    <mergeCell ref="X21:Y21"/>
    <mergeCell ref="Z21:AA21"/>
    <mergeCell ref="S10:S21"/>
    <mergeCell ref="X14:Y14"/>
    <mergeCell ref="T18:W18"/>
    <mergeCell ref="M17:O17"/>
    <mergeCell ref="T15:W15"/>
    <mergeCell ref="Z18:AA18"/>
    <mergeCell ref="J16:K16"/>
    <mergeCell ref="M16:O16"/>
    <mergeCell ref="X15:Y15"/>
    <mergeCell ref="X18:Y18"/>
    <mergeCell ref="X17:Y17"/>
    <mergeCell ref="X16:Y16"/>
    <mergeCell ref="Z17:AA17"/>
    <mergeCell ref="J22:K22"/>
    <mergeCell ref="M22:O22"/>
    <mergeCell ref="A20:B20"/>
    <mergeCell ref="M20:O20"/>
    <mergeCell ref="M19:O19"/>
    <mergeCell ref="A19:B19"/>
    <mergeCell ref="E20:F20"/>
    <mergeCell ref="J20:K20"/>
    <mergeCell ref="E19:F19"/>
    <mergeCell ref="J19:K19"/>
    <mergeCell ref="A7:B7"/>
    <mergeCell ref="E7:F7"/>
    <mergeCell ref="A10:B10"/>
    <mergeCell ref="E10:F10"/>
    <mergeCell ref="E16:F16"/>
    <mergeCell ref="E17:F17"/>
    <mergeCell ref="A17:B17"/>
    <mergeCell ref="J17:K17"/>
    <mergeCell ref="A13:B13"/>
    <mergeCell ref="E18:F18"/>
    <mergeCell ref="H18:H21"/>
    <mergeCell ref="J21:K21"/>
    <mergeCell ref="A14:B14"/>
    <mergeCell ref="A16:B16"/>
    <mergeCell ref="E14:F14"/>
    <mergeCell ref="A15:B15"/>
    <mergeCell ref="X29:Y30"/>
    <mergeCell ref="X26:Y26"/>
    <mergeCell ref="T26:V26"/>
    <mergeCell ref="T29:V29"/>
    <mergeCell ref="T27:V27"/>
    <mergeCell ref="W29:W30"/>
    <mergeCell ref="J18:K18"/>
    <mergeCell ref="M18:O18"/>
    <mergeCell ref="Z24:AA24"/>
    <mergeCell ref="X23:Y23"/>
    <mergeCell ref="T24:V24"/>
    <mergeCell ref="S23:U23"/>
    <mergeCell ref="M21:O21"/>
    <mergeCell ref="X19:Y19"/>
    <mergeCell ref="J23:K23"/>
    <mergeCell ref="T19:W19"/>
    <mergeCell ref="J27:K27"/>
    <mergeCell ref="T30:V30"/>
    <mergeCell ref="J29:K29"/>
    <mergeCell ref="M29:O29"/>
    <mergeCell ref="M28:O28"/>
    <mergeCell ref="S24:S30"/>
    <mergeCell ref="M26:O26"/>
    <mergeCell ref="T28:V28"/>
    <mergeCell ref="X24:Y24"/>
    <mergeCell ref="M11:O11"/>
    <mergeCell ref="E15:F15"/>
    <mergeCell ref="J15:K15"/>
    <mergeCell ref="E12:F12"/>
    <mergeCell ref="M15:O15"/>
    <mergeCell ref="H14:I14"/>
    <mergeCell ref="J14:K14"/>
    <mergeCell ref="M14:O14"/>
    <mergeCell ref="Z37:AA37"/>
    <mergeCell ref="U5:W5"/>
    <mergeCell ref="Z5:AA5"/>
    <mergeCell ref="Z27:AA27"/>
    <mergeCell ref="X9:Y9"/>
    <mergeCell ref="X25:Y25"/>
    <mergeCell ref="Z25:AA25"/>
    <mergeCell ref="Z13:AA13"/>
    <mergeCell ref="T10:W10"/>
    <mergeCell ref="X13:Y13"/>
    <mergeCell ref="T13:W13"/>
    <mergeCell ref="Z10:AA10"/>
    <mergeCell ref="X10:Y10"/>
    <mergeCell ref="X12:Y12"/>
    <mergeCell ref="T16:W16"/>
    <mergeCell ref="T11:W11"/>
    <mergeCell ref="Z11:AA11"/>
    <mergeCell ref="Z16:AA16"/>
    <mergeCell ref="Z14:AA14"/>
    <mergeCell ref="Z9:AA9"/>
    <mergeCell ref="Z15:AA15"/>
    <mergeCell ref="Z26:AA26"/>
    <mergeCell ref="X11:Y11"/>
    <mergeCell ref="Z23:AA23"/>
    <mergeCell ref="J11:K11"/>
    <mergeCell ref="Q6:R6"/>
    <mergeCell ref="Q7:R7"/>
    <mergeCell ref="O7:P7"/>
    <mergeCell ref="Q8:R8"/>
    <mergeCell ref="O8:P8"/>
    <mergeCell ref="H7:I7"/>
    <mergeCell ref="A8:B8"/>
    <mergeCell ref="A11:B11"/>
    <mergeCell ref="E9:F9"/>
    <mergeCell ref="H11:I11"/>
    <mergeCell ref="H8:I8"/>
    <mergeCell ref="H10:N10"/>
    <mergeCell ref="O2:P2"/>
    <mergeCell ref="Q2:R2"/>
    <mergeCell ref="X4:Y7"/>
    <mergeCell ref="L1:M1"/>
    <mergeCell ref="N1:R1"/>
    <mergeCell ref="S1:T1"/>
    <mergeCell ref="Q4:R4"/>
    <mergeCell ref="N5:N6"/>
    <mergeCell ref="O5:P5"/>
    <mergeCell ref="Q5:R5"/>
    <mergeCell ref="H6:L6"/>
    <mergeCell ref="O6:P6"/>
    <mergeCell ref="O4:P4"/>
    <mergeCell ref="N7:N8"/>
    <mergeCell ref="S42:T42"/>
    <mergeCell ref="U42:W42"/>
    <mergeCell ref="U35:V35"/>
    <mergeCell ref="Q9:R9"/>
    <mergeCell ref="Q10:R11"/>
    <mergeCell ref="U34:V34"/>
    <mergeCell ref="S41:T41"/>
    <mergeCell ref="U41:W41"/>
    <mergeCell ref="U40:W40"/>
    <mergeCell ref="U32:V32"/>
    <mergeCell ref="T17:W17"/>
    <mergeCell ref="Q42:R42"/>
    <mergeCell ref="X28:Y28"/>
    <mergeCell ref="X22:Y22"/>
    <mergeCell ref="U3:W3"/>
    <mergeCell ref="E8:F8"/>
    <mergeCell ref="A6:G6"/>
    <mergeCell ref="O9:P9"/>
    <mergeCell ref="M13:O13"/>
    <mergeCell ref="J13:K13"/>
    <mergeCell ref="A12:B12"/>
    <mergeCell ref="H4:I4"/>
    <mergeCell ref="T12:W12"/>
    <mergeCell ref="A1:C3"/>
    <mergeCell ref="D1:D3"/>
    <mergeCell ref="H1:I1"/>
    <mergeCell ref="J1:K1"/>
    <mergeCell ref="H2:I2"/>
    <mergeCell ref="H3:I3"/>
    <mergeCell ref="D5:E5"/>
    <mergeCell ref="A4:C5"/>
    <mergeCell ref="D4:E4"/>
    <mergeCell ref="E13:F13"/>
    <mergeCell ref="H13:I13"/>
    <mergeCell ref="E11:F11"/>
    <mergeCell ref="A9:B9"/>
    <mergeCell ref="X40:Y40"/>
    <mergeCell ref="X43:Y43"/>
    <mergeCell ref="X42:Y42"/>
    <mergeCell ref="Z2:AA2"/>
    <mergeCell ref="N3:N4"/>
    <mergeCell ref="O3:P3"/>
    <mergeCell ref="Q3:R3"/>
    <mergeCell ref="S3:T3"/>
    <mergeCell ref="X1:Y3"/>
    <mergeCell ref="T14:W14"/>
    <mergeCell ref="X38:Y38"/>
    <mergeCell ref="X35:Y35"/>
    <mergeCell ref="X36:Y36"/>
    <mergeCell ref="X34:Y34"/>
    <mergeCell ref="T25:V25"/>
    <mergeCell ref="X31:Y31"/>
    <mergeCell ref="X41:Y41"/>
    <mergeCell ref="U1:W1"/>
    <mergeCell ref="S9:W9"/>
    <mergeCell ref="X37:Y37"/>
    <mergeCell ref="S5:T5"/>
    <mergeCell ref="X27:Y27"/>
    <mergeCell ref="X33:Y33"/>
    <mergeCell ref="X32:Y32"/>
  </mergeCells>
  <phoneticPr fontId="3"/>
  <hyperlinks>
    <hyperlink ref="AD2" location="MENU!A1" display="MENU"/>
  </hyperlinks>
  <pageMargins left="0.25" right="0.25" top="0.75" bottom="0.75" header="0.3" footer="0.3"/>
  <pageSetup paperSize="9" scale="54" fitToWidth="0" orientation="landscape" horizontalDpi="4294967292"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zoomScaleNormal="100" workbookViewId="0">
      <selection activeCell="L2" sqref="L2"/>
    </sheetView>
  </sheetViews>
  <sheetFormatPr defaultColWidth="9" defaultRowHeight="13.5"/>
  <cols>
    <col min="1" max="1" width="10.875" style="2" customWidth="1"/>
    <col min="2" max="2" width="4.5" style="2" customWidth="1"/>
    <col min="3" max="3" width="7.5" style="2" customWidth="1"/>
    <col min="4" max="4" width="8.75" style="2" customWidth="1"/>
    <col min="5" max="5" width="12.5" style="2" customWidth="1"/>
    <col min="6" max="6" width="8" style="2" customWidth="1"/>
    <col min="7" max="8" width="6.75" style="2" customWidth="1"/>
    <col min="9" max="9" width="7.25" style="2" customWidth="1"/>
    <col min="10" max="16384" width="9" style="2"/>
  </cols>
  <sheetData>
    <row r="1" spans="1:26" ht="13.15" customHeight="1">
      <c r="A1" s="532" t="s">
        <v>263</v>
      </c>
      <c r="B1" s="484"/>
      <c r="C1" s="815"/>
      <c r="D1" s="483" t="s">
        <v>264</v>
      </c>
      <c r="E1" s="815"/>
      <c r="F1" s="469" t="s">
        <v>265</v>
      </c>
      <c r="G1" s="819"/>
      <c r="H1" s="217"/>
      <c r="I1" s="1"/>
    </row>
    <row r="2" spans="1:26" ht="13.15" customHeight="1">
      <c r="A2" s="214"/>
      <c r="B2" s="210"/>
      <c r="C2" s="210"/>
      <c r="D2" s="37"/>
      <c r="E2" s="6"/>
      <c r="F2" s="525"/>
      <c r="G2" s="820"/>
      <c r="H2" s="459" t="s">
        <v>456</v>
      </c>
      <c r="I2" s="460"/>
      <c r="L2" s="196" t="s">
        <v>710</v>
      </c>
    </row>
    <row r="3" spans="1:26" ht="13.15" customHeight="1">
      <c r="A3" s="467">
        <v>40</v>
      </c>
      <c r="B3" s="475"/>
      <c r="C3" s="475"/>
      <c r="D3" s="475">
        <v>1307</v>
      </c>
      <c r="E3" s="821"/>
      <c r="F3" s="525"/>
      <c r="G3" s="820"/>
      <c r="H3" s="215"/>
      <c r="I3" s="7"/>
    </row>
    <row r="4" spans="1:26" ht="13.15" customHeight="1">
      <c r="A4" s="214"/>
      <c r="B4" s="210"/>
      <c r="C4" s="210"/>
      <c r="D4" s="210"/>
      <c r="E4" s="6"/>
      <c r="F4" s="525" t="s">
        <v>268</v>
      </c>
      <c r="G4" s="820"/>
      <c r="H4" s="69"/>
      <c r="I4" s="7"/>
    </row>
    <row r="5" spans="1:26" ht="13.9" customHeight="1">
      <c r="A5" s="467" t="s">
        <v>429</v>
      </c>
      <c r="B5" s="475"/>
      <c r="C5" s="475"/>
      <c r="D5" s="475" t="s">
        <v>430</v>
      </c>
      <c r="E5" s="821"/>
      <c r="F5" s="525"/>
      <c r="G5" s="820"/>
      <c r="H5" s="578" t="s">
        <v>459</v>
      </c>
      <c r="I5" s="825"/>
    </row>
    <row r="6" spans="1:26">
      <c r="A6" s="214"/>
      <c r="B6" s="210"/>
      <c r="C6" s="210"/>
      <c r="D6" s="210"/>
      <c r="E6" s="6"/>
      <c r="F6" s="525"/>
      <c r="G6" s="820"/>
      <c r="H6" s="69"/>
      <c r="I6" s="7"/>
    </row>
    <row r="7" spans="1:26" ht="14.25" thickBot="1">
      <c r="A7" s="9"/>
      <c r="B7" s="36"/>
      <c r="C7" s="36"/>
      <c r="D7" s="36"/>
      <c r="E7" s="10"/>
      <c r="F7" s="822"/>
      <c r="G7" s="823"/>
      <c r="H7" s="79"/>
      <c r="I7" s="211"/>
    </row>
    <row r="8" spans="1:26" ht="13.9" customHeight="1" thickBot="1">
      <c r="A8" s="4"/>
      <c r="B8" s="4"/>
      <c r="C8" s="4"/>
      <c r="D8" s="4"/>
      <c r="E8" s="4"/>
      <c r="F8" s="4"/>
      <c r="G8" s="4"/>
      <c r="H8" s="4"/>
      <c r="I8" s="5"/>
      <c r="S8" s="824" t="s">
        <v>40</v>
      </c>
      <c r="T8" s="824"/>
      <c r="U8" s="824"/>
      <c r="V8" s="824"/>
      <c r="W8" s="824"/>
      <c r="X8" s="824"/>
      <c r="Y8" s="824"/>
      <c r="Z8" s="824"/>
    </row>
    <row r="9" spans="1:26" ht="13.9" customHeight="1" thickBot="1">
      <c r="A9" s="800" t="s">
        <v>460</v>
      </c>
      <c r="B9" s="801"/>
      <c r="C9" s="801"/>
      <c r="D9" s="801"/>
      <c r="E9" s="802"/>
      <c r="F9" s="798" t="s">
        <v>426</v>
      </c>
      <c r="G9" s="806"/>
      <c r="H9" s="798" t="s">
        <v>427</v>
      </c>
      <c r="I9" s="799"/>
      <c r="S9" s="824"/>
      <c r="T9" s="824"/>
      <c r="U9" s="824"/>
      <c r="V9" s="824"/>
      <c r="W9" s="824"/>
      <c r="X9" s="824"/>
      <c r="Y9" s="824"/>
      <c r="Z9" s="824"/>
    </row>
    <row r="10" spans="1:26" ht="13.15" customHeight="1">
      <c r="A10" s="807" t="s">
        <v>278</v>
      </c>
      <c r="B10" s="287" t="s">
        <v>491</v>
      </c>
      <c r="C10" s="809" t="s">
        <v>279</v>
      </c>
      <c r="D10" s="810"/>
      <c r="E10" s="811"/>
      <c r="F10" s="804">
        <v>770358992</v>
      </c>
      <c r="G10" s="805"/>
      <c r="H10" s="804">
        <v>782562847</v>
      </c>
      <c r="I10" s="826"/>
      <c r="S10" s="824"/>
      <c r="T10" s="824"/>
      <c r="U10" s="824"/>
      <c r="V10" s="824"/>
      <c r="W10" s="824"/>
      <c r="X10" s="824"/>
      <c r="Y10" s="824"/>
      <c r="Z10" s="824"/>
    </row>
    <row r="11" spans="1:26" ht="13.15" customHeight="1">
      <c r="A11" s="808"/>
      <c r="B11" s="288" t="s">
        <v>492</v>
      </c>
      <c r="C11" s="812" t="s">
        <v>281</v>
      </c>
      <c r="D11" s="813"/>
      <c r="E11" s="814"/>
      <c r="F11" s="796">
        <v>757915117</v>
      </c>
      <c r="G11" s="803"/>
      <c r="H11" s="796">
        <v>771171614</v>
      </c>
      <c r="I11" s="797"/>
      <c r="S11" s="824"/>
      <c r="T11" s="824"/>
      <c r="U11" s="824"/>
      <c r="V11" s="824"/>
      <c r="W11" s="824"/>
      <c r="X11" s="824"/>
      <c r="Y11" s="824"/>
      <c r="Z11" s="824"/>
    </row>
    <row r="12" spans="1:26" ht="13.15" customHeight="1">
      <c r="A12" s="808"/>
      <c r="B12" s="288" t="s">
        <v>493</v>
      </c>
      <c r="C12" s="812" t="s">
        <v>283</v>
      </c>
      <c r="D12" s="813"/>
      <c r="E12" s="814"/>
      <c r="F12" s="816">
        <v>12443875</v>
      </c>
      <c r="G12" s="817"/>
      <c r="H12" s="816">
        <v>11391233</v>
      </c>
      <c r="I12" s="818"/>
      <c r="S12" s="824"/>
      <c r="T12" s="824"/>
      <c r="U12" s="824"/>
      <c r="V12" s="824"/>
      <c r="W12" s="824"/>
      <c r="X12" s="824"/>
      <c r="Y12" s="824"/>
      <c r="Z12" s="824"/>
    </row>
    <row r="13" spans="1:26" ht="13.15" customHeight="1">
      <c r="A13" s="808"/>
      <c r="B13" s="288" t="s">
        <v>494</v>
      </c>
      <c r="C13" s="812" t="s">
        <v>431</v>
      </c>
      <c r="D13" s="813"/>
      <c r="E13" s="814"/>
      <c r="F13" s="796">
        <v>3523731</v>
      </c>
      <c r="G13" s="803"/>
      <c r="H13" s="796">
        <v>2811574</v>
      </c>
      <c r="I13" s="797"/>
      <c r="S13" s="824"/>
      <c r="T13" s="824"/>
      <c r="U13" s="824"/>
      <c r="V13" s="824"/>
      <c r="W13" s="824"/>
      <c r="X13" s="824"/>
      <c r="Y13" s="824"/>
      <c r="Z13" s="824"/>
    </row>
    <row r="14" spans="1:26" ht="13.15" customHeight="1">
      <c r="A14" s="808"/>
      <c r="B14" s="288" t="s">
        <v>495</v>
      </c>
      <c r="C14" s="812" t="s">
        <v>287</v>
      </c>
      <c r="D14" s="813"/>
      <c r="E14" s="814"/>
      <c r="F14" s="816">
        <v>8920144</v>
      </c>
      <c r="G14" s="817"/>
      <c r="H14" s="816">
        <v>8579659</v>
      </c>
      <c r="I14" s="818"/>
      <c r="S14" s="824"/>
      <c r="T14" s="824"/>
      <c r="U14" s="824"/>
      <c r="V14" s="824"/>
      <c r="W14" s="824"/>
      <c r="X14" s="824"/>
      <c r="Y14" s="824"/>
      <c r="Z14" s="824"/>
    </row>
    <row r="15" spans="1:26" ht="13.15" customHeight="1">
      <c r="A15" s="808"/>
      <c r="B15" s="288" t="s">
        <v>496</v>
      </c>
      <c r="C15" s="812" t="s">
        <v>463</v>
      </c>
      <c r="D15" s="813"/>
      <c r="E15" s="814"/>
      <c r="F15" s="816">
        <v>340485</v>
      </c>
      <c r="G15" s="817"/>
      <c r="H15" s="816">
        <v>4514979</v>
      </c>
      <c r="I15" s="818"/>
      <c r="K15" s="2" t="s">
        <v>785</v>
      </c>
      <c r="L15" s="218"/>
      <c r="M15" s="218"/>
      <c r="S15" s="824"/>
      <c r="T15" s="824"/>
      <c r="U15" s="824"/>
      <c r="V15" s="824"/>
      <c r="W15" s="824"/>
      <c r="X15" s="824"/>
      <c r="Y15" s="824"/>
      <c r="Z15" s="824"/>
    </row>
    <row r="16" spans="1:26" ht="13.15" customHeight="1">
      <c r="A16" s="808"/>
      <c r="B16" s="288" t="s">
        <v>497</v>
      </c>
      <c r="C16" s="812" t="s">
        <v>294</v>
      </c>
      <c r="D16" s="813"/>
      <c r="E16" s="814"/>
      <c r="F16" s="796">
        <v>4590107</v>
      </c>
      <c r="G16" s="803"/>
      <c r="H16" s="796">
        <v>3096466</v>
      </c>
      <c r="I16" s="797"/>
      <c r="K16" s="219"/>
      <c r="L16" s="219"/>
      <c r="M16" s="219"/>
      <c r="S16" s="824"/>
      <c r="T16" s="824"/>
      <c r="U16" s="824"/>
      <c r="V16" s="824"/>
      <c r="W16" s="824"/>
      <c r="X16" s="824"/>
      <c r="Y16" s="824"/>
      <c r="Z16" s="824"/>
    </row>
    <row r="17" spans="1:26" ht="13.15" customHeight="1">
      <c r="A17" s="808"/>
      <c r="B17" s="288" t="s">
        <v>498</v>
      </c>
      <c r="C17" s="812" t="s">
        <v>296</v>
      </c>
      <c r="D17" s="813"/>
      <c r="E17" s="814"/>
      <c r="F17" s="796"/>
      <c r="G17" s="803"/>
      <c r="H17" s="796">
        <v>452</v>
      </c>
      <c r="I17" s="797"/>
      <c r="K17" s="219"/>
      <c r="L17" s="219"/>
      <c r="M17" s="219"/>
      <c r="S17" s="824"/>
      <c r="T17" s="824"/>
      <c r="U17" s="824"/>
      <c r="V17" s="824"/>
      <c r="W17" s="824"/>
      <c r="X17" s="824"/>
      <c r="Y17" s="824"/>
      <c r="Z17" s="824"/>
    </row>
    <row r="18" spans="1:26" ht="13.15" customHeight="1">
      <c r="A18" s="808"/>
      <c r="B18" s="288" t="s">
        <v>499</v>
      </c>
      <c r="C18" s="812" t="s">
        <v>442</v>
      </c>
      <c r="D18" s="813"/>
      <c r="E18" s="814"/>
      <c r="F18" s="796"/>
      <c r="G18" s="803"/>
      <c r="H18" s="796">
        <v>3100000</v>
      </c>
      <c r="I18" s="797"/>
      <c r="S18" s="824"/>
      <c r="T18" s="824"/>
      <c r="U18" s="824"/>
      <c r="V18" s="824"/>
      <c r="W18" s="824"/>
      <c r="X18" s="824"/>
      <c r="Y18" s="824"/>
      <c r="Z18" s="824"/>
    </row>
    <row r="19" spans="1:26" ht="13.15" customHeight="1">
      <c r="A19" s="808"/>
      <c r="B19" s="288" t="s">
        <v>500</v>
      </c>
      <c r="C19" s="812" t="s">
        <v>471</v>
      </c>
      <c r="D19" s="813"/>
      <c r="E19" s="814"/>
      <c r="F19" s="816">
        <v>4930592</v>
      </c>
      <c r="G19" s="817"/>
      <c r="H19" s="816">
        <v>4511897</v>
      </c>
      <c r="I19" s="818"/>
      <c r="K19" s="2" t="s">
        <v>786</v>
      </c>
      <c r="S19" s="824"/>
      <c r="T19" s="824"/>
      <c r="U19" s="824"/>
      <c r="V19" s="824"/>
      <c r="W19" s="824"/>
      <c r="X19" s="824"/>
      <c r="Y19" s="824"/>
      <c r="Z19" s="824"/>
    </row>
    <row r="20" spans="1:26" ht="13.15" customHeight="1">
      <c r="A20" s="808"/>
      <c r="B20" s="288"/>
      <c r="C20" s="835"/>
      <c r="D20" s="836"/>
      <c r="E20" s="837"/>
      <c r="F20" s="796"/>
      <c r="G20" s="803"/>
      <c r="H20" s="796"/>
      <c r="I20" s="797"/>
      <c r="K20" s="2" t="s">
        <v>789</v>
      </c>
      <c r="S20" s="824"/>
      <c r="T20" s="824"/>
      <c r="U20" s="824"/>
      <c r="V20" s="824"/>
      <c r="W20" s="824"/>
      <c r="X20" s="824"/>
      <c r="Y20" s="824"/>
      <c r="Z20" s="824"/>
    </row>
    <row r="21" spans="1:26" ht="13.15" customHeight="1">
      <c r="A21" s="808"/>
      <c r="B21" s="288"/>
      <c r="C21" s="829"/>
      <c r="D21" s="830"/>
      <c r="E21" s="831"/>
      <c r="F21" s="796"/>
      <c r="G21" s="803"/>
      <c r="H21" s="796"/>
      <c r="I21" s="797"/>
      <c r="S21" s="824"/>
      <c r="T21" s="824"/>
      <c r="U21" s="824"/>
      <c r="V21" s="824"/>
      <c r="W21" s="824"/>
      <c r="X21" s="824"/>
      <c r="Y21" s="824"/>
      <c r="Z21" s="824"/>
    </row>
    <row r="22" spans="1:26" ht="13.9" customHeight="1" thickBot="1">
      <c r="A22" s="289"/>
      <c r="B22" s="290"/>
      <c r="C22" s="832"/>
      <c r="D22" s="833"/>
      <c r="E22" s="834"/>
      <c r="F22" s="827"/>
      <c r="G22" s="828"/>
      <c r="H22" s="291"/>
      <c r="I22" s="292"/>
      <c r="S22" s="824"/>
      <c r="T22" s="824"/>
      <c r="U22" s="824"/>
      <c r="V22" s="824"/>
      <c r="W22" s="824"/>
      <c r="X22" s="824"/>
      <c r="Y22" s="824"/>
      <c r="Z22" s="824"/>
    </row>
    <row r="23" spans="1:26">
      <c r="S23" s="824"/>
      <c r="T23" s="824"/>
      <c r="U23" s="824"/>
      <c r="V23" s="824"/>
      <c r="W23" s="824"/>
      <c r="X23" s="824"/>
      <c r="Y23" s="824"/>
      <c r="Z23" s="824"/>
    </row>
    <row r="24" spans="1:26">
      <c r="S24" s="824"/>
      <c r="T24" s="824"/>
      <c r="U24" s="824"/>
      <c r="V24" s="824"/>
      <c r="W24" s="824"/>
      <c r="X24" s="824"/>
      <c r="Y24" s="824"/>
      <c r="Z24" s="824"/>
    </row>
    <row r="25" spans="1:26">
      <c r="S25" s="824"/>
      <c r="T25" s="824"/>
      <c r="U25" s="824"/>
      <c r="V25" s="824"/>
      <c r="W25" s="824"/>
      <c r="X25" s="824"/>
      <c r="Y25" s="824"/>
      <c r="Z25" s="824"/>
    </row>
    <row r="26" spans="1:26">
      <c r="S26" s="824"/>
      <c r="T26" s="824"/>
      <c r="U26" s="824"/>
      <c r="V26" s="824"/>
      <c r="W26" s="824"/>
      <c r="X26" s="824"/>
      <c r="Y26" s="824"/>
      <c r="Z26" s="824"/>
    </row>
    <row r="27" spans="1:26">
      <c r="S27" s="824"/>
      <c r="T27" s="824"/>
      <c r="U27" s="824"/>
      <c r="V27" s="824"/>
      <c r="W27" s="824"/>
      <c r="X27" s="824"/>
      <c r="Y27" s="824"/>
      <c r="Z27" s="824"/>
    </row>
    <row r="28" spans="1:26">
      <c r="S28" s="824"/>
      <c r="T28" s="824"/>
      <c r="U28" s="824"/>
      <c r="V28" s="824"/>
      <c r="W28" s="824"/>
      <c r="X28" s="824"/>
      <c r="Y28" s="824"/>
      <c r="Z28" s="824"/>
    </row>
    <row r="29" spans="1:26">
      <c r="S29" s="824"/>
      <c r="T29" s="824"/>
      <c r="U29" s="824"/>
      <c r="V29" s="824"/>
      <c r="W29" s="824"/>
      <c r="X29" s="824"/>
      <c r="Y29" s="824"/>
      <c r="Z29" s="824"/>
    </row>
    <row r="30" spans="1:26">
      <c r="S30" s="824"/>
      <c r="T30" s="824"/>
      <c r="U30" s="824"/>
      <c r="V30" s="824"/>
      <c r="W30" s="824"/>
      <c r="X30" s="824"/>
      <c r="Y30" s="824"/>
      <c r="Z30" s="824"/>
    </row>
    <row r="31" spans="1:26">
      <c r="S31" s="824"/>
      <c r="T31" s="824"/>
      <c r="U31" s="824"/>
      <c r="V31" s="824"/>
      <c r="W31" s="824"/>
      <c r="X31" s="824"/>
      <c r="Y31" s="824"/>
      <c r="Z31" s="824"/>
    </row>
    <row r="32" spans="1:26">
      <c r="S32" s="824"/>
      <c r="T32" s="824"/>
      <c r="U32" s="824"/>
      <c r="V32" s="824"/>
      <c r="W32" s="824"/>
      <c r="X32" s="824"/>
      <c r="Y32" s="824"/>
      <c r="Z32" s="824"/>
    </row>
    <row r="33" spans="19:26">
      <c r="S33" s="824"/>
      <c r="T33" s="824"/>
      <c r="U33" s="824"/>
      <c r="V33" s="824"/>
      <c r="W33" s="824"/>
      <c r="X33" s="824"/>
      <c r="Y33" s="824"/>
      <c r="Z33" s="824"/>
    </row>
    <row r="34" spans="19:26">
      <c r="S34" s="824"/>
      <c r="T34" s="824"/>
      <c r="U34" s="824"/>
      <c r="V34" s="824"/>
      <c r="W34" s="824"/>
      <c r="X34" s="824"/>
      <c r="Y34" s="824"/>
      <c r="Z34" s="824"/>
    </row>
    <row r="35" spans="19:26">
      <c r="S35" s="824"/>
      <c r="T35" s="824"/>
      <c r="U35" s="824"/>
      <c r="V35" s="824"/>
      <c r="W35" s="824"/>
      <c r="X35" s="824"/>
      <c r="Y35" s="824"/>
      <c r="Z35" s="824"/>
    </row>
    <row r="36" spans="19:26">
      <c r="S36" s="824"/>
      <c r="T36" s="824"/>
      <c r="U36" s="824"/>
      <c r="V36" s="824"/>
      <c r="W36" s="824"/>
      <c r="X36" s="824"/>
      <c r="Y36" s="824"/>
      <c r="Z36" s="824"/>
    </row>
    <row r="37" spans="19:26">
      <c r="S37" s="824"/>
      <c r="T37" s="824"/>
      <c r="U37" s="824"/>
      <c r="V37" s="824"/>
      <c r="W37" s="824"/>
      <c r="X37" s="824"/>
      <c r="Y37" s="824"/>
      <c r="Z37" s="824"/>
    </row>
    <row r="38" spans="19:26">
      <c r="S38" s="824"/>
      <c r="T38" s="824"/>
      <c r="U38" s="824"/>
      <c r="V38" s="824"/>
      <c r="W38" s="824"/>
      <c r="X38" s="824"/>
      <c r="Y38" s="824"/>
      <c r="Z38" s="824"/>
    </row>
    <row r="39" spans="19:26">
      <c r="S39" s="824"/>
      <c r="T39" s="824"/>
      <c r="U39" s="824"/>
      <c r="V39" s="824"/>
      <c r="W39" s="824"/>
      <c r="X39" s="824"/>
      <c r="Y39" s="824"/>
      <c r="Z39" s="824"/>
    </row>
    <row r="40" spans="19:26">
      <c r="S40" s="824"/>
      <c r="T40" s="824"/>
      <c r="U40" s="824"/>
      <c r="V40" s="824"/>
      <c r="W40" s="824"/>
      <c r="X40" s="824"/>
      <c r="Y40" s="824"/>
      <c r="Z40" s="824"/>
    </row>
    <row r="41" spans="19:26">
      <c r="S41" s="824"/>
      <c r="T41" s="824"/>
      <c r="U41" s="824"/>
      <c r="V41" s="824"/>
      <c r="W41" s="824"/>
      <c r="X41" s="824"/>
      <c r="Y41" s="824"/>
      <c r="Z41" s="824"/>
    </row>
    <row r="42" spans="19:26">
      <c r="S42" s="824"/>
      <c r="T42" s="824"/>
      <c r="U42" s="824"/>
      <c r="V42" s="824"/>
      <c r="W42" s="824"/>
      <c r="X42" s="824"/>
      <c r="Y42" s="824"/>
      <c r="Z42" s="824"/>
    </row>
    <row r="43" spans="19:26">
      <c r="S43" s="824"/>
      <c r="T43" s="824"/>
      <c r="U43" s="824"/>
      <c r="V43" s="824"/>
      <c r="W43" s="824"/>
      <c r="X43" s="824"/>
      <c r="Y43" s="824"/>
      <c r="Z43" s="824"/>
    </row>
    <row r="44" spans="19:26">
      <c r="S44" s="824"/>
      <c r="T44" s="824"/>
      <c r="U44" s="824"/>
      <c r="V44" s="824"/>
      <c r="W44" s="824"/>
      <c r="X44" s="824"/>
      <c r="Y44" s="824"/>
      <c r="Z44" s="824"/>
    </row>
  </sheetData>
  <mergeCells count="52">
    <mergeCell ref="F22:G22"/>
    <mergeCell ref="H20:I20"/>
    <mergeCell ref="C21:E22"/>
    <mergeCell ref="F21:G21"/>
    <mergeCell ref="H21:I21"/>
    <mergeCell ref="C20:E20"/>
    <mergeCell ref="F20:G20"/>
    <mergeCell ref="S8:Z44"/>
    <mergeCell ref="H5:I5"/>
    <mergeCell ref="H10:I10"/>
    <mergeCell ref="F15:G15"/>
    <mergeCell ref="H15:I15"/>
    <mergeCell ref="H14:I14"/>
    <mergeCell ref="F16:G16"/>
    <mergeCell ref="H13:I13"/>
    <mergeCell ref="F13:G13"/>
    <mergeCell ref="F12:G12"/>
    <mergeCell ref="H12:I12"/>
    <mergeCell ref="F18:G18"/>
    <mergeCell ref="H18:I18"/>
    <mergeCell ref="F17:G17"/>
    <mergeCell ref="H17:I17"/>
    <mergeCell ref="F14:G14"/>
    <mergeCell ref="A1:C1"/>
    <mergeCell ref="D1:E1"/>
    <mergeCell ref="F19:G19"/>
    <mergeCell ref="H19:I19"/>
    <mergeCell ref="H16:I16"/>
    <mergeCell ref="C15:E15"/>
    <mergeCell ref="C16:E16"/>
    <mergeCell ref="C19:E19"/>
    <mergeCell ref="H2:I2"/>
    <mergeCell ref="F1:G3"/>
    <mergeCell ref="A5:C5"/>
    <mergeCell ref="D5:E5"/>
    <mergeCell ref="D3:E3"/>
    <mergeCell ref="F4:G7"/>
    <mergeCell ref="C11:E11"/>
    <mergeCell ref="A3:C3"/>
    <mergeCell ref="H11:I11"/>
    <mergeCell ref="H9:I9"/>
    <mergeCell ref="A9:E9"/>
    <mergeCell ref="F11:G11"/>
    <mergeCell ref="F10:G10"/>
    <mergeCell ref="F9:G9"/>
    <mergeCell ref="A10:A21"/>
    <mergeCell ref="C10:E10"/>
    <mergeCell ref="C12:E12"/>
    <mergeCell ref="C18:E18"/>
    <mergeCell ref="C17:E17"/>
    <mergeCell ref="C13:E13"/>
    <mergeCell ref="C14:E14"/>
  </mergeCells>
  <phoneticPr fontId="3"/>
  <hyperlinks>
    <hyperlink ref="L2" location="MENU!A1" display="MENU"/>
  </hyperlinks>
  <pageMargins left="0.25" right="0.25" top="0.75" bottom="0.75" header="0.3" footer="0.3"/>
  <pageSetup paperSize="8" scale="83" fitToWidth="0" orientation="landscape" horizontalDpi="4294967292"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zoomScale="80" zoomScaleNormal="80" workbookViewId="0">
      <selection activeCell="S2" sqref="S2"/>
    </sheetView>
  </sheetViews>
  <sheetFormatPr defaultColWidth="9" defaultRowHeight="13.5"/>
  <cols>
    <col min="1" max="1" width="6.25" style="27" customWidth="1"/>
    <col min="2" max="2" width="15.25" style="27" customWidth="1"/>
    <col min="3" max="3" width="17" style="2" customWidth="1"/>
    <col min="4" max="4" width="10.125" style="2" customWidth="1"/>
    <col min="5" max="6" width="12.125" style="2" customWidth="1"/>
    <col min="7" max="7" width="6" style="2" customWidth="1"/>
    <col min="8" max="8" width="3" style="2" customWidth="1"/>
    <col min="9" max="9" width="14.875" style="2" customWidth="1"/>
    <col min="10" max="10" width="14.625" style="2" customWidth="1"/>
    <col min="11" max="11" width="3.75" style="2" customWidth="1"/>
    <col min="12" max="12" width="12.5" style="2" customWidth="1"/>
    <col min="13" max="13" width="4.375" style="2" customWidth="1"/>
    <col min="14" max="14" width="8.5" style="2" customWidth="1"/>
    <col min="15" max="15" width="5.25" style="2" customWidth="1"/>
    <col min="16" max="16" width="6" style="2" customWidth="1"/>
    <col min="17" max="16384" width="9" style="2"/>
  </cols>
  <sheetData>
    <row r="1" spans="1:28">
      <c r="A1" s="539" t="s">
        <v>451</v>
      </c>
      <c r="B1" s="540"/>
      <c r="C1" s="541"/>
      <c r="D1" s="545" t="s">
        <v>262</v>
      </c>
      <c r="E1" s="104" t="s">
        <v>452</v>
      </c>
      <c r="F1" s="82">
        <v>1463743</v>
      </c>
      <c r="G1" s="83" t="s">
        <v>376</v>
      </c>
      <c r="H1" s="484" t="s">
        <v>453</v>
      </c>
      <c r="I1" s="528"/>
      <c r="J1" s="483" t="s">
        <v>454</v>
      </c>
      <c r="K1" s="485"/>
      <c r="L1" s="484" t="s">
        <v>378</v>
      </c>
      <c r="M1" s="528"/>
      <c r="N1" s="529" t="s">
        <v>381</v>
      </c>
      <c r="O1" s="530"/>
      <c r="P1" s="530"/>
    </row>
    <row r="2" spans="1:28" ht="13.15" customHeight="1">
      <c r="A2" s="542"/>
      <c r="B2" s="543"/>
      <c r="C2" s="544"/>
      <c r="D2" s="546"/>
      <c r="E2" s="105" t="s">
        <v>455</v>
      </c>
      <c r="F2" s="56">
        <v>1401279</v>
      </c>
      <c r="G2" s="28" t="s">
        <v>376</v>
      </c>
      <c r="H2" s="548">
        <v>41364</v>
      </c>
      <c r="I2" s="549"/>
      <c r="J2" s="58">
        <v>1459411</v>
      </c>
      <c r="K2" s="31" t="s">
        <v>376</v>
      </c>
      <c r="L2" s="216">
        <v>1434990</v>
      </c>
      <c r="M2" s="32" t="s">
        <v>376</v>
      </c>
      <c r="N2" s="35" t="s">
        <v>382</v>
      </c>
      <c r="O2" s="521" t="s">
        <v>383</v>
      </c>
      <c r="P2" s="522"/>
      <c r="S2" s="196" t="s">
        <v>710</v>
      </c>
    </row>
    <row r="3" spans="1:28">
      <c r="A3" s="542"/>
      <c r="B3" s="543"/>
      <c r="C3" s="544"/>
      <c r="D3" s="547"/>
      <c r="E3" s="107" t="s">
        <v>266</v>
      </c>
      <c r="F3" s="125">
        <v>4.4576419114252133</v>
      </c>
      <c r="G3" s="33" t="s">
        <v>377</v>
      </c>
      <c r="H3" s="550">
        <v>40999</v>
      </c>
      <c r="I3" s="468"/>
      <c r="J3" s="59">
        <v>1422831</v>
      </c>
      <c r="K3" s="30" t="s">
        <v>376</v>
      </c>
      <c r="L3" s="209">
        <v>1422831</v>
      </c>
      <c r="M3" s="4" t="s">
        <v>376</v>
      </c>
      <c r="N3" s="854" t="s">
        <v>385</v>
      </c>
      <c r="O3" s="463">
        <v>4138</v>
      </c>
      <c r="P3" s="464"/>
    </row>
    <row r="4" spans="1:28">
      <c r="A4" s="555" t="s">
        <v>457</v>
      </c>
      <c r="B4" s="556"/>
      <c r="C4" s="557"/>
      <c r="D4" s="561" t="s">
        <v>379</v>
      </c>
      <c r="E4" s="562"/>
      <c r="F4" s="57">
        <v>341.7</v>
      </c>
      <c r="G4" s="28" t="s">
        <v>458</v>
      </c>
      <c r="H4" s="503" t="s">
        <v>266</v>
      </c>
      <c r="I4" s="503"/>
      <c r="J4" s="126">
        <v>2.5709307711175882</v>
      </c>
      <c r="K4" s="28" t="s">
        <v>377</v>
      </c>
      <c r="L4" s="127">
        <v>0.85456389409563371</v>
      </c>
      <c r="M4" s="4" t="s">
        <v>377</v>
      </c>
      <c r="N4" s="846"/>
      <c r="O4" s="553">
        <v>6.8328140196530097E-3</v>
      </c>
      <c r="P4" s="554"/>
    </row>
    <row r="5" spans="1:28" ht="14.25" thickBot="1">
      <c r="A5" s="558"/>
      <c r="B5" s="559"/>
      <c r="C5" s="560"/>
      <c r="D5" s="551" t="s">
        <v>380</v>
      </c>
      <c r="E5" s="552"/>
      <c r="F5" s="55">
        <v>4284</v>
      </c>
      <c r="G5" s="33" t="s">
        <v>376</v>
      </c>
      <c r="H5" s="87"/>
      <c r="I5" s="54"/>
      <c r="J5" s="87"/>
      <c r="K5" s="33"/>
      <c r="L5" s="34"/>
      <c r="M5" s="33"/>
      <c r="N5" s="845" t="s">
        <v>386</v>
      </c>
      <c r="O5" s="536">
        <v>84155</v>
      </c>
      <c r="P5" s="453"/>
    </row>
    <row r="6" spans="1:28" ht="13.15" customHeight="1">
      <c r="A6" s="851" t="s">
        <v>267</v>
      </c>
      <c r="B6" s="852"/>
      <c r="C6" s="852"/>
      <c r="D6" s="852"/>
      <c r="E6" s="852"/>
      <c r="F6" s="852"/>
      <c r="G6" s="853"/>
      <c r="H6" s="503"/>
      <c r="I6" s="503"/>
      <c r="J6" s="503"/>
      <c r="K6" s="503"/>
      <c r="L6" s="503"/>
      <c r="M6" s="212"/>
      <c r="N6" s="846" t="s">
        <v>386</v>
      </c>
      <c r="O6" s="553">
        <v>0.1389597544282018</v>
      </c>
      <c r="P6" s="554"/>
      <c r="S6" s="838" t="s">
        <v>42</v>
      </c>
      <c r="T6" s="838"/>
      <c r="U6" s="838"/>
      <c r="V6" s="838"/>
      <c r="W6" s="838"/>
      <c r="X6" s="838"/>
      <c r="Y6" s="838"/>
      <c r="Z6" s="838"/>
      <c r="AA6" s="838"/>
      <c r="AB6" s="838"/>
    </row>
    <row r="7" spans="1:28" ht="13.15" customHeight="1">
      <c r="A7" s="863" t="s">
        <v>269</v>
      </c>
      <c r="B7" s="864"/>
      <c r="C7" s="258" t="s">
        <v>270</v>
      </c>
      <c r="D7" s="259" t="s">
        <v>271</v>
      </c>
      <c r="E7" s="849" t="s">
        <v>272</v>
      </c>
      <c r="F7" s="850"/>
      <c r="G7" s="260" t="s">
        <v>271</v>
      </c>
      <c r="H7" s="503"/>
      <c r="I7" s="503"/>
      <c r="J7" s="212"/>
      <c r="K7" s="212"/>
      <c r="L7" s="212"/>
      <c r="M7" s="212"/>
      <c r="N7" s="845" t="s">
        <v>387</v>
      </c>
      <c r="O7" s="536">
        <v>517314</v>
      </c>
      <c r="P7" s="453"/>
      <c r="S7" s="838"/>
      <c r="T7" s="838"/>
      <c r="U7" s="838"/>
      <c r="V7" s="838"/>
      <c r="W7" s="838"/>
      <c r="X7" s="838"/>
      <c r="Y7" s="838"/>
      <c r="Z7" s="838"/>
      <c r="AA7" s="838"/>
      <c r="AB7" s="838"/>
    </row>
    <row r="8" spans="1:28" ht="13.15" customHeight="1">
      <c r="A8" s="859" t="s">
        <v>274</v>
      </c>
      <c r="B8" s="860"/>
      <c r="C8" s="220">
        <v>269697253</v>
      </c>
      <c r="D8" s="221">
        <v>35.009295120942781</v>
      </c>
      <c r="E8" s="861">
        <v>247860842</v>
      </c>
      <c r="F8" s="862"/>
      <c r="G8" s="222">
        <v>76.878170182443014</v>
      </c>
      <c r="H8" s="572"/>
      <c r="I8" s="572"/>
      <c r="J8" s="213"/>
      <c r="K8" s="208"/>
      <c r="L8" s="207"/>
      <c r="M8" s="207"/>
      <c r="N8" s="846" t="s">
        <v>387</v>
      </c>
      <c r="O8" s="553">
        <v>0.85420743155214518</v>
      </c>
      <c r="P8" s="554"/>
      <c r="S8" s="838"/>
      <c r="T8" s="838"/>
      <c r="U8" s="838"/>
      <c r="V8" s="838"/>
      <c r="W8" s="838"/>
      <c r="X8" s="838"/>
      <c r="Y8" s="838"/>
      <c r="Z8" s="838"/>
      <c r="AA8" s="838"/>
      <c r="AB8" s="838"/>
    </row>
    <row r="9" spans="1:28" ht="13.9" customHeight="1" thickBot="1">
      <c r="A9" s="855" t="s">
        <v>275</v>
      </c>
      <c r="B9" s="856"/>
      <c r="C9" s="220">
        <v>6954797</v>
      </c>
      <c r="D9" s="221">
        <v>0.90279948338683114</v>
      </c>
      <c r="E9" s="857">
        <v>6954797</v>
      </c>
      <c r="F9" s="858"/>
      <c r="G9" s="222">
        <v>2.1571461753944341</v>
      </c>
      <c r="H9" s="213"/>
      <c r="I9" s="213"/>
      <c r="J9" s="213"/>
      <c r="K9" s="208"/>
      <c r="L9" s="207"/>
      <c r="M9" s="207"/>
      <c r="N9" s="148" t="s">
        <v>395</v>
      </c>
      <c r="O9" s="497">
        <v>605607</v>
      </c>
      <c r="P9" s="498"/>
      <c r="S9" s="838"/>
      <c r="T9" s="838"/>
      <c r="U9" s="838"/>
      <c r="V9" s="838"/>
      <c r="W9" s="838"/>
      <c r="X9" s="838"/>
      <c r="Y9" s="838"/>
      <c r="Z9" s="838"/>
      <c r="AA9" s="838"/>
      <c r="AB9" s="838"/>
    </row>
    <row r="10" spans="1:28" ht="13.15" customHeight="1">
      <c r="A10" s="855" t="s">
        <v>276</v>
      </c>
      <c r="B10" s="856"/>
      <c r="C10" s="220">
        <v>504979</v>
      </c>
      <c r="D10" s="221">
        <v>6.5551126843989643E-2</v>
      </c>
      <c r="E10" s="857">
        <v>504979</v>
      </c>
      <c r="F10" s="858"/>
      <c r="G10" s="222">
        <v>0.15662765117436295</v>
      </c>
      <c r="H10" s="870" t="s">
        <v>286</v>
      </c>
      <c r="I10" s="871"/>
      <c r="J10" s="871"/>
      <c r="K10" s="871"/>
      <c r="L10" s="871"/>
      <c r="M10" s="872"/>
      <c r="N10" s="872"/>
      <c r="O10" s="238"/>
      <c r="P10" s="268"/>
      <c r="S10" s="838"/>
      <c r="T10" s="838"/>
      <c r="U10" s="838"/>
      <c r="V10" s="838"/>
      <c r="W10" s="838"/>
      <c r="X10" s="838"/>
      <c r="Y10" s="838"/>
      <c r="Z10" s="838"/>
      <c r="AA10" s="838"/>
      <c r="AB10" s="838"/>
    </row>
    <row r="11" spans="1:28" ht="13.15" customHeight="1">
      <c r="A11" s="855" t="s">
        <v>390</v>
      </c>
      <c r="B11" s="856"/>
      <c r="C11" s="220">
        <v>391970</v>
      </c>
      <c r="D11" s="221">
        <v>5.0881472673197536E-2</v>
      </c>
      <c r="E11" s="857">
        <v>391970</v>
      </c>
      <c r="F11" s="858"/>
      <c r="G11" s="222">
        <v>0.12157602678688627</v>
      </c>
      <c r="H11" s="868" t="s">
        <v>269</v>
      </c>
      <c r="I11" s="869"/>
      <c r="J11" s="867" t="s">
        <v>289</v>
      </c>
      <c r="K11" s="864"/>
      <c r="L11" s="269" t="s">
        <v>271</v>
      </c>
      <c r="M11" s="843" t="s">
        <v>290</v>
      </c>
      <c r="N11" s="844"/>
      <c r="O11" s="844"/>
      <c r="P11" s="270"/>
      <c r="S11" s="838"/>
      <c r="T11" s="838"/>
      <c r="U11" s="838"/>
      <c r="V11" s="838"/>
      <c r="W11" s="838"/>
      <c r="X11" s="838"/>
      <c r="Y11" s="838"/>
      <c r="Z11" s="838"/>
      <c r="AA11" s="838"/>
      <c r="AB11" s="838"/>
    </row>
    <row r="12" spans="1:28" ht="13.15" customHeight="1">
      <c r="A12" s="855" t="s">
        <v>391</v>
      </c>
      <c r="B12" s="856"/>
      <c r="C12" s="261">
        <v>101166</v>
      </c>
      <c r="D12" s="221">
        <v>1.3132318964351103E-2</v>
      </c>
      <c r="E12" s="857">
        <v>101166</v>
      </c>
      <c r="F12" s="858"/>
      <c r="G12" s="222">
        <v>3.137832060086776E-2</v>
      </c>
      <c r="H12" s="271"/>
      <c r="I12" s="240"/>
      <c r="J12" s="240"/>
      <c r="K12" s="272"/>
      <c r="L12" s="273"/>
      <c r="M12" s="273"/>
      <c r="N12" s="272"/>
      <c r="O12" s="272"/>
      <c r="P12" s="274"/>
      <c r="S12" s="838"/>
      <c r="T12" s="838"/>
      <c r="U12" s="838"/>
      <c r="V12" s="838"/>
      <c r="W12" s="838"/>
      <c r="X12" s="838"/>
      <c r="Y12" s="838"/>
      <c r="Z12" s="838"/>
      <c r="AA12" s="838"/>
      <c r="AB12" s="838"/>
    </row>
    <row r="13" spans="1:28" ht="13.15" customHeight="1">
      <c r="A13" s="855" t="s">
        <v>280</v>
      </c>
      <c r="B13" s="856"/>
      <c r="C13" s="220">
        <v>16623453</v>
      </c>
      <c r="D13" s="221">
        <v>2.1578839440612385</v>
      </c>
      <c r="E13" s="857">
        <v>16623453</v>
      </c>
      <c r="F13" s="858"/>
      <c r="G13" s="222">
        <v>5.156040939915159</v>
      </c>
      <c r="H13" s="873" t="s">
        <v>409</v>
      </c>
      <c r="I13" s="874"/>
      <c r="J13" s="865">
        <v>240534808</v>
      </c>
      <c r="K13" s="866"/>
      <c r="L13" s="275">
        <v>89.186969954046958</v>
      </c>
      <c r="M13" s="839">
        <v>5797674</v>
      </c>
      <c r="N13" s="840"/>
      <c r="O13" s="840"/>
      <c r="P13" s="276"/>
      <c r="S13" s="838"/>
      <c r="T13" s="838"/>
      <c r="U13" s="838"/>
      <c r="V13" s="838"/>
      <c r="W13" s="838"/>
      <c r="X13" s="838"/>
      <c r="Y13" s="838"/>
      <c r="Z13" s="838"/>
      <c r="AA13" s="838"/>
      <c r="AB13" s="838"/>
    </row>
    <row r="14" spans="1:28" ht="13.15" customHeight="1">
      <c r="A14" s="855" t="s">
        <v>282</v>
      </c>
      <c r="B14" s="856"/>
      <c r="C14" s="220">
        <v>45072</v>
      </c>
      <c r="D14" s="221">
        <v>5.850778723694057E-3</v>
      </c>
      <c r="E14" s="857">
        <v>45072</v>
      </c>
      <c r="F14" s="858"/>
      <c r="G14" s="222">
        <v>1.3979831822176539E-2</v>
      </c>
      <c r="H14" s="847" t="s">
        <v>461</v>
      </c>
      <c r="I14" s="848"/>
      <c r="J14" s="865">
        <v>240534808</v>
      </c>
      <c r="K14" s="866"/>
      <c r="L14" s="277">
        <v>89.186969954046958</v>
      </c>
      <c r="M14" s="839">
        <v>5797674</v>
      </c>
      <c r="N14" s="840"/>
      <c r="O14" s="840"/>
      <c r="P14" s="276"/>
      <c r="S14" s="838"/>
      <c r="T14" s="838"/>
      <c r="U14" s="838"/>
      <c r="V14" s="838"/>
      <c r="W14" s="838"/>
      <c r="X14" s="838"/>
      <c r="Y14" s="838"/>
      <c r="Z14" s="838"/>
      <c r="AA14" s="838"/>
      <c r="AB14" s="838"/>
    </row>
    <row r="15" spans="1:28" ht="13.15" customHeight="1">
      <c r="A15" s="855" t="s">
        <v>284</v>
      </c>
      <c r="B15" s="856"/>
      <c r="C15" s="220"/>
      <c r="D15" s="221">
        <v>0</v>
      </c>
      <c r="E15" s="857"/>
      <c r="F15" s="858"/>
      <c r="G15" s="222">
        <v>0</v>
      </c>
      <c r="H15" s="278"/>
      <c r="I15" s="230" t="s">
        <v>441</v>
      </c>
      <c r="J15" s="865">
        <v>121608458</v>
      </c>
      <c r="K15" s="866"/>
      <c r="L15" s="277">
        <v>45.090729196266601</v>
      </c>
      <c r="M15" s="839">
        <v>5797674</v>
      </c>
      <c r="N15" s="840"/>
      <c r="O15" s="840"/>
      <c r="P15" s="279"/>
      <c r="S15" s="838"/>
      <c r="T15" s="838"/>
      <c r="U15" s="838"/>
      <c r="V15" s="838"/>
      <c r="W15" s="838"/>
      <c r="X15" s="838"/>
      <c r="Y15" s="838"/>
      <c r="Z15" s="838"/>
      <c r="AA15" s="838"/>
      <c r="AB15" s="838"/>
    </row>
    <row r="16" spans="1:28" ht="13.15" customHeight="1">
      <c r="A16" s="855" t="s">
        <v>285</v>
      </c>
      <c r="B16" s="856"/>
      <c r="C16" s="220">
        <v>1343843</v>
      </c>
      <c r="D16" s="221">
        <v>0.17444373518781489</v>
      </c>
      <c r="E16" s="857">
        <v>1343843</v>
      </c>
      <c r="F16" s="858"/>
      <c r="G16" s="222">
        <v>0.41681529853144272</v>
      </c>
      <c r="H16" s="278"/>
      <c r="I16" s="280" t="s">
        <v>464</v>
      </c>
      <c r="J16" s="865">
        <v>1946533</v>
      </c>
      <c r="K16" s="866"/>
      <c r="L16" s="275">
        <v>0.72174743285205056</v>
      </c>
      <c r="M16" s="839"/>
      <c r="N16" s="840"/>
      <c r="O16" s="840"/>
      <c r="P16" s="279"/>
      <c r="S16" s="838"/>
      <c r="T16" s="838"/>
      <c r="U16" s="838"/>
      <c r="V16" s="838"/>
      <c r="W16" s="838"/>
      <c r="X16" s="838"/>
      <c r="Y16" s="838"/>
      <c r="Z16" s="838"/>
      <c r="AA16" s="838"/>
      <c r="AB16" s="838"/>
    </row>
    <row r="17" spans="1:28" ht="13.15" customHeight="1">
      <c r="A17" s="855" t="s">
        <v>288</v>
      </c>
      <c r="B17" s="856"/>
      <c r="C17" s="220">
        <v>5805268</v>
      </c>
      <c r="D17" s="221">
        <v>0.75357957267798081</v>
      </c>
      <c r="E17" s="857">
        <v>5805268</v>
      </c>
      <c r="F17" s="858"/>
      <c r="G17" s="222">
        <v>18.239433725994402</v>
      </c>
      <c r="H17" s="278"/>
      <c r="I17" s="280" t="s">
        <v>465</v>
      </c>
      <c r="J17" s="865">
        <v>81297829</v>
      </c>
      <c r="K17" s="866"/>
      <c r="L17" s="275">
        <v>30.144107177836176</v>
      </c>
      <c r="M17" s="839"/>
      <c r="N17" s="840"/>
      <c r="O17" s="840"/>
      <c r="P17" s="276"/>
      <c r="S17" s="838"/>
      <c r="T17" s="838"/>
      <c r="U17" s="838"/>
      <c r="V17" s="838"/>
      <c r="W17" s="838"/>
      <c r="X17" s="838"/>
      <c r="Y17" s="838"/>
      <c r="Z17" s="838"/>
      <c r="AA17" s="838"/>
      <c r="AB17" s="838"/>
    </row>
    <row r="18" spans="1:28" ht="13.15" customHeight="1">
      <c r="A18" s="855" t="s">
        <v>292</v>
      </c>
      <c r="B18" s="856"/>
      <c r="C18" s="220">
        <v>617174</v>
      </c>
      <c r="D18" s="221">
        <v>8.0115115992570901E-2</v>
      </c>
      <c r="E18" s="857">
        <v>617174</v>
      </c>
      <c r="F18" s="858"/>
      <c r="G18" s="222">
        <v>0.19142679989838443</v>
      </c>
      <c r="H18" s="877"/>
      <c r="I18" s="280" t="s">
        <v>467</v>
      </c>
      <c r="J18" s="865">
        <v>7820605</v>
      </c>
      <c r="K18" s="866"/>
      <c r="L18" s="275">
        <v>2.8997718415767473</v>
      </c>
      <c r="M18" s="839">
        <v>1010959</v>
      </c>
      <c r="N18" s="840"/>
      <c r="O18" s="840"/>
      <c r="P18" s="276"/>
      <c r="S18" s="838"/>
      <c r="T18" s="838"/>
      <c r="U18" s="838"/>
      <c r="V18" s="838"/>
      <c r="W18" s="838"/>
      <c r="X18" s="838"/>
      <c r="Y18" s="838"/>
      <c r="Z18" s="838"/>
      <c r="AA18" s="838"/>
      <c r="AB18" s="838"/>
    </row>
    <row r="19" spans="1:28" ht="13.15" customHeight="1">
      <c r="A19" s="855" t="s">
        <v>295</v>
      </c>
      <c r="B19" s="856"/>
      <c r="C19" s="220">
        <v>40343007</v>
      </c>
      <c r="D19" s="221">
        <v>5.2369099885836086</v>
      </c>
      <c r="E19" s="857">
        <v>38685095</v>
      </c>
      <c r="F19" s="858"/>
      <c r="G19" s="222">
        <v>11.99882712337492</v>
      </c>
      <c r="H19" s="877"/>
      <c r="I19" s="280" t="s">
        <v>469</v>
      </c>
      <c r="J19" s="865">
        <v>30543491</v>
      </c>
      <c r="K19" s="865"/>
      <c r="L19" s="275">
        <v>11.325102744001624</v>
      </c>
      <c r="M19" s="839">
        <v>4786715</v>
      </c>
      <c r="N19" s="840"/>
      <c r="O19" s="840"/>
      <c r="P19" s="276"/>
      <c r="S19" s="838"/>
      <c r="T19" s="838"/>
      <c r="U19" s="838"/>
      <c r="V19" s="838"/>
      <c r="W19" s="838"/>
      <c r="X19" s="838"/>
      <c r="Y19" s="838"/>
      <c r="Z19" s="838"/>
      <c r="AA19" s="838"/>
      <c r="AB19" s="838"/>
    </row>
    <row r="20" spans="1:28" ht="13.15" customHeight="1">
      <c r="A20" s="855" t="s">
        <v>297</v>
      </c>
      <c r="B20" s="856"/>
      <c r="C20" s="220">
        <v>38685095</v>
      </c>
      <c r="D20" s="221">
        <v>5.0216970791197051</v>
      </c>
      <c r="E20" s="857">
        <v>38685095</v>
      </c>
      <c r="F20" s="858"/>
      <c r="G20" s="222">
        <v>11.998826813208256</v>
      </c>
      <c r="H20" s="877"/>
      <c r="I20" s="230"/>
      <c r="J20" s="865"/>
      <c r="K20" s="866"/>
      <c r="L20" s="242"/>
      <c r="M20" s="839"/>
      <c r="N20" s="840"/>
      <c r="O20" s="840"/>
      <c r="P20" s="276"/>
      <c r="S20" s="838"/>
      <c r="T20" s="838"/>
      <c r="U20" s="838"/>
      <c r="V20" s="838"/>
      <c r="W20" s="838"/>
      <c r="X20" s="838"/>
      <c r="Y20" s="838"/>
      <c r="Z20" s="838"/>
      <c r="AA20" s="838"/>
      <c r="AB20" s="838"/>
    </row>
    <row r="21" spans="1:28" ht="13.15" customHeight="1">
      <c r="A21" s="855" t="s">
        <v>298</v>
      </c>
      <c r="B21" s="856"/>
      <c r="C21" s="220">
        <v>1657738</v>
      </c>
      <c r="D21" s="221">
        <v>0.2151903225918339</v>
      </c>
      <c r="E21" s="857"/>
      <c r="F21" s="858"/>
      <c r="G21" s="222">
        <v>0</v>
      </c>
      <c r="H21" s="877"/>
      <c r="I21" s="230" t="s">
        <v>410</v>
      </c>
      <c r="J21" s="865">
        <v>105132749</v>
      </c>
      <c r="K21" s="866"/>
      <c r="L21" s="275">
        <v>38.981764860615762</v>
      </c>
      <c r="M21" s="839"/>
      <c r="N21" s="840"/>
      <c r="O21" s="840"/>
      <c r="P21" s="276"/>
      <c r="S21" s="838"/>
      <c r="T21" s="838"/>
      <c r="U21" s="838"/>
      <c r="V21" s="838"/>
      <c r="W21" s="838"/>
      <c r="X21" s="838"/>
      <c r="Y21" s="838"/>
      <c r="Z21" s="838"/>
      <c r="AA21" s="838"/>
      <c r="AB21" s="838"/>
    </row>
    <row r="22" spans="1:28" ht="22.5">
      <c r="A22" s="878" t="s">
        <v>389</v>
      </c>
      <c r="B22" s="879"/>
      <c r="C22" s="220">
        <v>174</v>
      </c>
      <c r="D22" s="221">
        <v>2.2586872069638931E-5</v>
      </c>
      <c r="E22" s="857"/>
      <c r="F22" s="858"/>
      <c r="G22" s="222">
        <v>0</v>
      </c>
      <c r="H22" s="281"/>
      <c r="I22" s="282" t="s">
        <v>472</v>
      </c>
      <c r="J22" s="865">
        <v>105132749</v>
      </c>
      <c r="K22" s="866"/>
      <c r="L22" s="275">
        <v>38.981764860615762</v>
      </c>
      <c r="M22" s="839"/>
      <c r="N22" s="840"/>
      <c r="O22" s="840"/>
      <c r="P22" s="276"/>
      <c r="S22" s="838"/>
      <c r="T22" s="838"/>
      <c r="U22" s="838"/>
      <c r="V22" s="838"/>
      <c r="W22" s="838"/>
      <c r="X22" s="838"/>
      <c r="Y22" s="838"/>
      <c r="Z22" s="838"/>
      <c r="AA22" s="838"/>
      <c r="AB22" s="838"/>
    </row>
    <row r="23" spans="1:28" ht="13.9" customHeight="1">
      <c r="A23" s="855" t="s">
        <v>388</v>
      </c>
      <c r="B23" s="856"/>
      <c r="C23" s="262">
        <v>342427982</v>
      </c>
      <c r="D23" s="263">
        <v>44.450442658038057</v>
      </c>
      <c r="E23" s="875">
        <v>318933659</v>
      </c>
      <c r="F23" s="876"/>
      <c r="G23" s="264">
        <v>98.922588641537999</v>
      </c>
      <c r="H23" s="271"/>
      <c r="I23" s="230" t="s">
        <v>411</v>
      </c>
      <c r="J23" s="865">
        <v>1231075</v>
      </c>
      <c r="K23" s="866"/>
      <c r="L23" s="275">
        <v>0.45646553174199367</v>
      </c>
      <c r="M23" s="839"/>
      <c r="N23" s="840"/>
      <c r="O23" s="840"/>
      <c r="P23" s="276"/>
      <c r="S23" s="838"/>
      <c r="T23" s="838"/>
      <c r="U23" s="838"/>
      <c r="V23" s="838"/>
      <c r="W23" s="838"/>
      <c r="X23" s="838"/>
      <c r="Y23" s="838"/>
      <c r="Z23" s="838"/>
      <c r="AA23" s="838"/>
      <c r="AB23" s="838"/>
    </row>
    <row r="24" spans="1:28" ht="13.15" customHeight="1">
      <c r="A24" s="855" t="s">
        <v>299</v>
      </c>
      <c r="B24" s="856"/>
      <c r="C24" s="220">
        <v>699607</v>
      </c>
      <c r="D24" s="221">
        <v>9.0815711540367147E-2</v>
      </c>
      <c r="E24" s="857">
        <v>699607</v>
      </c>
      <c r="F24" s="858"/>
      <c r="G24" s="222">
        <v>0.2169947684064932</v>
      </c>
      <c r="H24" s="283" t="s">
        <v>475</v>
      </c>
      <c r="I24" s="230" t="s">
        <v>304</v>
      </c>
      <c r="J24" s="865">
        <v>11748448</v>
      </c>
      <c r="K24" s="866"/>
      <c r="L24" s="275">
        <v>4.3561615364321122</v>
      </c>
      <c r="M24" s="839"/>
      <c r="N24" s="840"/>
      <c r="O24" s="840"/>
      <c r="P24" s="276"/>
      <c r="S24" s="838"/>
      <c r="T24" s="838"/>
      <c r="U24" s="838"/>
      <c r="V24" s="838"/>
      <c r="W24" s="838"/>
      <c r="X24" s="838"/>
      <c r="Y24" s="838"/>
      <c r="Z24" s="838"/>
      <c r="AA24" s="838"/>
      <c r="AB24" s="838"/>
    </row>
    <row r="25" spans="1:28" ht="13.15" customHeight="1">
      <c r="A25" s="855" t="s">
        <v>302</v>
      </c>
      <c r="B25" s="856"/>
      <c r="C25" s="220">
        <v>13317114</v>
      </c>
      <c r="D25" s="221">
        <v>1.7286893692804459</v>
      </c>
      <c r="E25" s="857"/>
      <c r="F25" s="858"/>
      <c r="G25" s="222">
        <v>0</v>
      </c>
      <c r="H25" s="271"/>
      <c r="I25" s="230" t="s">
        <v>307</v>
      </c>
      <c r="J25" s="865"/>
      <c r="K25" s="866"/>
      <c r="L25" s="275">
        <v>0</v>
      </c>
      <c r="M25" s="839"/>
      <c r="N25" s="840"/>
      <c r="O25" s="840"/>
      <c r="P25" s="276"/>
      <c r="S25" s="838"/>
      <c r="T25" s="838"/>
      <c r="U25" s="838"/>
      <c r="V25" s="838"/>
      <c r="W25" s="838"/>
      <c r="X25" s="838"/>
      <c r="Y25" s="838"/>
      <c r="Z25" s="838"/>
      <c r="AA25" s="838"/>
      <c r="AB25" s="838"/>
    </row>
    <row r="26" spans="1:28" ht="13.15" customHeight="1">
      <c r="A26" s="855" t="s">
        <v>303</v>
      </c>
      <c r="B26" s="856"/>
      <c r="C26" s="220">
        <v>14878055</v>
      </c>
      <c r="D26" s="221">
        <v>1.9313145110922518</v>
      </c>
      <c r="E26" s="857">
        <v>2137132</v>
      </c>
      <c r="F26" s="858"/>
      <c r="G26" s="222">
        <v>0.66286710023499718</v>
      </c>
      <c r="H26" s="271"/>
      <c r="I26" s="230" t="s">
        <v>309</v>
      </c>
      <c r="J26" s="865">
        <v>504</v>
      </c>
      <c r="K26" s="866"/>
      <c r="L26" s="275">
        <v>1.8687620819037411E-4</v>
      </c>
      <c r="M26" s="839"/>
      <c r="N26" s="840"/>
      <c r="O26" s="840"/>
      <c r="P26" s="276"/>
      <c r="S26" s="838"/>
      <c r="T26" s="838"/>
      <c r="U26" s="838"/>
      <c r="V26" s="838"/>
      <c r="W26" s="838"/>
      <c r="X26" s="838"/>
      <c r="Y26" s="838"/>
      <c r="Z26" s="838"/>
      <c r="AA26" s="838"/>
      <c r="AB26" s="838"/>
    </row>
    <row r="27" spans="1:28" ht="13.15" customHeight="1">
      <c r="A27" s="855" t="s">
        <v>306</v>
      </c>
      <c r="B27" s="856"/>
      <c r="C27" s="220">
        <v>7291856</v>
      </c>
      <c r="D27" s="221">
        <v>0.94655298058752324</v>
      </c>
      <c r="E27" s="857">
        <v>22020</v>
      </c>
      <c r="F27" s="858"/>
      <c r="G27" s="222">
        <v>6.8298699131240544E-3</v>
      </c>
      <c r="H27" s="271"/>
      <c r="I27" s="242"/>
      <c r="J27" s="865"/>
      <c r="K27" s="866"/>
      <c r="L27" s="242"/>
      <c r="M27" s="839"/>
      <c r="N27" s="840"/>
      <c r="O27" s="840"/>
      <c r="P27" s="276"/>
      <c r="S27" s="838"/>
      <c r="T27" s="838"/>
      <c r="U27" s="838"/>
      <c r="V27" s="838"/>
      <c r="W27" s="838"/>
      <c r="X27" s="838"/>
      <c r="Y27" s="838"/>
      <c r="Z27" s="838"/>
      <c r="AA27" s="838"/>
      <c r="AB27" s="838"/>
    </row>
    <row r="28" spans="1:28" ht="13.15" customHeight="1">
      <c r="A28" s="855" t="s">
        <v>308</v>
      </c>
      <c r="B28" s="856"/>
      <c r="C28" s="220">
        <v>121028546</v>
      </c>
      <c r="D28" s="221">
        <v>15.710668306186268</v>
      </c>
      <c r="E28" s="857"/>
      <c r="F28" s="858"/>
      <c r="G28" s="222">
        <v>0</v>
      </c>
      <c r="H28" s="873" t="s">
        <v>477</v>
      </c>
      <c r="I28" s="874"/>
      <c r="J28" s="865"/>
      <c r="K28" s="866"/>
      <c r="L28" s="275">
        <v>0</v>
      </c>
      <c r="M28" s="839"/>
      <c r="N28" s="840"/>
      <c r="O28" s="840"/>
      <c r="P28" s="276"/>
      <c r="S28" s="838"/>
      <c r="T28" s="838"/>
      <c r="U28" s="838"/>
      <c r="V28" s="838"/>
      <c r="W28" s="838"/>
      <c r="X28" s="838"/>
      <c r="Y28" s="838"/>
      <c r="Z28" s="838"/>
      <c r="AA28" s="838"/>
      <c r="AB28" s="838"/>
    </row>
    <row r="29" spans="1:28" ht="13.15" customHeight="1">
      <c r="A29" s="855" t="s">
        <v>310</v>
      </c>
      <c r="B29" s="856"/>
      <c r="C29" s="220">
        <v>30640</v>
      </c>
      <c r="D29" s="221">
        <v>3.977366438009982E-3</v>
      </c>
      <c r="E29" s="857">
        <v>30640</v>
      </c>
      <c r="F29" s="858"/>
      <c r="G29" s="222">
        <v>9.5035065457820637E-3</v>
      </c>
      <c r="H29" s="271"/>
      <c r="I29" s="240"/>
      <c r="J29" s="865"/>
      <c r="K29" s="866"/>
      <c r="L29" s="275">
        <v>0</v>
      </c>
      <c r="M29" s="839"/>
      <c r="N29" s="840"/>
      <c r="O29" s="840"/>
      <c r="P29" s="276"/>
      <c r="S29" s="838"/>
      <c r="T29" s="838"/>
      <c r="U29" s="838"/>
      <c r="V29" s="838"/>
      <c r="W29" s="838"/>
      <c r="X29" s="838"/>
      <c r="Y29" s="838"/>
      <c r="Z29" s="838"/>
      <c r="AA29" s="838"/>
      <c r="AB29" s="838"/>
    </row>
    <row r="30" spans="1:28" ht="13.15" customHeight="1">
      <c r="A30" s="855" t="s">
        <v>312</v>
      </c>
      <c r="B30" s="856"/>
      <c r="C30" s="220">
        <v>25575259</v>
      </c>
      <c r="D30" s="221">
        <v>3.3199143860970213</v>
      </c>
      <c r="E30" s="857"/>
      <c r="F30" s="858"/>
      <c r="G30" s="222">
        <v>0</v>
      </c>
      <c r="H30" s="873" t="s">
        <v>478</v>
      </c>
      <c r="I30" s="874"/>
      <c r="J30" s="865">
        <v>29162445</v>
      </c>
      <c r="K30" s="866"/>
      <c r="L30" s="275">
        <v>10.813030045953045</v>
      </c>
      <c r="M30" s="839"/>
      <c r="N30" s="840"/>
      <c r="O30" s="840"/>
      <c r="P30" s="276"/>
      <c r="S30" s="838"/>
      <c r="T30" s="838"/>
      <c r="U30" s="838"/>
      <c r="V30" s="838"/>
      <c r="W30" s="838"/>
      <c r="X30" s="838"/>
      <c r="Y30" s="838"/>
      <c r="Z30" s="838"/>
      <c r="AA30" s="838"/>
      <c r="AB30" s="838"/>
    </row>
    <row r="31" spans="1:28" ht="13.9" customHeight="1">
      <c r="A31" s="855" t="s">
        <v>313</v>
      </c>
      <c r="B31" s="856"/>
      <c r="C31" s="220">
        <v>5371410</v>
      </c>
      <c r="D31" s="221">
        <v>0.69726063507804159</v>
      </c>
      <c r="E31" s="857">
        <v>579854</v>
      </c>
      <c r="F31" s="858"/>
      <c r="G31" s="222">
        <v>0.17985138004562379</v>
      </c>
      <c r="H31" s="271"/>
      <c r="I31" s="230" t="s">
        <v>412</v>
      </c>
      <c r="J31" s="865">
        <v>29162445</v>
      </c>
      <c r="K31" s="866"/>
      <c r="L31" s="275">
        <v>10.813030045953045</v>
      </c>
      <c r="M31" s="839"/>
      <c r="N31" s="840"/>
      <c r="O31" s="840"/>
      <c r="P31" s="276"/>
    </row>
    <row r="32" spans="1:28" ht="13.15" customHeight="1">
      <c r="A32" s="855" t="s">
        <v>318</v>
      </c>
      <c r="B32" s="856"/>
      <c r="C32" s="220">
        <v>142004</v>
      </c>
      <c r="D32" s="221">
        <v>1.8433483801017281E-2</v>
      </c>
      <c r="E32" s="857"/>
      <c r="F32" s="858"/>
      <c r="G32" s="222">
        <v>0</v>
      </c>
      <c r="H32" s="271" t="s">
        <v>475</v>
      </c>
      <c r="I32" s="280" t="s">
        <v>479</v>
      </c>
      <c r="J32" s="865">
        <v>21325</v>
      </c>
      <c r="K32" s="866"/>
      <c r="L32" s="275">
        <v>7.9070141659915247E-3</v>
      </c>
      <c r="M32" s="839"/>
      <c r="N32" s="840"/>
      <c r="O32" s="840"/>
      <c r="P32" s="276"/>
      <c r="S32" s="838" t="s">
        <v>43</v>
      </c>
      <c r="T32" s="838"/>
      <c r="U32" s="838"/>
      <c r="V32" s="838"/>
      <c r="W32" s="838"/>
      <c r="X32" s="838"/>
      <c r="Y32" s="838"/>
      <c r="Z32" s="838"/>
      <c r="AA32" s="838"/>
      <c r="AB32" s="838"/>
    </row>
    <row r="33" spans="1:28" ht="13.15" customHeight="1">
      <c r="A33" s="855" t="s">
        <v>321</v>
      </c>
      <c r="B33" s="856"/>
      <c r="C33" s="220">
        <v>5239002</v>
      </c>
      <c r="D33" s="221">
        <v>0.68007280429070394</v>
      </c>
      <c r="E33" s="857"/>
      <c r="F33" s="858"/>
      <c r="G33" s="222">
        <v>0</v>
      </c>
      <c r="H33" s="877"/>
      <c r="I33" s="280" t="s">
        <v>482</v>
      </c>
      <c r="J33" s="865">
        <v>7304709</v>
      </c>
      <c r="K33" s="866"/>
      <c r="L33" s="275">
        <v>2.708484761615277</v>
      </c>
      <c r="M33" s="839"/>
      <c r="N33" s="840"/>
      <c r="O33" s="840"/>
      <c r="P33" s="276"/>
      <c r="S33" s="838"/>
      <c r="T33" s="838"/>
      <c r="U33" s="838"/>
      <c r="V33" s="838"/>
      <c r="W33" s="838"/>
      <c r="X33" s="838"/>
      <c r="Y33" s="838"/>
      <c r="Z33" s="838"/>
      <c r="AA33" s="838"/>
      <c r="AB33" s="838"/>
    </row>
    <row r="34" spans="1:28" ht="13.15" customHeight="1">
      <c r="A34" s="855" t="s">
        <v>324</v>
      </c>
      <c r="B34" s="856"/>
      <c r="C34" s="220">
        <v>11391233</v>
      </c>
      <c r="D34" s="221">
        <v>1.4786915085428118</v>
      </c>
      <c r="E34" s="857"/>
      <c r="F34" s="858"/>
      <c r="G34" s="222">
        <v>0</v>
      </c>
      <c r="H34" s="877"/>
      <c r="I34" s="280" t="s">
        <v>483</v>
      </c>
      <c r="J34" s="865">
        <v>21836411</v>
      </c>
      <c r="K34" s="866"/>
      <c r="L34" s="275">
        <v>8.096638270171777</v>
      </c>
      <c r="M34" s="839"/>
      <c r="N34" s="840"/>
      <c r="O34" s="840"/>
      <c r="P34" s="276"/>
      <c r="S34" s="838"/>
      <c r="T34" s="838"/>
      <c r="U34" s="838"/>
      <c r="V34" s="838"/>
      <c r="W34" s="838"/>
      <c r="X34" s="838"/>
      <c r="Y34" s="838"/>
      <c r="Z34" s="838"/>
      <c r="AA34" s="838"/>
      <c r="AB34" s="838"/>
    </row>
    <row r="35" spans="1:28" ht="13.15" customHeight="1">
      <c r="A35" s="855" t="s">
        <v>327</v>
      </c>
      <c r="B35" s="856"/>
      <c r="C35" s="220">
        <v>145169484</v>
      </c>
      <c r="D35" s="221">
        <v>18.844394043238481</v>
      </c>
      <c r="E35" s="857">
        <v>4400</v>
      </c>
      <c r="F35" s="858"/>
      <c r="G35" s="222">
        <v>1.3647333159739255E-3</v>
      </c>
      <c r="H35" s="877"/>
      <c r="I35" s="284" t="s">
        <v>484</v>
      </c>
      <c r="J35" s="865"/>
      <c r="K35" s="866"/>
      <c r="L35" s="275">
        <v>0</v>
      </c>
      <c r="M35" s="839"/>
      <c r="N35" s="840"/>
      <c r="O35" s="840"/>
      <c r="P35" s="276"/>
      <c r="S35" s="838"/>
      <c r="T35" s="838"/>
      <c r="U35" s="838"/>
      <c r="V35" s="838"/>
      <c r="W35" s="838"/>
      <c r="X35" s="838"/>
      <c r="Y35" s="838"/>
      <c r="Z35" s="838"/>
      <c r="AA35" s="838"/>
      <c r="AB35" s="838"/>
    </row>
    <row r="36" spans="1:28" ht="13.15" customHeight="1">
      <c r="A36" s="855" t="s">
        <v>331</v>
      </c>
      <c r="B36" s="856"/>
      <c r="C36" s="220">
        <v>77796800</v>
      </c>
      <c r="D36" s="221">
        <v>10.098772235788999</v>
      </c>
      <c r="E36" s="857"/>
      <c r="F36" s="858"/>
      <c r="G36" s="222">
        <v>0</v>
      </c>
      <c r="H36" s="877"/>
      <c r="I36" s="230" t="s">
        <v>413</v>
      </c>
      <c r="J36" s="865"/>
      <c r="K36" s="866"/>
      <c r="L36" s="275">
        <v>0</v>
      </c>
      <c r="M36" s="839"/>
      <c r="N36" s="840"/>
      <c r="O36" s="840"/>
      <c r="P36" s="276"/>
      <c r="S36" s="838"/>
      <c r="T36" s="838"/>
      <c r="U36" s="838"/>
      <c r="V36" s="838"/>
      <c r="W36" s="838"/>
      <c r="X36" s="838"/>
      <c r="Y36" s="838"/>
      <c r="Z36" s="838"/>
      <c r="AA36" s="838"/>
      <c r="AB36" s="838"/>
    </row>
    <row r="37" spans="1:28" ht="13.15" customHeight="1">
      <c r="A37" s="855" t="s">
        <v>335</v>
      </c>
      <c r="B37" s="856"/>
      <c r="C37" s="220"/>
      <c r="D37" s="221">
        <v>0</v>
      </c>
      <c r="E37" s="857"/>
      <c r="F37" s="858"/>
      <c r="G37" s="222">
        <v>0</v>
      </c>
      <c r="H37" s="271" t="s">
        <v>475</v>
      </c>
      <c r="I37" s="240"/>
      <c r="J37" s="865"/>
      <c r="K37" s="866"/>
      <c r="L37" s="275">
        <v>0</v>
      </c>
      <c r="M37" s="839"/>
      <c r="N37" s="840"/>
      <c r="O37" s="840"/>
      <c r="P37" s="276"/>
      <c r="S37" s="838"/>
      <c r="T37" s="838"/>
      <c r="U37" s="838"/>
      <c r="V37" s="838"/>
      <c r="W37" s="838"/>
      <c r="X37" s="838"/>
      <c r="Y37" s="838"/>
      <c r="Z37" s="838"/>
      <c r="AA37" s="838"/>
      <c r="AB37" s="838"/>
    </row>
    <row r="38" spans="1:28" ht="13.15" customHeight="1">
      <c r="A38" s="855" t="s">
        <v>339</v>
      </c>
      <c r="B38" s="856"/>
      <c r="C38" s="220">
        <v>40807000</v>
      </c>
      <c r="D38" s="221">
        <v>5.2971407387687117</v>
      </c>
      <c r="E38" s="857"/>
      <c r="F38" s="858"/>
      <c r="G38" s="223">
        <v>0</v>
      </c>
      <c r="H38" s="873" t="s">
        <v>340</v>
      </c>
      <c r="I38" s="874"/>
      <c r="J38" s="865"/>
      <c r="K38" s="866"/>
      <c r="L38" s="275">
        <v>0</v>
      </c>
      <c r="M38" s="884"/>
      <c r="N38" s="840"/>
      <c r="O38" s="840"/>
      <c r="P38" s="276"/>
      <c r="S38" s="838"/>
      <c r="T38" s="838"/>
      <c r="U38" s="838"/>
      <c r="V38" s="838"/>
      <c r="W38" s="838"/>
      <c r="X38" s="838"/>
      <c r="Y38" s="838"/>
      <c r="Z38" s="838"/>
      <c r="AA38" s="838"/>
      <c r="AB38" s="838"/>
    </row>
    <row r="39" spans="1:28" ht="13.9" customHeight="1" thickBot="1">
      <c r="A39" s="880" t="s">
        <v>344</v>
      </c>
      <c r="B39" s="881"/>
      <c r="C39" s="265">
        <v>770358992</v>
      </c>
      <c r="D39" s="266">
        <v>100</v>
      </c>
      <c r="E39" s="882">
        <v>322407312</v>
      </c>
      <c r="F39" s="883"/>
      <c r="G39" s="267">
        <v>100</v>
      </c>
      <c r="H39" s="285" t="s">
        <v>311</v>
      </c>
      <c r="I39" s="247"/>
      <c r="J39" s="885">
        <v>269697253</v>
      </c>
      <c r="K39" s="886"/>
      <c r="L39" s="266">
        <v>100</v>
      </c>
      <c r="M39" s="841">
        <v>5797674</v>
      </c>
      <c r="N39" s="842">
        <v>0</v>
      </c>
      <c r="O39" s="842"/>
      <c r="P39" s="286"/>
      <c r="S39" s="838"/>
      <c r="T39" s="838"/>
      <c r="U39" s="838"/>
      <c r="V39" s="838"/>
      <c r="W39" s="838"/>
      <c r="X39" s="838"/>
      <c r="Y39" s="838"/>
      <c r="Z39" s="838"/>
      <c r="AA39" s="838"/>
      <c r="AB39" s="838"/>
    </row>
    <row r="40" spans="1:28">
      <c r="S40" s="838"/>
      <c r="T40" s="838"/>
      <c r="U40" s="838"/>
      <c r="V40" s="838"/>
      <c r="W40" s="838"/>
      <c r="X40" s="838"/>
      <c r="Y40" s="838"/>
      <c r="Z40" s="838"/>
      <c r="AA40" s="838"/>
      <c r="AB40" s="838"/>
    </row>
    <row r="41" spans="1:28">
      <c r="S41" s="838"/>
      <c r="T41" s="838"/>
      <c r="U41" s="838"/>
      <c r="V41" s="838"/>
      <c r="W41" s="838"/>
      <c r="X41" s="838"/>
      <c r="Y41" s="838"/>
      <c r="Z41" s="838"/>
      <c r="AA41" s="838"/>
      <c r="AB41" s="838"/>
    </row>
    <row r="42" spans="1:28">
      <c r="S42" s="838"/>
      <c r="T42" s="838"/>
      <c r="U42" s="838"/>
      <c r="V42" s="838"/>
      <c r="W42" s="838"/>
      <c r="X42" s="838"/>
      <c r="Y42" s="838"/>
      <c r="Z42" s="838"/>
      <c r="AA42" s="838"/>
      <c r="AB42" s="838"/>
    </row>
    <row r="43" spans="1:28">
      <c r="S43" s="838"/>
      <c r="T43" s="838"/>
      <c r="U43" s="838"/>
      <c r="V43" s="838"/>
      <c r="W43" s="838"/>
      <c r="X43" s="838"/>
      <c r="Y43" s="838"/>
      <c r="Z43" s="838"/>
      <c r="AA43" s="838"/>
      <c r="AB43" s="838"/>
    </row>
    <row r="44" spans="1:28">
      <c r="S44" s="838"/>
      <c r="T44" s="838"/>
      <c r="U44" s="838"/>
      <c r="V44" s="838"/>
      <c r="W44" s="838"/>
      <c r="X44" s="838"/>
      <c r="Y44" s="838"/>
      <c r="Z44" s="838"/>
      <c r="AA44" s="838"/>
      <c r="AB44" s="838"/>
    </row>
    <row r="45" spans="1:28">
      <c r="S45" s="838"/>
      <c r="T45" s="838"/>
      <c r="U45" s="838"/>
      <c r="V45" s="838"/>
      <c r="W45" s="838"/>
      <c r="X45" s="838"/>
      <c r="Y45" s="838"/>
      <c r="Z45" s="838"/>
      <c r="AA45" s="838"/>
      <c r="AB45" s="838"/>
    </row>
    <row r="46" spans="1:28">
      <c r="S46" s="838"/>
      <c r="T46" s="838"/>
      <c r="U46" s="838"/>
      <c r="V46" s="838"/>
      <c r="W46" s="838"/>
      <c r="X46" s="838"/>
      <c r="Y46" s="838"/>
      <c r="Z46" s="838"/>
      <c r="AA46" s="838"/>
      <c r="AB46" s="838"/>
    </row>
    <row r="47" spans="1:28">
      <c r="S47" s="838"/>
      <c r="T47" s="838"/>
      <c r="U47" s="838"/>
      <c r="V47" s="838"/>
      <c r="W47" s="838"/>
      <c r="X47" s="838"/>
      <c r="Y47" s="838"/>
      <c r="Z47" s="838"/>
      <c r="AA47" s="838"/>
      <c r="AB47" s="838"/>
    </row>
    <row r="48" spans="1:28">
      <c r="S48" s="838"/>
      <c r="T48" s="838"/>
      <c r="U48" s="838"/>
      <c r="V48" s="838"/>
      <c r="W48" s="838"/>
      <c r="X48" s="838"/>
      <c r="Y48" s="838"/>
      <c r="Z48" s="838"/>
      <c r="AA48" s="838"/>
      <c r="AB48" s="838"/>
    </row>
    <row r="49" spans="19:28">
      <c r="S49" s="838"/>
      <c r="T49" s="838"/>
      <c r="U49" s="838"/>
      <c r="V49" s="838"/>
      <c r="W49" s="838"/>
      <c r="X49" s="838"/>
      <c r="Y49" s="838"/>
      <c r="Z49" s="838"/>
      <c r="AA49" s="838"/>
      <c r="AB49" s="838"/>
    </row>
    <row r="50" spans="19:28">
      <c r="S50" s="838"/>
      <c r="T50" s="838"/>
      <c r="U50" s="838"/>
      <c r="V50" s="838"/>
      <c r="W50" s="838"/>
      <c r="X50" s="838"/>
      <c r="Y50" s="838"/>
      <c r="Z50" s="838"/>
      <c r="AA50" s="838"/>
      <c r="AB50" s="838"/>
    </row>
    <row r="51" spans="19:28">
      <c r="S51" s="838"/>
      <c r="T51" s="838"/>
      <c r="U51" s="838"/>
      <c r="V51" s="838"/>
      <c r="W51" s="838"/>
      <c r="X51" s="838"/>
      <c r="Y51" s="838"/>
      <c r="Z51" s="838"/>
      <c r="AA51" s="838"/>
      <c r="AB51" s="838"/>
    </row>
    <row r="52" spans="19:28">
      <c r="S52" s="838"/>
      <c r="T52" s="838"/>
      <c r="U52" s="838"/>
      <c r="V52" s="838"/>
      <c r="W52" s="838"/>
      <c r="X52" s="838"/>
      <c r="Y52" s="838"/>
      <c r="Z52" s="838"/>
      <c r="AA52" s="838"/>
      <c r="AB52" s="838"/>
    </row>
    <row r="53" spans="19:28">
      <c r="S53" s="838"/>
      <c r="T53" s="838"/>
      <c r="U53" s="838"/>
      <c r="V53" s="838"/>
      <c r="W53" s="838"/>
      <c r="X53" s="838"/>
      <c r="Y53" s="838"/>
      <c r="Z53" s="838"/>
      <c r="AA53" s="838"/>
      <c r="AB53" s="838"/>
    </row>
    <row r="54" spans="19:28">
      <c r="S54" s="838"/>
      <c r="T54" s="838"/>
      <c r="U54" s="838"/>
      <c r="V54" s="838"/>
      <c r="W54" s="838"/>
      <c r="X54" s="838"/>
      <c r="Y54" s="838"/>
      <c r="Z54" s="838"/>
      <c r="AA54" s="838"/>
      <c r="AB54" s="838"/>
    </row>
    <row r="55" spans="19:28">
      <c r="S55" s="838"/>
      <c r="T55" s="838"/>
      <c r="U55" s="838"/>
      <c r="V55" s="838"/>
      <c r="W55" s="838"/>
      <c r="X55" s="838"/>
      <c r="Y55" s="838"/>
      <c r="Z55" s="838"/>
      <c r="AA55" s="838"/>
      <c r="AB55" s="838"/>
    </row>
    <row r="56" spans="19:28">
      <c r="S56" s="838"/>
      <c r="T56" s="838"/>
      <c r="U56" s="838"/>
      <c r="V56" s="838"/>
      <c r="W56" s="838"/>
      <c r="X56" s="838"/>
      <c r="Y56" s="838"/>
      <c r="Z56" s="838"/>
      <c r="AA56" s="838"/>
      <c r="AB56" s="838"/>
    </row>
    <row r="58" spans="19:28">
      <c r="S58" s="838" t="s">
        <v>44</v>
      </c>
      <c r="T58" s="838"/>
      <c r="U58" s="838"/>
      <c r="V58" s="838"/>
      <c r="W58" s="838"/>
      <c r="X58" s="838"/>
      <c r="Y58" s="838"/>
      <c r="Z58" s="838"/>
      <c r="AA58" s="838"/>
      <c r="AB58" s="838"/>
    </row>
    <row r="59" spans="19:28">
      <c r="S59" s="838"/>
      <c r="T59" s="838"/>
      <c r="U59" s="838"/>
      <c r="V59" s="838"/>
      <c r="W59" s="838"/>
      <c r="X59" s="838"/>
      <c r="Y59" s="838"/>
      <c r="Z59" s="838"/>
      <c r="AA59" s="838"/>
      <c r="AB59" s="838"/>
    </row>
    <row r="60" spans="19:28">
      <c r="S60" s="838"/>
      <c r="T60" s="838"/>
      <c r="U60" s="838"/>
      <c r="V60" s="838"/>
      <c r="W60" s="838"/>
      <c r="X60" s="838"/>
      <c r="Y60" s="838"/>
      <c r="Z60" s="838"/>
      <c r="AA60" s="838"/>
      <c r="AB60" s="838"/>
    </row>
    <row r="61" spans="19:28">
      <c r="S61" s="838"/>
      <c r="T61" s="838"/>
      <c r="U61" s="838"/>
      <c r="V61" s="838"/>
      <c r="W61" s="838"/>
      <c r="X61" s="838"/>
      <c r="Y61" s="838"/>
      <c r="Z61" s="838"/>
      <c r="AA61" s="838"/>
      <c r="AB61" s="838"/>
    </row>
    <row r="62" spans="19:28">
      <c r="S62" s="838"/>
      <c r="T62" s="838"/>
      <c r="U62" s="838"/>
      <c r="V62" s="838"/>
      <c r="W62" s="838"/>
      <c r="X62" s="838"/>
      <c r="Y62" s="838"/>
      <c r="Z62" s="838"/>
      <c r="AA62" s="838"/>
      <c r="AB62" s="838"/>
    </row>
    <row r="63" spans="19:28">
      <c r="S63" s="838"/>
      <c r="T63" s="838"/>
      <c r="U63" s="838"/>
      <c r="V63" s="838"/>
      <c r="W63" s="838"/>
      <c r="X63" s="838"/>
      <c r="Y63" s="838"/>
      <c r="Z63" s="838"/>
      <c r="AA63" s="838"/>
      <c r="AB63" s="838"/>
    </row>
    <row r="64" spans="19:28">
      <c r="S64" s="838"/>
      <c r="T64" s="838"/>
      <c r="U64" s="838"/>
      <c r="V64" s="838"/>
      <c r="W64" s="838"/>
      <c r="X64" s="838"/>
      <c r="Y64" s="838"/>
      <c r="Z64" s="838"/>
      <c r="AA64" s="838"/>
      <c r="AB64" s="838"/>
    </row>
    <row r="65" spans="19:28">
      <c r="S65" s="838"/>
      <c r="T65" s="838"/>
      <c r="U65" s="838"/>
      <c r="V65" s="838"/>
      <c r="W65" s="838"/>
      <c r="X65" s="838"/>
      <c r="Y65" s="838"/>
      <c r="Z65" s="838"/>
      <c r="AA65" s="838"/>
      <c r="AB65" s="838"/>
    </row>
    <row r="66" spans="19:28">
      <c r="S66" s="838"/>
      <c r="T66" s="838"/>
      <c r="U66" s="838"/>
      <c r="V66" s="838"/>
      <c r="W66" s="838"/>
      <c r="X66" s="838"/>
      <c r="Y66" s="838"/>
      <c r="Z66" s="838"/>
      <c r="AA66" s="838"/>
      <c r="AB66" s="838"/>
    </row>
    <row r="67" spans="19:28">
      <c r="S67" s="838"/>
      <c r="T67" s="838"/>
      <c r="U67" s="838"/>
      <c r="V67" s="838"/>
      <c r="W67" s="838"/>
      <c r="X67" s="838"/>
      <c r="Y67" s="838"/>
      <c r="Z67" s="838"/>
      <c r="AA67" s="838"/>
      <c r="AB67" s="838"/>
    </row>
    <row r="68" spans="19:28">
      <c r="S68" s="838"/>
      <c r="T68" s="838"/>
      <c r="U68" s="838"/>
      <c r="V68" s="838"/>
      <c r="W68" s="838"/>
      <c r="X68" s="838"/>
      <c r="Y68" s="838"/>
      <c r="Z68" s="838"/>
      <c r="AA68" s="838"/>
      <c r="AB68" s="838"/>
    </row>
    <row r="69" spans="19:28">
      <c r="S69" s="838"/>
      <c r="T69" s="838"/>
      <c r="U69" s="838"/>
      <c r="V69" s="838"/>
      <c r="W69" s="838"/>
      <c r="X69" s="838"/>
      <c r="Y69" s="838"/>
      <c r="Z69" s="838"/>
      <c r="AA69" s="838"/>
      <c r="AB69" s="838"/>
    </row>
    <row r="70" spans="19:28">
      <c r="S70" s="838"/>
      <c r="T70" s="838"/>
      <c r="U70" s="838"/>
      <c r="V70" s="838"/>
      <c r="W70" s="838"/>
      <c r="X70" s="838"/>
      <c r="Y70" s="838"/>
      <c r="Z70" s="838"/>
      <c r="AA70" s="838"/>
      <c r="AB70" s="838"/>
    </row>
    <row r="71" spans="19:28">
      <c r="S71" s="838"/>
      <c r="T71" s="838"/>
      <c r="U71" s="838"/>
      <c r="V71" s="838"/>
      <c r="W71" s="838"/>
      <c r="X71" s="838"/>
      <c r="Y71" s="838"/>
      <c r="Z71" s="838"/>
      <c r="AA71" s="838"/>
      <c r="AB71" s="838"/>
    </row>
    <row r="72" spans="19:28">
      <c r="S72" s="838"/>
      <c r="T72" s="838"/>
      <c r="U72" s="838"/>
      <c r="V72" s="838"/>
      <c r="W72" s="838"/>
      <c r="X72" s="838"/>
      <c r="Y72" s="838"/>
      <c r="Z72" s="838"/>
      <c r="AA72" s="838"/>
      <c r="AB72" s="838"/>
    </row>
    <row r="73" spans="19:28">
      <c r="S73" s="838"/>
      <c r="T73" s="838"/>
      <c r="U73" s="838"/>
      <c r="V73" s="838"/>
      <c r="W73" s="838"/>
      <c r="X73" s="838"/>
      <c r="Y73" s="838"/>
      <c r="Z73" s="838"/>
      <c r="AA73" s="838"/>
      <c r="AB73" s="838"/>
    </row>
    <row r="74" spans="19:28">
      <c r="S74" s="838"/>
      <c r="T74" s="838"/>
      <c r="U74" s="838"/>
      <c r="V74" s="838"/>
      <c r="W74" s="838"/>
      <c r="X74" s="838"/>
      <c r="Y74" s="838"/>
      <c r="Z74" s="838"/>
      <c r="AA74" s="838"/>
      <c r="AB74" s="838"/>
    </row>
    <row r="75" spans="19:28">
      <c r="S75" s="838"/>
      <c r="T75" s="838"/>
      <c r="U75" s="838"/>
      <c r="V75" s="838"/>
      <c r="W75" s="838"/>
      <c r="X75" s="838"/>
      <c r="Y75" s="838"/>
      <c r="Z75" s="838"/>
      <c r="AA75" s="838"/>
      <c r="AB75" s="838"/>
    </row>
    <row r="76" spans="19:28">
      <c r="S76" s="838"/>
      <c r="T76" s="838"/>
      <c r="U76" s="838"/>
      <c r="V76" s="838"/>
      <c r="W76" s="838"/>
      <c r="X76" s="838"/>
      <c r="Y76" s="838"/>
      <c r="Z76" s="838"/>
      <c r="AA76" s="838"/>
      <c r="AB76" s="838"/>
    </row>
    <row r="77" spans="19:28">
      <c r="S77" s="838"/>
      <c r="T77" s="838"/>
      <c r="U77" s="838"/>
      <c r="V77" s="838"/>
      <c r="W77" s="838"/>
      <c r="X77" s="838"/>
      <c r="Y77" s="838"/>
      <c r="Z77" s="838"/>
      <c r="AA77" s="838"/>
      <c r="AB77" s="838"/>
    </row>
    <row r="78" spans="19:28">
      <c r="S78" s="838"/>
      <c r="T78" s="838"/>
      <c r="U78" s="838"/>
      <c r="V78" s="838"/>
      <c r="W78" s="838"/>
      <c r="X78" s="838"/>
      <c r="Y78" s="838"/>
      <c r="Z78" s="838"/>
      <c r="AA78" s="838"/>
      <c r="AB78" s="838"/>
    </row>
    <row r="79" spans="19:28">
      <c r="S79" s="838"/>
      <c r="T79" s="838"/>
      <c r="U79" s="838"/>
      <c r="V79" s="838"/>
      <c r="W79" s="838"/>
      <c r="X79" s="838"/>
      <c r="Y79" s="838"/>
      <c r="Z79" s="838"/>
      <c r="AA79" s="838"/>
      <c r="AB79" s="838"/>
    </row>
    <row r="80" spans="19:28">
      <c r="S80" s="838"/>
      <c r="T80" s="838"/>
      <c r="U80" s="838"/>
      <c r="V80" s="838"/>
      <c r="W80" s="838"/>
      <c r="X80" s="838"/>
      <c r="Y80" s="838"/>
      <c r="Z80" s="838"/>
      <c r="AA80" s="838"/>
      <c r="AB80" s="838"/>
    </row>
    <row r="81" spans="19:28">
      <c r="S81" s="838"/>
      <c r="T81" s="838"/>
      <c r="U81" s="838"/>
      <c r="V81" s="838"/>
      <c r="W81" s="838"/>
      <c r="X81" s="838"/>
      <c r="Y81" s="838"/>
      <c r="Z81" s="838"/>
      <c r="AA81" s="838"/>
      <c r="AB81" s="838"/>
    </row>
    <row r="82" spans="19:28">
      <c r="S82" s="838"/>
      <c r="T82" s="838"/>
      <c r="U82" s="838"/>
      <c r="V82" s="838"/>
      <c r="W82" s="838"/>
      <c r="X82" s="838"/>
      <c r="Y82" s="838"/>
      <c r="Z82" s="838"/>
      <c r="AA82" s="838"/>
      <c r="AB82" s="838"/>
    </row>
    <row r="84" spans="19:28" ht="17.25">
      <c r="S84" s="329"/>
      <c r="T84" s="329"/>
      <c r="U84" s="329"/>
      <c r="V84" s="329"/>
      <c r="W84" s="329"/>
      <c r="X84" s="329"/>
      <c r="Y84" s="329"/>
      <c r="Z84" s="329"/>
      <c r="AA84" s="329"/>
      <c r="AB84" s="329"/>
    </row>
    <row r="85" spans="19:28" ht="17.25">
      <c r="S85" s="329"/>
      <c r="T85" s="329"/>
      <c r="U85" s="329"/>
      <c r="V85" s="329"/>
      <c r="W85" s="329"/>
      <c r="X85" s="329"/>
      <c r="Y85" s="329"/>
      <c r="Z85" s="329"/>
      <c r="AA85" s="329"/>
      <c r="AB85" s="329"/>
    </row>
    <row r="86" spans="19:28" ht="17.25">
      <c r="S86" s="329"/>
      <c r="T86" s="329"/>
      <c r="U86" s="329"/>
      <c r="V86" s="329"/>
      <c r="W86" s="329"/>
      <c r="X86" s="329"/>
      <c r="Y86" s="329"/>
      <c r="Z86" s="329"/>
      <c r="AA86" s="329"/>
      <c r="AB86" s="329"/>
    </row>
    <row r="87" spans="19:28" ht="17.25">
      <c r="S87" s="329"/>
      <c r="T87" s="329"/>
      <c r="U87" s="329"/>
      <c r="V87" s="329"/>
      <c r="W87" s="329"/>
      <c r="X87" s="329"/>
      <c r="Y87" s="329"/>
      <c r="Z87" s="329"/>
      <c r="AA87" s="329"/>
      <c r="AB87" s="329"/>
    </row>
    <row r="88" spans="19:28" ht="17.25">
      <c r="S88" s="329"/>
      <c r="T88" s="329"/>
      <c r="U88" s="329"/>
      <c r="V88" s="329"/>
      <c r="W88" s="329"/>
      <c r="X88" s="329"/>
      <c r="Y88" s="329"/>
      <c r="Z88" s="329"/>
      <c r="AA88" s="329"/>
      <c r="AB88" s="329"/>
    </row>
    <row r="89" spans="19:28" ht="17.25">
      <c r="S89" s="329"/>
      <c r="T89" s="329"/>
      <c r="U89" s="329"/>
      <c r="V89" s="329"/>
      <c r="W89" s="329"/>
      <c r="X89" s="329"/>
      <c r="Y89" s="329"/>
      <c r="Z89" s="329"/>
      <c r="AA89" s="329"/>
      <c r="AB89" s="329"/>
    </row>
    <row r="90" spans="19:28" ht="17.25">
      <c r="S90" s="329"/>
      <c r="T90" s="329"/>
      <c r="U90" s="329"/>
      <c r="V90" s="329"/>
      <c r="W90" s="329"/>
      <c r="X90" s="329"/>
      <c r="Y90" s="329"/>
      <c r="Z90" s="329"/>
      <c r="AA90" s="329"/>
      <c r="AB90" s="329"/>
    </row>
    <row r="91" spans="19:28" ht="17.25">
      <c r="S91" s="329"/>
      <c r="T91" s="329"/>
      <c r="U91" s="329"/>
      <c r="V91" s="329"/>
      <c r="W91" s="329"/>
      <c r="X91" s="329"/>
      <c r="Y91" s="329"/>
      <c r="Z91" s="329"/>
      <c r="AA91" s="329"/>
      <c r="AB91" s="329"/>
    </row>
    <row r="92" spans="19:28" ht="17.25">
      <c r="S92" s="329"/>
      <c r="T92" s="329"/>
      <c r="U92" s="329"/>
      <c r="V92" s="329"/>
      <c r="W92" s="329"/>
      <c r="X92" s="329"/>
      <c r="Y92" s="329"/>
      <c r="Z92" s="329"/>
      <c r="AA92" s="329"/>
      <c r="AB92" s="329"/>
    </row>
    <row r="93" spans="19:28" ht="17.25">
      <c r="S93" s="329"/>
      <c r="T93" s="329"/>
      <c r="U93" s="329"/>
      <c r="V93" s="329"/>
      <c r="W93" s="329"/>
      <c r="X93" s="329"/>
      <c r="Y93" s="329"/>
      <c r="Z93" s="329"/>
      <c r="AA93" s="329"/>
      <c r="AB93" s="329"/>
    </row>
    <row r="94" spans="19:28" ht="17.25">
      <c r="S94" s="329"/>
      <c r="T94" s="329"/>
      <c r="U94" s="329"/>
      <c r="V94" s="329"/>
      <c r="W94" s="329"/>
      <c r="X94" s="329"/>
      <c r="Y94" s="329"/>
      <c r="Z94" s="329"/>
      <c r="AA94" s="329"/>
      <c r="AB94" s="329"/>
    </row>
    <row r="95" spans="19:28" ht="17.25">
      <c r="S95" s="329"/>
      <c r="T95" s="329"/>
      <c r="U95" s="329"/>
      <c r="V95" s="329"/>
      <c r="W95" s="329"/>
      <c r="X95" s="329"/>
      <c r="Y95" s="329"/>
      <c r="Z95" s="329"/>
      <c r="AA95" s="329"/>
      <c r="AB95" s="329"/>
    </row>
    <row r="96" spans="19:28" ht="17.25">
      <c r="S96" s="329"/>
      <c r="T96" s="329"/>
      <c r="U96" s="329"/>
      <c r="V96" s="329"/>
      <c r="W96" s="329"/>
      <c r="X96" s="329"/>
      <c r="Y96" s="329"/>
      <c r="Z96" s="329"/>
      <c r="AA96" s="329"/>
      <c r="AB96" s="329"/>
    </row>
    <row r="97" spans="19:28" ht="17.25">
      <c r="S97" s="329"/>
      <c r="T97" s="329"/>
      <c r="U97" s="329"/>
      <c r="V97" s="329"/>
      <c r="W97" s="329"/>
      <c r="X97" s="329"/>
      <c r="Y97" s="329"/>
      <c r="Z97" s="329"/>
      <c r="AA97" s="329"/>
      <c r="AB97" s="329"/>
    </row>
    <row r="98" spans="19:28" ht="17.25">
      <c r="S98" s="329"/>
      <c r="T98" s="329"/>
      <c r="U98" s="329"/>
      <c r="V98" s="329"/>
      <c r="W98" s="329"/>
      <c r="X98" s="329"/>
      <c r="Y98" s="329"/>
      <c r="Z98" s="329"/>
      <c r="AA98" s="329"/>
      <c r="AB98" s="329"/>
    </row>
    <row r="99" spans="19:28" ht="17.25">
      <c r="S99" s="329"/>
      <c r="T99" s="329"/>
      <c r="U99" s="329"/>
      <c r="V99" s="329"/>
      <c r="W99" s="329"/>
      <c r="X99" s="329"/>
      <c r="Y99" s="329"/>
      <c r="Z99" s="329"/>
      <c r="AA99" s="329"/>
      <c r="AB99" s="329"/>
    </row>
    <row r="100" spans="19:28" ht="17.25">
      <c r="S100" s="329"/>
      <c r="T100" s="329"/>
      <c r="U100" s="329"/>
      <c r="V100" s="329"/>
      <c r="W100" s="329"/>
      <c r="X100" s="329"/>
      <c r="Y100" s="329"/>
      <c r="Z100" s="329"/>
      <c r="AA100" s="329"/>
      <c r="AB100" s="329"/>
    </row>
    <row r="101" spans="19:28" ht="17.25">
      <c r="S101" s="329"/>
      <c r="T101" s="329"/>
      <c r="U101" s="329"/>
      <c r="V101" s="329"/>
      <c r="W101" s="329"/>
      <c r="X101" s="329"/>
      <c r="Y101" s="329"/>
      <c r="Z101" s="329"/>
      <c r="AA101" s="329"/>
      <c r="AB101" s="329"/>
    </row>
    <row r="102" spans="19:28" ht="17.25">
      <c r="S102" s="329"/>
      <c r="T102" s="329"/>
      <c r="U102" s="329"/>
      <c r="V102" s="329"/>
      <c r="W102" s="329"/>
      <c r="X102" s="329"/>
      <c r="Y102" s="329"/>
      <c r="Z102" s="329"/>
      <c r="AA102" s="329"/>
      <c r="AB102" s="329"/>
    </row>
    <row r="103" spans="19:28" ht="17.25">
      <c r="S103" s="329"/>
      <c r="T103" s="329"/>
      <c r="U103" s="329"/>
      <c r="V103" s="329"/>
      <c r="W103" s="329"/>
      <c r="X103" s="329"/>
      <c r="Y103" s="329"/>
      <c r="Z103" s="329"/>
      <c r="AA103" s="329"/>
      <c r="AB103" s="329"/>
    </row>
    <row r="104" spans="19:28" ht="17.25">
      <c r="S104" s="329"/>
      <c r="T104" s="329"/>
      <c r="U104" s="329"/>
      <c r="V104" s="329"/>
      <c r="W104" s="329"/>
      <c r="X104" s="329"/>
      <c r="Y104" s="329"/>
      <c r="Z104" s="329"/>
      <c r="AA104" s="329"/>
      <c r="AB104" s="329"/>
    </row>
    <row r="105" spans="19:28" ht="17.25">
      <c r="S105" s="329"/>
      <c r="T105" s="329"/>
      <c r="U105" s="329"/>
      <c r="V105" s="329"/>
      <c r="W105" s="329"/>
      <c r="X105" s="329"/>
      <c r="Y105" s="329"/>
      <c r="Z105" s="329"/>
      <c r="AA105" s="329"/>
      <c r="AB105" s="329"/>
    </row>
    <row r="106" spans="19:28" ht="17.25">
      <c r="S106" s="329"/>
      <c r="T106" s="329"/>
      <c r="U106" s="329"/>
      <c r="V106" s="329"/>
      <c r="W106" s="329"/>
      <c r="X106" s="329"/>
      <c r="Y106" s="329"/>
      <c r="Z106" s="329"/>
      <c r="AA106" s="329"/>
      <c r="AB106" s="329"/>
    </row>
    <row r="107" spans="19:28" ht="17.25">
      <c r="S107" s="329"/>
      <c r="T107" s="329"/>
      <c r="U107" s="329"/>
      <c r="V107" s="329"/>
      <c r="W107" s="329"/>
      <c r="X107" s="329"/>
      <c r="Y107" s="329"/>
      <c r="Z107" s="329"/>
      <c r="AA107" s="329"/>
      <c r="AB107" s="329"/>
    </row>
    <row r="108" spans="19:28" ht="17.25">
      <c r="S108" s="329"/>
      <c r="T108" s="329"/>
      <c r="U108" s="329"/>
      <c r="V108" s="329"/>
      <c r="W108" s="329"/>
      <c r="X108" s="329"/>
      <c r="Y108" s="329"/>
      <c r="Z108" s="329"/>
      <c r="AA108" s="329"/>
      <c r="AB108" s="329"/>
    </row>
  </sheetData>
  <mergeCells count="161">
    <mergeCell ref="J34:K34"/>
    <mergeCell ref="E35:F35"/>
    <mergeCell ref="J39:K39"/>
    <mergeCell ref="J36:K36"/>
    <mergeCell ref="J35:K35"/>
    <mergeCell ref="E34:F34"/>
    <mergeCell ref="J32:K32"/>
    <mergeCell ref="H28:I28"/>
    <mergeCell ref="H30:I30"/>
    <mergeCell ref="J29:K29"/>
    <mergeCell ref="M31:O31"/>
    <mergeCell ref="M30:O30"/>
    <mergeCell ref="A39:B39"/>
    <mergeCell ref="E39:F39"/>
    <mergeCell ref="E36:F36"/>
    <mergeCell ref="A36:B36"/>
    <mergeCell ref="M34:O34"/>
    <mergeCell ref="M38:O38"/>
    <mergeCell ref="M36:O36"/>
    <mergeCell ref="J37:K37"/>
    <mergeCell ref="A35:B35"/>
    <mergeCell ref="M35:O35"/>
    <mergeCell ref="A38:B38"/>
    <mergeCell ref="E38:F38"/>
    <mergeCell ref="H33:H36"/>
    <mergeCell ref="H38:I38"/>
    <mergeCell ref="J38:K38"/>
    <mergeCell ref="A37:B37"/>
    <mergeCell ref="E37:F37"/>
    <mergeCell ref="E33:F33"/>
    <mergeCell ref="A32:B32"/>
    <mergeCell ref="E32:F32"/>
    <mergeCell ref="A33:B33"/>
    <mergeCell ref="A34:B34"/>
    <mergeCell ref="A28:B28"/>
    <mergeCell ref="A23:B23"/>
    <mergeCell ref="E25:F25"/>
    <mergeCell ref="A26:B26"/>
    <mergeCell ref="J30:K30"/>
    <mergeCell ref="A29:B29"/>
    <mergeCell ref="E29:F29"/>
    <mergeCell ref="E28:F28"/>
    <mergeCell ref="J28:K28"/>
    <mergeCell ref="A27:B27"/>
    <mergeCell ref="E27:F27"/>
    <mergeCell ref="J26:K26"/>
    <mergeCell ref="A30:B30"/>
    <mergeCell ref="J31:K31"/>
    <mergeCell ref="E30:F30"/>
    <mergeCell ref="J33:K33"/>
    <mergeCell ref="J27:K27"/>
    <mergeCell ref="E26:F26"/>
    <mergeCell ref="A31:B31"/>
    <mergeCell ref="E31:F31"/>
    <mergeCell ref="E18:F18"/>
    <mergeCell ref="E19:F19"/>
    <mergeCell ref="E21:F21"/>
    <mergeCell ref="E24:F24"/>
    <mergeCell ref="A25:B25"/>
    <mergeCell ref="A22:B22"/>
    <mergeCell ref="A21:B21"/>
    <mergeCell ref="E22:F22"/>
    <mergeCell ref="A24:B24"/>
    <mergeCell ref="A17:B17"/>
    <mergeCell ref="A16:B16"/>
    <mergeCell ref="E16:F16"/>
    <mergeCell ref="J16:K16"/>
    <mergeCell ref="A19:B19"/>
    <mergeCell ref="A20:B20"/>
    <mergeCell ref="M15:O15"/>
    <mergeCell ref="M16:O16"/>
    <mergeCell ref="J25:K25"/>
    <mergeCell ref="E23:F23"/>
    <mergeCell ref="J23:K23"/>
    <mergeCell ref="J24:K24"/>
    <mergeCell ref="J22:K22"/>
    <mergeCell ref="E20:F20"/>
    <mergeCell ref="E17:F17"/>
    <mergeCell ref="J20:K20"/>
    <mergeCell ref="A15:B15"/>
    <mergeCell ref="E15:F15"/>
    <mergeCell ref="J21:K21"/>
    <mergeCell ref="H18:H21"/>
    <mergeCell ref="J18:K18"/>
    <mergeCell ref="J17:K17"/>
    <mergeCell ref="J19:K19"/>
    <mergeCell ref="A18:B18"/>
    <mergeCell ref="A4:C5"/>
    <mergeCell ref="D4:E4"/>
    <mergeCell ref="E10:F10"/>
    <mergeCell ref="H10:N10"/>
    <mergeCell ref="E13:F13"/>
    <mergeCell ref="H13:I13"/>
    <mergeCell ref="A10:B10"/>
    <mergeCell ref="M13:O13"/>
    <mergeCell ref="A13:B13"/>
    <mergeCell ref="E9:F9"/>
    <mergeCell ref="E12:F12"/>
    <mergeCell ref="H7:I7"/>
    <mergeCell ref="A8:B8"/>
    <mergeCell ref="E8:F8"/>
    <mergeCell ref="A7:B7"/>
    <mergeCell ref="J15:K15"/>
    <mergeCell ref="A14:B14"/>
    <mergeCell ref="E14:F14"/>
    <mergeCell ref="A11:B11"/>
    <mergeCell ref="J13:K13"/>
    <mergeCell ref="J14:K14"/>
    <mergeCell ref="E11:F11"/>
    <mergeCell ref="J11:K11"/>
    <mergeCell ref="H11:I11"/>
    <mergeCell ref="A12:B12"/>
    <mergeCell ref="O3:P3"/>
    <mergeCell ref="N5:N6"/>
    <mergeCell ref="H4:I4"/>
    <mergeCell ref="A1:C3"/>
    <mergeCell ref="D1:D3"/>
    <mergeCell ref="H14:I14"/>
    <mergeCell ref="D5:E5"/>
    <mergeCell ref="E7:F7"/>
    <mergeCell ref="H6:L6"/>
    <mergeCell ref="A6:G6"/>
    <mergeCell ref="H1:I1"/>
    <mergeCell ref="H3:I3"/>
    <mergeCell ref="J1:K1"/>
    <mergeCell ref="L1:M1"/>
    <mergeCell ref="O9:P9"/>
    <mergeCell ref="H8:I8"/>
    <mergeCell ref="O8:P8"/>
    <mergeCell ref="N7:N8"/>
    <mergeCell ref="O2:P2"/>
    <mergeCell ref="N3:N4"/>
    <mergeCell ref="N1:P1"/>
    <mergeCell ref="M14:O14"/>
    <mergeCell ref="H2:I2"/>
    <mergeCell ref="A9:B9"/>
    <mergeCell ref="O4:P4"/>
    <mergeCell ref="O5:P5"/>
    <mergeCell ref="O7:P7"/>
    <mergeCell ref="S6:AB30"/>
    <mergeCell ref="S32:AB56"/>
    <mergeCell ref="M17:O17"/>
    <mergeCell ref="M39:O39"/>
    <mergeCell ref="M29:O29"/>
    <mergeCell ref="M32:O32"/>
    <mergeCell ref="M27:O27"/>
    <mergeCell ref="O6:P6"/>
    <mergeCell ref="M11:O11"/>
    <mergeCell ref="M19:O19"/>
    <mergeCell ref="M33:O33"/>
    <mergeCell ref="S58:AB82"/>
    <mergeCell ref="M25:O25"/>
    <mergeCell ref="M37:O37"/>
    <mergeCell ref="M20:O20"/>
    <mergeCell ref="M18:O18"/>
    <mergeCell ref="M24:O24"/>
    <mergeCell ref="M21:O21"/>
    <mergeCell ref="M26:O26"/>
    <mergeCell ref="M28:O28"/>
    <mergeCell ref="M22:O22"/>
    <mergeCell ref="M23:O23"/>
  </mergeCells>
  <phoneticPr fontId="3"/>
  <hyperlinks>
    <hyperlink ref="S2" location="MENU!A1" display="MEN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8"/>
  <sheetViews>
    <sheetView zoomScale="75" zoomScaleNormal="75" workbookViewId="0">
      <selection activeCell="AC2" sqref="AC2"/>
    </sheetView>
  </sheetViews>
  <sheetFormatPr defaultColWidth="9" defaultRowHeight="13.5"/>
  <cols>
    <col min="1" max="1" width="6.25" style="27" customWidth="1"/>
    <col min="2" max="2" width="15.25" style="27" customWidth="1"/>
    <col min="3" max="3" width="17" style="2" customWidth="1"/>
    <col min="4" max="4" width="10.125" style="2" customWidth="1"/>
    <col min="5" max="6" width="12.125" style="2" customWidth="1"/>
    <col min="7" max="7" width="6" style="2" customWidth="1"/>
    <col min="8" max="8" width="3" style="2" customWidth="1"/>
    <col min="9" max="9" width="14.875" style="2" customWidth="1"/>
    <col min="10" max="10" width="14.625" style="2" customWidth="1"/>
    <col min="11" max="11" width="3.75" style="2" customWidth="1"/>
    <col min="12" max="12" width="11.75" style="2" customWidth="1"/>
    <col min="13" max="13" width="4.375" style="2" customWidth="1"/>
    <col min="14" max="14" width="8.5" style="2" customWidth="1"/>
    <col min="15" max="15" width="5.25" style="2" customWidth="1"/>
    <col min="16" max="16" width="6" style="2" customWidth="1"/>
    <col min="17" max="17" width="10.125" style="2" customWidth="1"/>
    <col min="18" max="18" width="4.5" style="2" customWidth="1"/>
    <col min="19" max="19" width="10.875" style="2" customWidth="1"/>
    <col min="20" max="20" width="7.5" style="2" customWidth="1"/>
    <col min="21" max="21" width="8.75" style="2" customWidth="1"/>
    <col min="22" max="22" width="12.5" style="2" customWidth="1"/>
    <col min="23" max="23" width="8" style="2" customWidth="1"/>
    <col min="24" max="25" width="6.75" style="2" customWidth="1"/>
    <col min="26" max="26" width="7.25" style="2" customWidth="1"/>
    <col min="27" max="16384" width="9" style="2"/>
  </cols>
  <sheetData>
    <row r="1" spans="1:33">
      <c r="A1" s="539" t="s">
        <v>451</v>
      </c>
      <c r="B1" s="540"/>
      <c r="C1" s="541"/>
      <c r="D1" s="545" t="s">
        <v>262</v>
      </c>
      <c r="E1" s="104" t="s">
        <v>452</v>
      </c>
      <c r="F1" s="82">
        <v>1463743</v>
      </c>
      <c r="G1" s="83" t="s">
        <v>376</v>
      </c>
      <c r="H1" s="484" t="s">
        <v>806</v>
      </c>
      <c r="I1" s="528"/>
      <c r="J1" s="483" t="s">
        <v>807</v>
      </c>
      <c r="K1" s="485"/>
      <c r="L1" s="484" t="s">
        <v>378</v>
      </c>
      <c r="M1" s="528"/>
      <c r="N1" s="529" t="s">
        <v>381</v>
      </c>
      <c r="O1" s="530"/>
      <c r="P1" s="530"/>
      <c r="Q1" s="530"/>
      <c r="R1" s="531"/>
      <c r="S1" s="532" t="s">
        <v>263</v>
      </c>
      <c r="T1" s="485"/>
      <c r="U1" s="483" t="s">
        <v>264</v>
      </c>
      <c r="V1" s="485"/>
      <c r="W1" s="469" t="s">
        <v>265</v>
      </c>
      <c r="X1" s="470"/>
      <c r="Y1" s="217"/>
      <c r="Z1" s="1"/>
    </row>
    <row r="2" spans="1:33">
      <c r="A2" s="542"/>
      <c r="B2" s="543"/>
      <c r="C2" s="544"/>
      <c r="D2" s="546"/>
      <c r="E2" s="105" t="s">
        <v>808</v>
      </c>
      <c r="F2" s="56">
        <v>1401279</v>
      </c>
      <c r="G2" s="28" t="s">
        <v>376</v>
      </c>
      <c r="H2" s="548">
        <v>41364</v>
      </c>
      <c r="I2" s="549"/>
      <c r="J2" s="58">
        <v>1459411</v>
      </c>
      <c r="K2" s="31" t="s">
        <v>376</v>
      </c>
      <c r="L2" s="216">
        <v>1434990</v>
      </c>
      <c r="M2" s="32" t="s">
        <v>376</v>
      </c>
      <c r="N2" s="35" t="s">
        <v>382</v>
      </c>
      <c r="O2" s="521" t="s">
        <v>383</v>
      </c>
      <c r="P2" s="522"/>
      <c r="Q2" s="523" t="s">
        <v>384</v>
      </c>
      <c r="R2" s="524"/>
      <c r="S2" s="214"/>
      <c r="T2" s="210"/>
      <c r="U2" s="37"/>
      <c r="V2" s="6"/>
      <c r="W2" s="471"/>
      <c r="X2" s="468"/>
      <c r="Y2" s="459" t="s">
        <v>809</v>
      </c>
      <c r="Z2" s="460"/>
      <c r="AC2" s="196" t="s">
        <v>710</v>
      </c>
    </row>
    <row r="3" spans="1:33">
      <c r="A3" s="542"/>
      <c r="B3" s="543"/>
      <c r="C3" s="544"/>
      <c r="D3" s="547"/>
      <c r="E3" s="107" t="s">
        <v>266</v>
      </c>
      <c r="F3" s="125">
        <f>+F1/F2*100-100</f>
        <v>4.4576419114252133</v>
      </c>
      <c r="G3" s="33" t="s">
        <v>810</v>
      </c>
      <c r="H3" s="550">
        <v>40999</v>
      </c>
      <c r="I3" s="468"/>
      <c r="J3" s="59">
        <v>1422831</v>
      </c>
      <c r="K3" s="30" t="s">
        <v>376</v>
      </c>
      <c r="L3" s="209">
        <v>1422831</v>
      </c>
      <c r="M3" s="4" t="s">
        <v>376</v>
      </c>
      <c r="N3" s="461" t="s">
        <v>385</v>
      </c>
      <c r="O3" s="463">
        <v>4138</v>
      </c>
      <c r="P3" s="464"/>
      <c r="Q3" s="465">
        <v>5024</v>
      </c>
      <c r="R3" s="466"/>
      <c r="S3" s="467">
        <v>40</v>
      </c>
      <c r="T3" s="468"/>
      <c r="U3" s="475">
        <v>1307</v>
      </c>
      <c r="V3" s="491"/>
      <c r="W3" s="471"/>
      <c r="X3" s="468"/>
      <c r="Y3" s="215"/>
      <c r="Z3" s="7"/>
    </row>
    <row r="4" spans="1:33">
      <c r="A4" s="555" t="s">
        <v>811</v>
      </c>
      <c r="B4" s="556"/>
      <c r="C4" s="557"/>
      <c r="D4" s="561" t="s">
        <v>379</v>
      </c>
      <c r="E4" s="562"/>
      <c r="F4" s="57">
        <v>341.7</v>
      </c>
      <c r="G4" s="28" t="s">
        <v>812</v>
      </c>
      <c r="H4" s="503" t="s">
        <v>266</v>
      </c>
      <c r="I4" s="503"/>
      <c r="J4" s="126">
        <f>+J2/J3*100-100</f>
        <v>2.5709307711175882</v>
      </c>
      <c r="K4" s="28" t="s">
        <v>813</v>
      </c>
      <c r="L4" s="127">
        <f>+L2/L3*100-100</f>
        <v>0.85456389409563371</v>
      </c>
      <c r="M4" s="4" t="s">
        <v>813</v>
      </c>
      <c r="N4" s="462"/>
      <c r="O4" s="553">
        <f>+O3/$O$9</f>
        <v>6.8328140196530097E-3</v>
      </c>
      <c r="P4" s="554"/>
      <c r="Q4" s="533">
        <v>8.0000000000000002E-3</v>
      </c>
      <c r="R4" s="534"/>
      <c r="S4" s="214"/>
      <c r="T4" s="210"/>
      <c r="U4" s="210"/>
      <c r="V4" s="6"/>
      <c r="W4" s="525" t="s">
        <v>268</v>
      </c>
      <c r="X4" s="468"/>
      <c r="Y4" s="69"/>
      <c r="Z4" s="7"/>
    </row>
    <row r="5" spans="1:33" ht="14.25" thickBot="1">
      <c r="A5" s="558"/>
      <c r="B5" s="559"/>
      <c r="C5" s="560"/>
      <c r="D5" s="551" t="s">
        <v>380</v>
      </c>
      <c r="E5" s="552"/>
      <c r="F5" s="55">
        <v>4284</v>
      </c>
      <c r="G5" s="33" t="s">
        <v>376</v>
      </c>
      <c r="H5" s="87"/>
      <c r="I5" s="54"/>
      <c r="J5" s="87"/>
      <c r="K5" s="33"/>
      <c r="L5" s="34"/>
      <c r="M5" s="33"/>
      <c r="N5" s="535" t="s">
        <v>386</v>
      </c>
      <c r="O5" s="536">
        <v>84155</v>
      </c>
      <c r="P5" s="453"/>
      <c r="Q5" s="537">
        <v>94167</v>
      </c>
      <c r="R5" s="538"/>
      <c r="S5" s="467" t="s">
        <v>429</v>
      </c>
      <c r="T5" s="468"/>
      <c r="U5" s="475" t="s">
        <v>430</v>
      </c>
      <c r="V5" s="491"/>
      <c r="W5" s="471"/>
      <c r="X5" s="468"/>
      <c r="Y5" s="578" t="s">
        <v>814</v>
      </c>
      <c r="Z5" s="579"/>
    </row>
    <row r="6" spans="1:33">
      <c r="A6" s="494" t="s">
        <v>267</v>
      </c>
      <c r="B6" s="495"/>
      <c r="C6" s="495"/>
      <c r="D6" s="495"/>
      <c r="E6" s="495"/>
      <c r="F6" s="495"/>
      <c r="G6" s="496"/>
      <c r="H6" s="503"/>
      <c r="I6" s="503"/>
      <c r="J6" s="503"/>
      <c r="K6" s="503"/>
      <c r="L6" s="503"/>
      <c r="M6" s="212"/>
      <c r="N6" s="462" t="s">
        <v>386</v>
      </c>
      <c r="O6" s="553">
        <f>+O5/$O$9</f>
        <v>0.1389597544282018</v>
      </c>
      <c r="P6" s="554"/>
      <c r="Q6" s="533">
        <v>0.14499999999999999</v>
      </c>
      <c r="R6" s="534"/>
      <c r="S6" s="214"/>
      <c r="T6" s="210"/>
      <c r="U6" s="210"/>
      <c r="V6" s="6"/>
      <c r="W6" s="471"/>
      <c r="X6" s="468"/>
      <c r="Y6" s="69"/>
      <c r="Z6" s="7"/>
    </row>
    <row r="7" spans="1:33" ht="14.25" thickBot="1">
      <c r="A7" s="609" t="s">
        <v>269</v>
      </c>
      <c r="B7" s="567"/>
      <c r="C7" s="303" t="s">
        <v>270</v>
      </c>
      <c r="D7" s="304" t="s">
        <v>271</v>
      </c>
      <c r="E7" s="610" t="s">
        <v>272</v>
      </c>
      <c r="F7" s="611"/>
      <c r="G7" s="51" t="s">
        <v>271</v>
      </c>
      <c r="H7" s="503"/>
      <c r="I7" s="503"/>
      <c r="J7" s="212"/>
      <c r="K7" s="212"/>
      <c r="L7" s="212"/>
      <c r="M7" s="212"/>
      <c r="N7" s="535" t="s">
        <v>387</v>
      </c>
      <c r="O7" s="536">
        <v>517314</v>
      </c>
      <c r="P7" s="453"/>
      <c r="Q7" s="537">
        <v>529745</v>
      </c>
      <c r="R7" s="538"/>
      <c r="S7" s="9"/>
      <c r="T7" s="36"/>
      <c r="U7" s="36"/>
      <c r="V7" s="10"/>
      <c r="W7" s="526"/>
      <c r="X7" s="527"/>
      <c r="Y7" s="79"/>
      <c r="Z7" s="211"/>
    </row>
    <row r="8" spans="1:33" ht="14.25" thickBot="1">
      <c r="A8" s="568" t="s">
        <v>274</v>
      </c>
      <c r="B8" s="569"/>
      <c r="C8" s="297">
        <v>269697253</v>
      </c>
      <c r="D8" s="29">
        <f>C8*100/$C$39</f>
        <v>35.009295120942781</v>
      </c>
      <c r="E8" s="492">
        <v>247860842</v>
      </c>
      <c r="F8" s="493"/>
      <c r="G8" s="38">
        <f>E8*100/$E$39</f>
        <v>76.878170182443014</v>
      </c>
      <c r="H8" s="572"/>
      <c r="I8" s="572"/>
      <c r="J8" s="213"/>
      <c r="K8" s="208"/>
      <c r="L8" s="207"/>
      <c r="M8" s="207"/>
      <c r="N8" s="462" t="s">
        <v>387</v>
      </c>
      <c r="O8" s="553">
        <f>+O7/$O$9</f>
        <v>0.85420743155214518</v>
      </c>
      <c r="P8" s="554"/>
      <c r="Q8" s="533">
        <v>0.81599999999999995</v>
      </c>
      <c r="R8" s="534"/>
      <c r="S8" s="4"/>
      <c r="T8" s="4"/>
      <c r="U8" s="4"/>
      <c r="V8" s="4"/>
      <c r="W8" s="4"/>
      <c r="X8" s="4"/>
      <c r="Y8" s="4"/>
      <c r="Z8" s="5"/>
    </row>
    <row r="9" spans="1:33" ht="14.25" thickBot="1">
      <c r="A9" s="502" t="s">
        <v>275</v>
      </c>
      <c r="B9" s="474"/>
      <c r="C9" s="297">
        <v>6954797</v>
      </c>
      <c r="D9" s="29">
        <f t="shared" ref="D9:D38" si="0">C9*100/$C$39</f>
        <v>0.90279948338683114</v>
      </c>
      <c r="E9" s="563">
        <v>6954797</v>
      </c>
      <c r="F9" s="564"/>
      <c r="G9" s="38">
        <f t="shared" ref="G9:G38" si="1">E9*100/$E$39</f>
        <v>2.1571461753944341</v>
      </c>
      <c r="H9" s="213"/>
      <c r="I9" s="213"/>
      <c r="J9" s="213"/>
      <c r="K9" s="208"/>
      <c r="L9" s="207"/>
      <c r="M9" s="207"/>
      <c r="N9" s="318" t="s">
        <v>395</v>
      </c>
      <c r="O9" s="497">
        <f>+O3+O5+O7</f>
        <v>605607</v>
      </c>
      <c r="P9" s="498"/>
      <c r="Q9" s="511"/>
      <c r="R9" s="512"/>
      <c r="S9" s="486" t="s">
        <v>460</v>
      </c>
      <c r="T9" s="487"/>
      <c r="U9" s="487"/>
      <c r="V9" s="487"/>
      <c r="W9" s="582" t="s">
        <v>426</v>
      </c>
      <c r="X9" s="583"/>
      <c r="Y9" s="582" t="s">
        <v>427</v>
      </c>
      <c r="Z9" s="592"/>
    </row>
    <row r="10" spans="1:33">
      <c r="A10" s="502" t="s">
        <v>276</v>
      </c>
      <c r="B10" s="474"/>
      <c r="C10" s="297">
        <v>504979</v>
      </c>
      <c r="D10" s="29">
        <f t="shared" si="0"/>
        <v>6.5551126843989643E-2</v>
      </c>
      <c r="E10" s="563">
        <v>504979</v>
      </c>
      <c r="F10" s="564"/>
      <c r="G10" s="38">
        <f t="shared" si="1"/>
        <v>0.15662765117436295</v>
      </c>
      <c r="H10" s="573" t="s">
        <v>286</v>
      </c>
      <c r="I10" s="574"/>
      <c r="J10" s="574"/>
      <c r="K10" s="574"/>
      <c r="L10" s="574"/>
      <c r="M10" s="575"/>
      <c r="N10" s="575"/>
      <c r="O10" s="302"/>
      <c r="P10" s="128"/>
      <c r="Q10" s="513" t="s">
        <v>277</v>
      </c>
      <c r="R10" s="514"/>
      <c r="S10" s="622" t="s">
        <v>278</v>
      </c>
      <c r="T10" s="472" t="s">
        <v>279</v>
      </c>
      <c r="U10" s="585"/>
      <c r="V10" s="586"/>
      <c r="W10" s="490">
        <f>+C39</f>
        <v>770358992</v>
      </c>
      <c r="X10" s="458"/>
      <c r="Y10" s="587">
        <v>782562847</v>
      </c>
      <c r="Z10" s="588"/>
    </row>
    <row r="11" spans="1:33">
      <c r="A11" s="502" t="s">
        <v>390</v>
      </c>
      <c r="B11" s="474"/>
      <c r="C11" s="297">
        <v>391970</v>
      </c>
      <c r="D11" s="29">
        <f t="shared" si="0"/>
        <v>5.0881472673197536E-2</v>
      </c>
      <c r="E11" s="563">
        <v>391970</v>
      </c>
      <c r="F11" s="564"/>
      <c r="G11" s="38">
        <f t="shared" si="1"/>
        <v>0.12157602678688627</v>
      </c>
      <c r="H11" s="570" t="s">
        <v>269</v>
      </c>
      <c r="I11" s="571"/>
      <c r="J11" s="566" t="s">
        <v>289</v>
      </c>
      <c r="K11" s="567"/>
      <c r="L11" s="62" t="s">
        <v>271</v>
      </c>
      <c r="M11" s="596" t="s">
        <v>290</v>
      </c>
      <c r="N11" s="597"/>
      <c r="O11" s="597"/>
      <c r="P11" s="43"/>
      <c r="Q11" s="515"/>
      <c r="R11" s="516"/>
      <c r="S11" s="622"/>
      <c r="T11" s="472" t="s">
        <v>281</v>
      </c>
      <c r="U11" s="473"/>
      <c r="V11" s="474"/>
      <c r="W11" s="490">
        <f>+C65</f>
        <v>757915117</v>
      </c>
      <c r="X11" s="458"/>
      <c r="Y11" s="490">
        <v>771171614</v>
      </c>
      <c r="Z11" s="584"/>
      <c r="AC11" s="309"/>
      <c r="AD11" s="309"/>
      <c r="AE11" s="309"/>
      <c r="AF11" s="309"/>
      <c r="AG11" s="309"/>
    </row>
    <row r="12" spans="1:33" ht="13.15" customHeight="1">
      <c r="A12" s="502" t="s">
        <v>391</v>
      </c>
      <c r="B12" s="474"/>
      <c r="C12" s="49">
        <v>101166</v>
      </c>
      <c r="D12" s="29">
        <f t="shared" si="0"/>
        <v>1.3132318964351103E-2</v>
      </c>
      <c r="E12" s="563">
        <v>101166</v>
      </c>
      <c r="F12" s="564"/>
      <c r="G12" s="38">
        <f t="shared" si="1"/>
        <v>3.137832060086776E-2</v>
      </c>
      <c r="H12" s="11"/>
      <c r="I12" s="213"/>
      <c r="J12" s="213"/>
      <c r="K12" s="208"/>
      <c r="L12" s="207"/>
      <c r="M12" s="207"/>
      <c r="N12" s="208"/>
      <c r="O12" s="208"/>
      <c r="P12" s="15"/>
      <c r="Q12" s="100" t="s">
        <v>404</v>
      </c>
      <c r="R12" s="112"/>
      <c r="S12" s="622"/>
      <c r="T12" s="472" t="s">
        <v>283</v>
      </c>
      <c r="U12" s="473"/>
      <c r="V12" s="474"/>
      <c r="W12" s="589">
        <f>+W10-W11</f>
        <v>12443875</v>
      </c>
      <c r="X12" s="590"/>
      <c r="Y12" s="589">
        <v>11391233</v>
      </c>
      <c r="Z12" s="591"/>
      <c r="AC12" s="775" t="s">
        <v>803</v>
      </c>
      <c r="AD12" s="775"/>
      <c r="AE12" s="775"/>
      <c r="AF12" s="775"/>
      <c r="AG12" s="775"/>
    </row>
    <row r="13" spans="1:33" ht="13.15" customHeight="1">
      <c r="A13" s="502" t="s">
        <v>280</v>
      </c>
      <c r="B13" s="474"/>
      <c r="C13" s="297">
        <v>16623453</v>
      </c>
      <c r="D13" s="29">
        <f t="shared" si="0"/>
        <v>2.1578839440612385</v>
      </c>
      <c r="E13" s="563">
        <v>16623453</v>
      </c>
      <c r="F13" s="564"/>
      <c r="G13" s="38">
        <f t="shared" si="1"/>
        <v>5.156040939915159</v>
      </c>
      <c r="H13" s="565" t="s">
        <v>409</v>
      </c>
      <c r="I13" s="508"/>
      <c r="J13" s="500">
        <v>240534808</v>
      </c>
      <c r="K13" s="501"/>
      <c r="L13" s="42">
        <f t="shared" ref="L13:L18" si="2">+J13/$J$39*100</f>
        <v>89.186969954046958</v>
      </c>
      <c r="M13" s="499">
        <v>5797674</v>
      </c>
      <c r="N13" s="453"/>
      <c r="O13" s="453"/>
      <c r="P13" s="294"/>
      <c r="Q13" s="100" t="s">
        <v>405</v>
      </c>
      <c r="R13" s="112"/>
      <c r="S13" s="622"/>
      <c r="T13" s="472" t="s">
        <v>431</v>
      </c>
      <c r="U13" s="473"/>
      <c r="V13" s="474"/>
      <c r="W13" s="490">
        <v>3523731</v>
      </c>
      <c r="X13" s="458"/>
      <c r="Y13" s="490">
        <v>2811574</v>
      </c>
      <c r="Z13" s="584"/>
      <c r="AC13" s="775"/>
      <c r="AD13" s="775"/>
      <c r="AE13" s="775"/>
      <c r="AF13" s="775"/>
      <c r="AG13" s="775"/>
    </row>
    <row r="14" spans="1:33" ht="13.15" customHeight="1">
      <c r="A14" s="502" t="s">
        <v>282</v>
      </c>
      <c r="B14" s="474"/>
      <c r="C14" s="297">
        <v>45072</v>
      </c>
      <c r="D14" s="29">
        <f t="shared" si="0"/>
        <v>5.850778723694057E-3</v>
      </c>
      <c r="E14" s="563">
        <v>45072</v>
      </c>
      <c r="F14" s="564"/>
      <c r="G14" s="38">
        <f t="shared" si="1"/>
        <v>1.3979831822176539E-2</v>
      </c>
      <c r="H14" s="598" t="s">
        <v>815</v>
      </c>
      <c r="I14" s="599"/>
      <c r="J14" s="500">
        <v>240534808</v>
      </c>
      <c r="K14" s="501"/>
      <c r="L14" s="84">
        <f t="shared" si="2"/>
        <v>89.186969954046958</v>
      </c>
      <c r="M14" s="499">
        <v>5797674</v>
      </c>
      <c r="N14" s="453"/>
      <c r="O14" s="453"/>
      <c r="P14" s="294"/>
      <c r="Q14" s="100" t="s">
        <v>816</v>
      </c>
      <c r="R14" s="112"/>
      <c r="S14" s="622"/>
      <c r="T14" s="472" t="s">
        <v>287</v>
      </c>
      <c r="U14" s="473"/>
      <c r="V14" s="474"/>
      <c r="W14" s="589">
        <f>+W12-W13</f>
        <v>8920144</v>
      </c>
      <c r="X14" s="590"/>
      <c r="Y14" s="589">
        <f>+Y12-Y13</f>
        <v>8579659</v>
      </c>
      <c r="Z14" s="591"/>
      <c r="AC14" s="776"/>
      <c r="AD14" s="778" t="s">
        <v>802</v>
      </c>
      <c r="AE14" s="778"/>
      <c r="AF14" s="778"/>
      <c r="AG14" s="778"/>
    </row>
    <row r="15" spans="1:33" ht="13.15" customHeight="1">
      <c r="A15" s="502" t="s">
        <v>284</v>
      </c>
      <c r="B15" s="474"/>
      <c r="C15" s="297"/>
      <c r="D15" s="29">
        <f t="shared" si="0"/>
        <v>0</v>
      </c>
      <c r="E15" s="563"/>
      <c r="F15" s="564"/>
      <c r="G15" s="38">
        <f t="shared" si="1"/>
        <v>0</v>
      </c>
      <c r="H15" s="129"/>
      <c r="I15" s="97" t="s">
        <v>441</v>
      </c>
      <c r="J15" s="500">
        <v>121608458</v>
      </c>
      <c r="K15" s="501"/>
      <c r="L15" s="84">
        <f t="shared" si="2"/>
        <v>45.090729196266601</v>
      </c>
      <c r="M15" s="499">
        <v>5797674</v>
      </c>
      <c r="N15" s="453"/>
      <c r="O15" s="453"/>
      <c r="P15" s="5"/>
      <c r="Q15" s="100" t="s">
        <v>406</v>
      </c>
      <c r="R15" s="112" t="s">
        <v>462</v>
      </c>
      <c r="S15" s="622"/>
      <c r="T15" s="472" t="s">
        <v>463</v>
      </c>
      <c r="U15" s="473"/>
      <c r="V15" s="474"/>
      <c r="W15" s="589">
        <f>+W14-Y14</f>
        <v>340485</v>
      </c>
      <c r="X15" s="590"/>
      <c r="Y15" s="589">
        <v>4514979</v>
      </c>
      <c r="Z15" s="591"/>
      <c r="AC15" s="777"/>
      <c r="AD15" s="778"/>
      <c r="AE15" s="778"/>
      <c r="AF15" s="778"/>
      <c r="AG15" s="778"/>
    </row>
    <row r="16" spans="1:33">
      <c r="A16" s="502" t="s">
        <v>285</v>
      </c>
      <c r="B16" s="474"/>
      <c r="C16" s="297">
        <v>1343843</v>
      </c>
      <c r="D16" s="29">
        <f t="shared" si="0"/>
        <v>0.17444373518781489</v>
      </c>
      <c r="E16" s="563">
        <v>1343843</v>
      </c>
      <c r="F16" s="564"/>
      <c r="G16" s="38">
        <f t="shared" si="1"/>
        <v>0.41681529853144272</v>
      </c>
      <c r="H16" s="129"/>
      <c r="I16" s="98" t="s">
        <v>464</v>
      </c>
      <c r="J16" s="500">
        <v>1946533</v>
      </c>
      <c r="K16" s="501"/>
      <c r="L16" s="42">
        <f t="shared" si="2"/>
        <v>0.72174743285205056</v>
      </c>
      <c r="M16" s="499"/>
      <c r="N16" s="453"/>
      <c r="O16" s="453"/>
      <c r="P16" s="5"/>
      <c r="Q16" s="100" t="s">
        <v>291</v>
      </c>
      <c r="R16" s="112" t="s">
        <v>462</v>
      </c>
      <c r="S16" s="622"/>
      <c r="T16" s="472" t="s">
        <v>294</v>
      </c>
      <c r="U16" s="473"/>
      <c r="V16" s="474"/>
      <c r="W16" s="490">
        <v>4590107</v>
      </c>
      <c r="X16" s="458"/>
      <c r="Y16" s="490">
        <v>3096466</v>
      </c>
      <c r="Z16" s="584"/>
      <c r="AC16" s="310"/>
      <c r="AD16" s="779"/>
      <c r="AE16" s="779"/>
      <c r="AF16" s="779"/>
      <c r="AG16" s="779"/>
    </row>
    <row r="17" spans="1:38">
      <c r="A17" s="502" t="s">
        <v>288</v>
      </c>
      <c r="B17" s="474"/>
      <c r="C17" s="297">
        <v>5805268</v>
      </c>
      <c r="D17" s="29">
        <f t="shared" si="0"/>
        <v>0.75357957267798081</v>
      </c>
      <c r="E17" s="563">
        <v>5805268</v>
      </c>
      <c r="F17" s="564"/>
      <c r="G17" s="38">
        <f t="shared" si="1"/>
        <v>1.8006006017630269</v>
      </c>
      <c r="H17" s="129"/>
      <c r="I17" s="98" t="s">
        <v>465</v>
      </c>
      <c r="J17" s="500">
        <v>81297829</v>
      </c>
      <c r="K17" s="501"/>
      <c r="L17" s="42">
        <f t="shared" si="2"/>
        <v>30.144107177836176</v>
      </c>
      <c r="M17" s="499"/>
      <c r="N17" s="453"/>
      <c r="O17" s="453"/>
      <c r="P17" s="294"/>
      <c r="Q17" s="100" t="s">
        <v>466</v>
      </c>
      <c r="R17" s="112"/>
      <c r="S17" s="622"/>
      <c r="T17" s="472" t="s">
        <v>296</v>
      </c>
      <c r="U17" s="473"/>
      <c r="V17" s="474"/>
      <c r="W17" s="490"/>
      <c r="X17" s="458"/>
      <c r="Y17" s="490">
        <v>452</v>
      </c>
      <c r="Z17" s="584"/>
      <c r="AC17" s="310"/>
      <c r="AD17" s="779"/>
      <c r="AE17" s="779"/>
      <c r="AF17" s="779"/>
      <c r="AG17" s="779"/>
    </row>
    <row r="18" spans="1:38">
      <c r="A18" s="502" t="s">
        <v>292</v>
      </c>
      <c r="B18" s="474"/>
      <c r="C18" s="297">
        <v>617174</v>
      </c>
      <c r="D18" s="29">
        <f t="shared" si="0"/>
        <v>8.0115115992570901E-2</v>
      </c>
      <c r="E18" s="563">
        <v>617174</v>
      </c>
      <c r="F18" s="564"/>
      <c r="G18" s="38">
        <f t="shared" si="1"/>
        <v>0.19142679989838443</v>
      </c>
      <c r="H18" s="612"/>
      <c r="I18" s="98" t="s">
        <v>467</v>
      </c>
      <c r="J18" s="500">
        <v>7820605</v>
      </c>
      <c r="K18" s="501"/>
      <c r="L18" s="42">
        <f t="shared" si="2"/>
        <v>2.8997718415767473</v>
      </c>
      <c r="M18" s="499">
        <v>1010959</v>
      </c>
      <c r="N18" s="453"/>
      <c r="O18" s="453"/>
      <c r="P18" s="294"/>
      <c r="Q18" s="100" t="s">
        <v>468</v>
      </c>
      <c r="R18" s="112"/>
      <c r="S18" s="622"/>
      <c r="T18" s="472" t="s">
        <v>442</v>
      </c>
      <c r="U18" s="473"/>
      <c r="V18" s="474"/>
      <c r="W18" s="490"/>
      <c r="X18" s="458"/>
      <c r="Y18" s="490">
        <v>3100000</v>
      </c>
      <c r="Z18" s="584"/>
      <c r="AC18" s="309"/>
      <c r="AD18" s="309"/>
      <c r="AE18" s="309"/>
      <c r="AF18" s="309"/>
      <c r="AG18" s="309"/>
    </row>
    <row r="19" spans="1:38">
      <c r="A19" s="502" t="s">
        <v>295</v>
      </c>
      <c r="B19" s="474"/>
      <c r="C19" s="297">
        <f>C20+C21+C22</f>
        <v>40343007</v>
      </c>
      <c r="D19" s="29">
        <f t="shared" si="0"/>
        <v>5.2369099885836086</v>
      </c>
      <c r="E19" s="563">
        <v>38685095</v>
      </c>
      <c r="F19" s="564"/>
      <c r="G19" s="38">
        <f t="shared" si="1"/>
        <v>11.998826813208256</v>
      </c>
      <c r="H19" s="612"/>
      <c r="I19" s="98" t="s">
        <v>469</v>
      </c>
      <c r="J19" s="500">
        <v>30543491</v>
      </c>
      <c r="K19" s="501"/>
      <c r="L19" s="42">
        <v>11.325102744001624</v>
      </c>
      <c r="M19" s="499">
        <v>4786715</v>
      </c>
      <c r="N19" s="453"/>
      <c r="O19" s="453"/>
      <c r="P19" s="294"/>
      <c r="Q19" s="100" t="s">
        <v>470</v>
      </c>
      <c r="R19" s="112"/>
      <c r="S19" s="622"/>
      <c r="T19" s="472" t="s">
        <v>471</v>
      </c>
      <c r="U19" s="473"/>
      <c r="V19" s="474"/>
      <c r="W19" s="589">
        <f>+W15+W16+W17-W18</f>
        <v>4930592</v>
      </c>
      <c r="X19" s="590"/>
      <c r="Y19" s="589">
        <f>+Y15+Y16+Y17-Y18</f>
        <v>4511897</v>
      </c>
      <c r="Z19" s="784"/>
      <c r="AC19" s="309"/>
      <c r="AD19" s="309"/>
      <c r="AE19" s="309"/>
      <c r="AF19" s="309"/>
      <c r="AG19" s="309"/>
    </row>
    <row r="20" spans="1:38">
      <c r="A20" s="502" t="s">
        <v>297</v>
      </c>
      <c r="B20" s="474"/>
      <c r="C20" s="297">
        <v>38685095</v>
      </c>
      <c r="D20" s="29">
        <f t="shared" si="0"/>
        <v>5.0216970791197051</v>
      </c>
      <c r="E20" s="563">
        <v>38685095</v>
      </c>
      <c r="F20" s="564"/>
      <c r="G20" s="38">
        <f t="shared" si="1"/>
        <v>11.998826813208256</v>
      </c>
      <c r="H20" s="612"/>
      <c r="I20" s="97"/>
      <c r="J20" s="500"/>
      <c r="K20" s="501"/>
      <c r="L20" s="4"/>
      <c r="M20" s="499"/>
      <c r="N20" s="453"/>
      <c r="O20" s="453"/>
      <c r="P20" s="294"/>
      <c r="Q20" s="100" t="s">
        <v>407</v>
      </c>
      <c r="R20" s="112"/>
      <c r="S20" s="622"/>
      <c r="T20" s="614"/>
      <c r="U20" s="615"/>
      <c r="V20" s="616"/>
      <c r="W20" s="490"/>
      <c r="X20" s="458"/>
      <c r="Y20" s="490"/>
      <c r="Z20" s="613"/>
    </row>
    <row r="21" spans="1:38">
      <c r="A21" s="502" t="s">
        <v>298</v>
      </c>
      <c r="B21" s="474"/>
      <c r="C21" s="297">
        <v>1657738</v>
      </c>
      <c r="D21" s="29">
        <f t="shared" si="0"/>
        <v>0.2151903225918339</v>
      </c>
      <c r="E21" s="563"/>
      <c r="F21" s="564"/>
      <c r="G21" s="38">
        <f t="shared" si="1"/>
        <v>0</v>
      </c>
      <c r="H21" s="612"/>
      <c r="I21" s="97" t="s">
        <v>410</v>
      </c>
      <c r="J21" s="500">
        <v>105132749</v>
      </c>
      <c r="K21" s="501"/>
      <c r="L21" s="42">
        <f t="shared" ref="L21:L26" si="3">+J21/$J$39*100</f>
        <v>38.981764860615762</v>
      </c>
      <c r="M21" s="499"/>
      <c r="N21" s="453"/>
      <c r="O21" s="453"/>
      <c r="P21" s="294"/>
      <c r="Q21" s="102" t="s">
        <v>408</v>
      </c>
      <c r="R21" s="112"/>
      <c r="S21" s="622"/>
      <c r="T21" s="617"/>
      <c r="U21" s="618"/>
      <c r="V21" s="619"/>
      <c r="W21" s="490"/>
      <c r="X21" s="458"/>
      <c r="Y21" s="490"/>
      <c r="Z21" s="584"/>
    </row>
    <row r="22" spans="1:38" ht="13.9" customHeight="1" thickBot="1">
      <c r="A22" s="623" t="s">
        <v>389</v>
      </c>
      <c r="B22" s="624"/>
      <c r="C22" s="297">
        <v>174</v>
      </c>
      <c r="D22" s="29">
        <f t="shared" si="0"/>
        <v>2.2586872069638931E-5</v>
      </c>
      <c r="E22" s="563"/>
      <c r="F22" s="564"/>
      <c r="G22" s="38">
        <f t="shared" si="1"/>
        <v>0</v>
      </c>
      <c r="H22" s="301"/>
      <c r="I22" s="106" t="s">
        <v>472</v>
      </c>
      <c r="J22" s="500">
        <v>105132749</v>
      </c>
      <c r="K22" s="501"/>
      <c r="L22" s="42">
        <f t="shared" si="3"/>
        <v>38.981764860615762</v>
      </c>
      <c r="M22" s="499"/>
      <c r="N22" s="453"/>
      <c r="O22" s="453"/>
      <c r="P22" s="294"/>
      <c r="Q22" s="101" t="s">
        <v>473</v>
      </c>
      <c r="R22" s="112" t="s">
        <v>462</v>
      </c>
      <c r="S22" s="9"/>
      <c r="T22" s="620"/>
      <c r="U22" s="431"/>
      <c r="V22" s="621"/>
      <c r="W22" s="490"/>
      <c r="X22" s="458"/>
      <c r="Y22" s="80"/>
      <c r="Z22" s="81"/>
      <c r="AC22" s="838" t="s">
        <v>868</v>
      </c>
      <c r="AD22" s="838"/>
      <c r="AE22" s="838"/>
      <c r="AF22" s="838"/>
      <c r="AG22" s="838"/>
      <c r="AH22" s="838"/>
      <c r="AI22" s="838"/>
      <c r="AJ22" s="838"/>
      <c r="AK22" s="838"/>
      <c r="AL22" s="838"/>
    </row>
    <row r="23" spans="1:38" ht="13.9" customHeight="1" thickBot="1">
      <c r="A23" s="502" t="s">
        <v>817</v>
      </c>
      <c r="B23" s="474"/>
      <c r="C23" s="113">
        <f>SUM(C8:C19)</f>
        <v>342427982</v>
      </c>
      <c r="D23" s="114">
        <f t="shared" si="0"/>
        <v>44.450442658038057</v>
      </c>
      <c r="E23" s="625">
        <f>SUM(E8:E19)</f>
        <v>318933659</v>
      </c>
      <c r="F23" s="498">
        <f>SUM(F8:F19)</f>
        <v>0</v>
      </c>
      <c r="G23" s="115">
        <f t="shared" si="1"/>
        <v>98.922588641537999</v>
      </c>
      <c r="H23" s="11"/>
      <c r="I23" s="97" t="s">
        <v>411</v>
      </c>
      <c r="J23" s="500">
        <v>1231075</v>
      </c>
      <c r="K23" s="501"/>
      <c r="L23" s="42">
        <f t="shared" si="3"/>
        <v>0.45646553174199367</v>
      </c>
      <c r="M23" s="499"/>
      <c r="N23" s="453"/>
      <c r="O23" s="453"/>
      <c r="P23" s="294"/>
      <c r="Q23" s="100" t="s">
        <v>474</v>
      </c>
      <c r="R23" s="112"/>
      <c r="S23" s="486" t="s">
        <v>273</v>
      </c>
      <c r="T23" s="487"/>
      <c r="U23" s="487"/>
      <c r="V23" s="52" t="s">
        <v>423</v>
      </c>
      <c r="W23" s="608" t="s">
        <v>424</v>
      </c>
      <c r="X23" s="480"/>
      <c r="Y23" s="593" t="s">
        <v>425</v>
      </c>
      <c r="Z23" s="594"/>
      <c r="AC23" s="838"/>
      <c r="AD23" s="838"/>
      <c r="AE23" s="838"/>
      <c r="AF23" s="838"/>
      <c r="AG23" s="838"/>
      <c r="AH23" s="838"/>
      <c r="AI23" s="838"/>
      <c r="AJ23" s="838"/>
      <c r="AK23" s="838"/>
      <c r="AL23" s="838"/>
    </row>
    <row r="24" spans="1:38" ht="13.15" customHeight="1">
      <c r="A24" s="502" t="s">
        <v>299</v>
      </c>
      <c r="B24" s="474"/>
      <c r="C24" s="297">
        <v>699607</v>
      </c>
      <c r="D24" s="29">
        <f t="shared" si="0"/>
        <v>9.0815711540367147E-2</v>
      </c>
      <c r="E24" s="563">
        <v>699607</v>
      </c>
      <c r="F24" s="564"/>
      <c r="G24" s="38">
        <f t="shared" si="1"/>
        <v>0.2169947684064932</v>
      </c>
      <c r="H24" s="130" t="s">
        <v>475</v>
      </c>
      <c r="I24" s="97" t="s">
        <v>304</v>
      </c>
      <c r="J24" s="500">
        <v>11748448</v>
      </c>
      <c r="K24" s="501"/>
      <c r="L24" s="42">
        <f t="shared" si="3"/>
        <v>4.3561615364321122</v>
      </c>
      <c r="M24" s="499"/>
      <c r="N24" s="453"/>
      <c r="O24" s="453"/>
      <c r="P24" s="294"/>
      <c r="Q24" s="14"/>
      <c r="R24" s="112"/>
      <c r="S24" s="629" t="s">
        <v>300</v>
      </c>
      <c r="T24" s="887" t="s">
        <v>301</v>
      </c>
      <c r="U24" s="888"/>
      <c r="V24" s="63">
        <v>7451</v>
      </c>
      <c r="W24" s="595">
        <v>24521241</v>
      </c>
      <c r="X24" s="595"/>
      <c r="Y24" s="606">
        <f>+W24/V24</f>
        <v>3291</v>
      </c>
      <c r="Z24" s="607"/>
      <c r="AC24" s="838"/>
      <c r="AD24" s="838"/>
      <c r="AE24" s="838"/>
      <c r="AF24" s="838"/>
      <c r="AG24" s="838"/>
      <c r="AH24" s="838"/>
      <c r="AI24" s="838"/>
      <c r="AJ24" s="838"/>
      <c r="AK24" s="838"/>
      <c r="AL24" s="838"/>
    </row>
    <row r="25" spans="1:38" ht="13.15" customHeight="1">
      <c r="A25" s="502" t="s">
        <v>302</v>
      </c>
      <c r="B25" s="474"/>
      <c r="C25" s="297">
        <v>13317114</v>
      </c>
      <c r="D25" s="29">
        <f t="shared" si="0"/>
        <v>1.7286893692804459</v>
      </c>
      <c r="E25" s="563"/>
      <c r="F25" s="564"/>
      <c r="G25" s="38">
        <f t="shared" si="1"/>
        <v>0</v>
      </c>
      <c r="H25" s="11"/>
      <c r="I25" s="97" t="s">
        <v>307</v>
      </c>
      <c r="J25" s="500"/>
      <c r="K25" s="501"/>
      <c r="L25" s="42">
        <f t="shared" si="3"/>
        <v>0</v>
      </c>
      <c r="M25" s="499"/>
      <c r="N25" s="453"/>
      <c r="O25" s="453"/>
      <c r="P25" s="294"/>
      <c r="Q25" s="14"/>
      <c r="R25" s="112"/>
      <c r="S25" s="630"/>
      <c r="T25" s="889" t="s">
        <v>428</v>
      </c>
      <c r="U25" s="890"/>
      <c r="V25" s="64">
        <v>1042</v>
      </c>
      <c r="W25" s="488">
        <v>3402130</v>
      </c>
      <c r="X25" s="488"/>
      <c r="Y25" s="580">
        <f t="shared" ref="Y25:Y30" si="4">+W25/V25</f>
        <v>3265</v>
      </c>
      <c r="Z25" s="581"/>
      <c r="AC25" s="838"/>
      <c r="AD25" s="838"/>
      <c r="AE25" s="838"/>
      <c r="AF25" s="838"/>
      <c r="AG25" s="838"/>
      <c r="AH25" s="838"/>
      <c r="AI25" s="838"/>
      <c r="AJ25" s="838"/>
      <c r="AK25" s="838"/>
      <c r="AL25" s="838"/>
    </row>
    <row r="26" spans="1:38" ht="13.15" customHeight="1">
      <c r="A26" s="502" t="s">
        <v>303</v>
      </c>
      <c r="B26" s="474"/>
      <c r="C26" s="297">
        <v>14878055</v>
      </c>
      <c r="D26" s="29">
        <f t="shared" si="0"/>
        <v>1.9313145110922518</v>
      </c>
      <c r="E26" s="563">
        <v>2137132</v>
      </c>
      <c r="F26" s="564"/>
      <c r="G26" s="38">
        <f t="shared" si="1"/>
        <v>0.66286710023499718</v>
      </c>
      <c r="H26" s="11"/>
      <c r="I26" s="97" t="s">
        <v>309</v>
      </c>
      <c r="J26" s="500">
        <v>504</v>
      </c>
      <c r="K26" s="501"/>
      <c r="L26" s="42">
        <f t="shared" si="3"/>
        <v>1.8687620819037411E-4</v>
      </c>
      <c r="M26" s="499"/>
      <c r="N26" s="453"/>
      <c r="O26" s="453"/>
      <c r="P26" s="294"/>
      <c r="Q26" s="14"/>
      <c r="R26" s="112"/>
      <c r="S26" s="630"/>
      <c r="T26" s="476" t="s">
        <v>476</v>
      </c>
      <c r="U26" s="478"/>
      <c r="V26" s="64">
        <v>852</v>
      </c>
      <c r="W26" s="488">
        <v>2557704</v>
      </c>
      <c r="X26" s="488"/>
      <c r="Y26" s="580">
        <f t="shared" si="4"/>
        <v>3002</v>
      </c>
      <c r="Z26" s="581"/>
      <c r="AC26" s="838"/>
      <c r="AD26" s="838"/>
      <c r="AE26" s="838"/>
      <c r="AF26" s="838"/>
      <c r="AG26" s="838"/>
      <c r="AH26" s="838"/>
      <c r="AI26" s="838"/>
      <c r="AJ26" s="838"/>
      <c r="AK26" s="838"/>
      <c r="AL26" s="838"/>
    </row>
    <row r="27" spans="1:38" ht="13.15" customHeight="1">
      <c r="A27" s="502" t="s">
        <v>306</v>
      </c>
      <c r="B27" s="474"/>
      <c r="C27" s="297">
        <v>7291856</v>
      </c>
      <c r="D27" s="29">
        <f t="shared" si="0"/>
        <v>0.94655298058752324</v>
      </c>
      <c r="E27" s="563">
        <v>22020</v>
      </c>
      <c r="F27" s="564"/>
      <c r="G27" s="38">
        <f t="shared" si="1"/>
        <v>6.8298699131240544E-3</v>
      </c>
      <c r="H27" s="11"/>
      <c r="I27" s="4"/>
      <c r="J27" s="500"/>
      <c r="K27" s="501"/>
      <c r="L27" s="4"/>
      <c r="M27" s="499"/>
      <c r="N27" s="453"/>
      <c r="O27" s="453"/>
      <c r="P27" s="294"/>
      <c r="Q27" s="14"/>
      <c r="R27" s="112"/>
      <c r="S27" s="630"/>
      <c r="T27" s="476" t="s">
        <v>305</v>
      </c>
      <c r="U27" s="478"/>
      <c r="V27" s="64">
        <v>378</v>
      </c>
      <c r="W27" s="488">
        <v>1517221</v>
      </c>
      <c r="X27" s="488"/>
      <c r="Y27" s="580">
        <f t="shared" si="4"/>
        <v>4013.8121693121693</v>
      </c>
      <c r="Z27" s="581"/>
      <c r="AC27" s="838"/>
      <c r="AD27" s="838"/>
      <c r="AE27" s="838"/>
      <c r="AF27" s="838"/>
      <c r="AG27" s="838"/>
      <c r="AH27" s="838"/>
      <c r="AI27" s="838"/>
      <c r="AJ27" s="838"/>
      <c r="AK27" s="838"/>
      <c r="AL27" s="838"/>
    </row>
    <row r="28" spans="1:38" ht="13.15" customHeight="1">
      <c r="A28" s="502" t="s">
        <v>308</v>
      </c>
      <c r="B28" s="474"/>
      <c r="C28" s="297">
        <v>121028546</v>
      </c>
      <c r="D28" s="29">
        <f t="shared" si="0"/>
        <v>15.710668306186268</v>
      </c>
      <c r="E28" s="563"/>
      <c r="F28" s="564"/>
      <c r="G28" s="38">
        <f t="shared" si="1"/>
        <v>0</v>
      </c>
      <c r="H28" s="565" t="s">
        <v>477</v>
      </c>
      <c r="I28" s="508"/>
      <c r="J28" s="500"/>
      <c r="K28" s="501"/>
      <c r="L28" s="42">
        <f t="shared" ref="L28:L38" si="5">+J28/$J$39*100</f>
        <v>0</v>
      </c>
      <c r="M28" s="499"/>
      <c r="N28" s="453"/>
      <c r="O28" s="453"/>
      <c r="P28" s="294"/>
      <c r="Q28" s="14"/>
      <c r="R28" s="112"/>
      <c r="S28" s="630"/>
      <c r="T28" s="476" t="s">
        <v>432</v>
      </c>
      <c r="U28" s="474"/>
      <c r="V28" s="64"/>
      <c r="W28" s="488"/>
      <c r="X28" s="488"/>
      <c r="Y28" s="580"/>
      <c r="Z28" s="581"/>
      <c r="AC28" s="838"/>
      <c r="AD28" s="838"/>
      <c r="AE28" s="838"/>
      <c r="AF28" s="838"/>
      <c r="AG28" s="838"/>
      <c r="AH28" s="838"/>
      <c r="AI28" s="838"/>
      <c r="AJ28" s="838"/>
      <c r="AK28" s="838"/>
      <c r="AL28" s="838"/>
    </row>
    <row r="29" spans="1:38" ht="13.15" customHeight="1">
      <c r="A29" s="502" t="s">
        <v>310</v>
      </c>
      <c r="B29" s="474"/>
      <c r="C29" s="297">
        <v>30640</v>
      </c>
      <c r="D29" s="29">
        <f t="shared" si="0"/>
        <v>3.977366438009982E-3</v>
      </c>
      <c r="E29" s="563">
        <v>30640</v>
      </c>
      <c r="F29" s="564"/>
      <c r="G29" s="38">
        <f t="shared" si="1"/>
        <v>9.5035065457820637E-3</v>
      </c>
      <c r="H29" s="11"/>
      <c r="I29" s="213"/>
      <c r="J29" s="500"/>
      <c r="K29" s="501"/>
      <c r="L29" s="42">
        <f t="shared" si="5"/>
        <v>0</v>
      </c>
      <c r="M29" s="499"/>
      <c r="N29" s="453"/>
      <c r="O29" s="453"/>
      <c r="P29" s="294"/>
      <c r="Q29" s="14"/>
      <c r="R29" s="112"/>
      <c r="S29" s="630"/>
      <c r="T29" s="60"/>
      <c r="U29" s="61"/>
      <c r="V29" s="604">
        <f>+V24+V27+V28</f>
        <v>7829</v>
      </c>
      <c r="W29" s="600">
        <f>+W24+W27+W28</f>
        <v>26038462</v>
      </c>
      <c r="X29" s="601"/>
      <c r="Y29" s="785">
        <f t="shared" si="4"/>
        <v>3325.8988376548728</v>
      </c>
      <c r="Z29" s="767"/>
      <c r="AC29" s="838"/>
      <c r="AD29" s="838"/>
      <c r="AE29" s="838"/>
      <c r="AF29" s="838"/>
      <c r="AG29" s="838"/>
      <c r="AH29" s="838"/>
      <c r="AI29" s="838"/>
      <c r="AJ29" s="838"/>
      <c r="AK29" s="838"/>
      <c r="AL29" s="838"/>
    </row>
    <row r="30" spans="1:38" ht="13.9" customHeight="1" thickBot="1">
      <c r="A30" s="502" t="s">
        <v>312</v>
      </c>
      <c r="B30" s="474"/>
      <c r="C30" s="297">
        <v>25575259</v>
      </c>
      <c r="D30" s="29">
        <f t="shared" si="0"/>
        <v>3.3199143860970213</v>
      </c>
      <c r="E30" s="563"/>
      <c r="F30" s="564"/>
      <c r="G30" s="38">
        <f t="shared" si="1"/>
        <v>0</v>
      </c>
      <c r="H30" s="565" t="s">
        <v>478</v>
      </c>
      <c r="I30" s="508"/>
      <c r="J30" s="500">
        <v>29162445</v>
      </c>
      <c r="K30" s="501"/>
      <c r="L30" s="42">
        <f t="shared" si="5"/>
        <v>10.813030045953045</v>
      </c>
      <c r="M30" s="499"/>
      <c r="N30" s="453"/>
      <c r="O30" s="453"/>
      <c r="P30" s="294"/>
      <c r="Q30" s="12"/>
      <c r="R30" s="13"/>
      <c r="S30" s="631"/>
      <c r="T30" s="891" t="s">
        <v>311</v>
      </c>
      <c r="U30" s="892"/>
      <c r="V30" s="605"/>
      <c r="W30" s="602"/>
      <c r="X30" s="603"/>
      <c r="Y30" s="786" t="e">
        <f t="shared" si="4"/>
        <v>#DIV/0!</v>
      </c>
      <c r="Z30" s="769"/>
      <c r="AC30" s="838"/>
      <c r="AD30" s="838"/>
      <c r="AE30" s="838"/>
      <c r="AF30" s="838"/>
      <c r="AG30" s="838"/>
      <c r="AH30" s="838"/>
      <c r="AI30" s="838"/>
      <c r="AJ30" s="838"/>
      <c r="AK30" s="838"/>
      <c r="AL30" s="838"/>
    </row>
    <row r="31" spans="1:38" ht="13.9" customHeight="1" thickBot="1">
      <c r="A31" s="502" t="s">
        <v>313</v>
      </c>
      <c r="B31" s="474"/>
      <c r="C31" s="297">
        <v>5371410</v>
      </c>
      <c r="D31" s="29">
        <f t="shared" si="0"/>
        <v>0.69726063507804159</v>
      </c>
      <c r="E31" s="563">
        <v>579854</v>
      </c>
      <c r="F31" s="564"/>
      <c r="G31" s="38">
        <f t="shared" si="1"/>
        <v>0.17985138004562379</v>
      </c>
      <c r="H31" s="11"/>
      <c r="I31" s="97" t="s">
        <v>412</v>
      </c>
      <c r="J31" s="500">
        <v>29162445</v>
      </c>
      <c r="K31" s="501"/>
      <c r="L31" s="42">
        <f t="shared" si="5"/>
        <v>10.813030045953045</v>
      </c>
      <c r="M31" s="499"/>
      <c r="N31" s="453"/>
      <c r="O31" s="453"/>
      <c r="P31" s="294"/>
      <c r="Q31" s="634" t="s">
        <v>314</v>
      </c>
      <c r="R31" s="635"/>
      <c r="S31" s="635"/>
      <c r="T31" s="636"/>
      <c r="U31" s="68" t="s">
        <v>315</v>
      </c>
      <c r="V31" s="68" t="s">
        <v>316</v>
      </c>
      <c r="W31" s="479" t="s">
        <v>317</v>
      </c>
      <c r="X31" s="480"/>
      <c r="Y31" s="593" t="s">
        <v>425</v>
      </c>
      <c r="Z31" s="594"/>
      <c r="AC31" s="838"/>
      <c r="AD31" s="838"/>
      <c r="AE31" s="838"/>
      <c r="AF31" s="838"/>
      <c r="AG31" s="838"/>
      <c r="AH31" s="838"/>
      <c r="AI31" s="838"/>
      <c r="AJ31" s="838"/>
      <c r="AK31" s="838"/>
      <c r="AL31" s="838"/>
    </row>
    <row r="32" spans="1:38" ht="13.15" customHeight="1">
      <c r="A32" s="502" t="s">
        <v>318</v>
      </c>
      <c r="B32" s="474"/>
      <c r="C32" s="297">
        <v>142004</v>
      </c>
      <c r="D32" s="29">
        <f t="shared" si="0"/>
        <v>1.8433483801017281E-2</v>
      </c>
      <c r="E32" s="563"/>
      <c r="F32" s="564"/>
      <c r="G32" s="38">
        <f t="shared" si="1"/>
        <v>0</v>
      </c>
      <c r="H32" s="11" t="s">
        <v>475</v>
      </c>
      <c r="I32" s="98" t="s">
        <v>479</v>
      </c>
      <c r="J32" s="500">
        <v>21325</v>
      </c>
      <c r="K32" s="501"/>
      <c r="L32" s="42">
        <f t="shared" si="5"/>
        <v>7.9070141659915247E-3</v>
      </c>
      <c r="M32" s="499"/>
      <c r="N32" s="453"/>
      <c r="O32" s="453"/>
      <c r="P32" s="294"/>
      <c r="Q32" s="16" t="s">
        <v>319</v>
      </c>
      <c r="R32" s="17"/>
      <c r="S32" s="104" t="s">
        <v>320</v>
      </c>
      <c r="T32" s="40"/>
      <c r="U32" s="65" t="s">
        <v>480</v>
      </c>
      <c r="V32" s="66">
        <v>1</v>
      </c>
      <c r="W32" s="489" t="s">
        <v>481</v>
      </c>
      <c r="X32" s="470"/>
      <c r="Y32" s="782">
        <v>10400</v>
      </c>
      <c r="Z32" s="783"/>
      <c r="AC32" s="838"/>
      <c r="AD32" s="838"/>
      <c r="AE32" s="838"/>
      <c r="AF32" s="838"/>
      <c r="AG32" s="838"/>
      <c r="AH32" s="838"/>
      <c r="AI32" s="838"/>
      <c r="AJ32" s="838"/>
      <c r="AK32" s="838"/>
      <c r="AL32" s="838"/>
    </row>
    <row r="33" spans="1:38" ht="13.15" customHeight="1">
      <c r="A33" s="502" t="s">
        <v>321</v>
      </c>
      <c r="B33" s="474"/>
      <c r="C33" s="297">
        <v>5239002</v>
      </c>
      <c r="D33" s="29">
        <f t="shared" si="0"/>
        <v>0.68007280429070394</v>
      </c>
      <c r="E33" s="563"/>
      <c r="F33" s="564"/>
      <c r="G33" s="38">
        <f t="shared" si="1"/>
        <v>0</v>
      </c>
      <c r="H33" s="612"/>
      <c r="I33" s="98" t="s">
        <v>818</v>
      </c>
      <c r="J33" s="500">
        <v>7304709</v>
      </c>
      <c r="K33" s="501"/>
      <c r="L33" s="42">
        <f t="shared" si="5"/>
        <v>2.708484761615277</v>
      </c>
      <c r="M33" s="499"/>
      <c r="N33" s="453"/>
      <c r="O33" s="453"/>
      <c r="P33" s="294"/>
      <c r="Q33" s="16" t="s">
        <v>322</v>
      </c>
      <c r="R33" s="18"/>
      <c r="S33" s="105" t="s">
        <v>323</v>
      </c>
      <c r="T33" s="41" t="s">
        <v>819</v>
      </c>
      <c r="U33" s="65" t="s">
        <v>433</v>
      </c>
      <c r="V33" s="66">
        <v>3</v>
      </c>
      <c r="W33" s="475" t="s">
        <v>820</v>
      </c>
      <c r="X33" s="468"/>
      <c r="Y33" s="576">
        <v>9360</v>
      </c>
      <c r="Z33" s="577"/>
      <c r="AC33" s="838"/>
      <c r="AD33" s="838"/>
      <c r="AE33" s="838"/>
      <c r="AF33" s="838"/>
      <c r="AG33" s="838"/>
      <c r="AH33" s="838"/>
      <c r="AI33" s="838"/>
      <c r="AJ33" s="838"/>
      <c r="AK33" s="838"/>
      <c r="AL33" s="838"/>
    </row>
    <row r="34" spans="1:38" ht="13.15" customHeight="1">
      <c r="A34" s="502" t="s">
        <v>324</v>
      </c>
      <c r="B34" s="474"/>
      <c r="C34" s="297">
        <v>11391233</v>
      </c>
      <c r="D34" s="29">
        <f t="shared" si="0"/>
        <v>1.4786915085428118</v>
      </c>
      <c r="E34" s="563"/>
      <c r="F34" s="564"/>
      <c r="G34" s="38">
        <f t="shared" si="1"/>
        <v>0</v>
      </c>
      <c r="H34" s="612"/>
      <c r="I34" s="98" t="s">
        <v>821</v>
      </c>
      <c r="J34" s="500">
        <v>21836411</v>
      </c>
      <c r="K34" s="501"/>
      <c r="L34" s="42">
        <f t="shared" si="5"/>
        <v>8.096638270171777</v>
      </c>
      <c r="M34" s="499"/>
      <c r="N34" s="453"/>
      <c r="O34" s="453"/>
      <c r="P34" s="294"/>
      <c r="Q34" s="296" t="s">
        <v>325</v>
      </c>
      <c r="R34" s="18"/>
      <c r="S34" s="105" t="s">
        <v>326</v>
      </c>
      <c r="T34" s="41" t="s">
        <v>819</v>
      </c>
      <c r="U34" s="88" t="s">
        <v>330</v>
      </c>
      <c r="V34" s="66">
        <v>1</v>
      </c>
      <c r="W34" s="475" t="s">
        <v>820</v>
      </c>
      <c r="X34" s="468"/>
      <c r="Y34" s="576">
        <v>7650</v>
      </c>
      <c r="Z34" s="577"/>
      <c r="AC34" s="838"/>
      <c r="AD34" s="838"/>
      <c r="AE34" s="838"/>
      <c r="AF34" s="838"/>
      <c r="AG34" s="838"/>
      <c r="AH34" s="838"/>
      <c r="AI34" s="838"/>
      <c r="AJ34" s="838"/>
      <c r="AK34" s="838"/>
      <c r="AL34" s="838"/>
    </row>
    <row r="35" spans="1:38" ht="13.15" customHeight="1">
      <c r="A35" s="502" t="s">
        <v>327</v>
      </c>
      <c r="B35" s="474"/>
      <c r="C35" s="297">
        <v>145169484</v>
      </c>
      <c r="D35" s="29">
        <f t="shared" si="0"/>
        <v>18.844394043238481</v>
      </c>
      <c r="E35" s="563">
        <v>4400</v>
      </c>
      <c r="F35" s="564"/>
      <c r="G35" s="38">
        <f t="shared" si="1"/>
        <v>1.3647333159739255E-3</v>
      </c>
      <c r="H35" s="612"/>
      <c r="I35" s="99" t="s">
        <v>822</v>
      </c>
      <c r="J35" s="500"/>
      <c r="K35" s="501"/>
      <c r="L35" s="42">
        <f t="shared" si="5"/>
        <v>0</v>
      </c>
      <c r="M35" s="499"/>
      <c r="N35" s="453"/>
      <c r="O35" s="453"/>
      <c r="P35" s="294"/>
      <c r="Q35" s="103" t="s">
        <v>328</v>
      </c>
      <c r="R35" s="3"/>
      <c r="S35" s="105" t="s">
        <v>329</v>
      </c>
      <c r="T35" s="5"/>
      <c r="U35" s="88" t="s">
        <v>334</v>
      </c>
      <c r="V35" s="67">
        <v>1</v>
      </c>
      <c r="W35" s="475" t="s">
        <v>823</v>
      </c>
      <c r="X35" s="468"/>
      <c r="Y35" s="576">
        <v>10600</v>
      </c>
      <c r="Z35" s="577"/>
      <c r="AC35" s="838"/>
      <c r="AD35" s="838"/>
      <c r="AE35" s="838"/>
      <c r="AF35" s="838"/>
      <c r="AG35" s="838"/>
      <c r="AH35" s="838"/>
      <c r="AI35" s="838"/>
      <c r="AJ35" s="838"/>
      <c r="AK35" s="838"/>
      <c r="AL35" s="838"/>
    </row>
    <row r="36" spans="1:38" ht="13.15" customHeight="1">
      <c r="A36" s="502" t="s">
        <v>331</v>
      </c>
      <c r="B36" s="474"/>
      <c r="C36" s="297">
        <v>77796800</v>
      </c>
      <c r="D36" s="29">
        <f t="shared" si="0"/>
        <v>10.098772235788999</v>
      </c>
      <c r="E36" s="563"/>
      <c r="F36" s="564"/>
      <c r="G36" s="38">
        <f t="shared" si="1"/>
        <v>0</v>
      </c>
      <c r="H36" s="612"/>
      <c r="I36" s="97" t="s">
        <v>413</v>
      </c>
      <c r="J36" s="500"/>
      <c r="K36" s="501"/>
      <c r="L36" s="42">
        <f t="shared" si="5"/>
        <v>0</v>
      </c>
      <c r="M36" s="499"/>
      <c r="N36" s="453"/>
      <c r="O36" s="453"/>
      <c r="P36" s="294"/>
      <c r="Q36" s="296" t="s">
        <v>332</v>
      </c>
      <c r="R36" s="3"/>
      <c r="S36" s="105" t="s">
        <v>333</v>
      </c>
      <c r="T36" s="5"/>
      <c r="U36" s="88" t="s">
        <v>338</v>
      </c>
      <c r="V36" s="67">
        <v>1</v>
      </c>
      <c r="W36" s="475" t="s">
        <v>823</v>
      </c>
      <c r="X36" s="468"/>
      <c r="Y36" s="576">
        <v>9700</v>
      </c>
      <c r="Z36" s="577"/>
      <c r="AC36" s="838"/>
      <c r="AD36" s="838"/>
      <c r="AE36" s="838"/>
      <c r="AF36" s="838"/>
      <c r="AG36" s="838"/>
      <c r="AH36" s="838"/>
      <c r="AI36" s="838"/>
      <c r="AJ36" s="838"/>
      <c r="AK36" s="838"/>
      <c r="AL36" s="838"/>
    </row>
    <row r="37" spans="1:38" ht="13.15" customHeight="1">
      <c r="A37" s="502" t="s">
        <v>335</v>
      </c>
      <c r="B37" s="474"/>
      <c r="C37" s="297"/>
      <c r="D37" s="29">
        <f t="shared" si="0"/>
        <v>0</v>
      </c>
      <c r="E37" s="563"/>
      <c r="F37" s="564"/>
      <c r="G37" s="38">
        <f t="shared" si="1"/>
        <v>0</v>
      </c>
      <c r="H37" s="11" t="s">
        <v>824</v>
      </c>
      <c r="I37" s="213"/>
      <c r="J37" s="500"/>
      <c r="K37" s="501"/>
      <c r="L37" s="42">
        <f t="shared" si="5"/>
        <v>0</v>
      </c>
      <c r="M37" s="499"/>
      <c r="N37" s="453"/>
      <c r="O37" s="453"/>
      <c r="P37" s="294"/>
      <c r="Q37" s="296" t="s">
        <v>336</v>
      </c>
      <c r="R37" s="3"/>
      <c r="S37" s="105" t="s">
        <v>337</v>
      </c>
      <c r="T37" s="5"/>
      <c r="U37" s="88" t="s">
        <v>343</v>
      </c>
      <c r="V37" s="67">
        <v>60</v>
      </c>
      <c r="W37" s="475" t="s">
        <v>823</v>
      </c>
      <c r="X37" s="468"/>
      <c r="Y37" s="576">
        <v>8800</v>
      </c>
      <c r="Z37" s="577"/>
      <c r="AC37" s="838"/>
      <c r="AD37" s="838"/>
      <c r="AE37" s="838"/>
      <c r="AF37" s="838"/>
      <c r="AG37" s="838"/>
      <c r="AH37" s="838"/>
      <c r="AI37" s="838"/>
      <c r="AJ37" s="838"/>
      <c r="AK37" s="838"/>
      <c r="AL37" s="838"/>
    </row>
    <row r="38" spans="1:38" ht="13.15" customHeight="1">
      <c r="A38" s="502" t="s">
        <v>339</v>
      </c>
      <c r="B38" s="474"/>
      <c r="C38" s="297">
        <v>40807000</v>
      </c>
      <c r="D38" s="29">
        <f t="shared" si="0"/>
        <v>5.2971407387687117</v>
      </c>
      <c r="E38" s="563"/>
      <c r="F38" s="564"/>
      <c r="G38" s="50">
        <f t="shared" si="1"/>
        <v>0</v>
      </c>
      <c r="H38" s="565" t="s">
        <v>340</v>
      </c>
      <c r="I38" s="508"/>
      <c r="J38" s="500"/>
      <c r="K38" s="501"/>
      <c r="L38" s="42">
        <f t="shared" si="5"/>
        <v>0</v>
      </c>
      <c r="M38" s="537"/>
      <c r="N38" s="453"/>
      <c r="O38" s="453"/>
      <c r="P38" s="294"/>
      <c r="Q38" s="296" t="s">
        <v>341</v>
      </c>
      <c r="R38" s="3"/>
      <c r="S38" s="105" t="s">
        <v>342</v>
      </c>
      <c r="T38" s="5" t="s">
        <v>819</v>
      </c>
      <c r="U38" s="208"/>
      <c r="V38" s="208"/>
      <c r="W38" s="475"/>
      <c r="X38" s="468"/>
      <c r="Y38" s="576"/>
      <c r="Z38" s="577"/>
      <c r="AC38" s="838"/>
      <c r="AD38" s="838"/>
      <c r="AE38" s="838"/>
      <c r="AF38" s="838"/>
      <c r="AG38" s="838"/>
      <c r="AH38" s="838"/>
      <c r="AI38" s="838"/>
      <c r="AJ38" s="838"/>
      <c r="AK38" s="838"/>
      <c r="AL38" s="838"/>
    </row>
    <row r="39" spans="1:38" ht="13.9" customHeight="1" thickBot="1">
      <c r="A39" s="666" t="s">
        <v>344</v>
      </c>
      <c r="B39" s="667"/>
      <c r="C39" s="116">
        <f>SUM(C23:C36)</f>
        <v>770358992</v>
      </c>
      <c r="D39" s="117">
        <v>100</v>
      </c>
      <c r="E39" s="646">
        <f>SUM(E23:E36)</f>
        <v>322407312</v>
      </c>
      <c r="F39" s="647"/>
      <c r="G39" s="118">
        <v>100</v>
      </c>
      <c r="H39" s="12" t="s">
        <v>311</v>
      </c>
      <c r="I39" s="13"/>
      <c r="J39" s="644">
        <f>+J13+J30+J38</f>
        <v>269697253</v>
      </c>
      <c r="K39" s="645"/>
      <c r="L39" s="117">
        <v>100</v>
      </c>
      <c r="M39" s="664">
        <f>+M13+M30+M38</f>
        <v>5797674</v>
      </c>
      <c r="N39" s="665">
        <f>N29+N30+N31+N38</f>
        <v>0</v>
      </c>
      <c r="O39" s="665"/>
      <c r="P39" s="119"/>
      <c r="Q39" s="12"/>
      <c r="R39" s="39"/>
      <c r="S39" s="39"/>
      <c r="T39" s="19"/>
      <c r="U39" s="208"/>
      <c r="V39" s="208"/>
      <c r="W39" s="208"/>
      <c r="X39" s="208"/>
      <c r="Y39" s="208"/>
      <c r="Z39" s="15"/>
      <c r="AC39" s="838"/>
      <c r="AD39" s="838"/>
      <c r="AE39" s="838"/>
      <c r="AF39" s="838"/>
      <c r="AG39" s="838"/>
      <c r="AH39" s="838"/>
      <c r="AI39" s="838"/>
      <c r="AJ39" s="838"/>
      <c r="AK39" s="838"/>
      <c r="AL39" s="838"/>
    </row>
    <row r="40" spans="1:38" ht="13.15" customHeight="1">
      <c r="A40" s="851" t="s">
        <v>345</v>
      </c>
      <c r="B40" s="852"/>
      <c r="C40" s="852"/>
      <c r="D40" s="852"/>
      <c r="E40" s="852"/>
      <c r="F40" s="852"/>
      <c r="G40" s="852"/>
      <c r="H40" s="852"/>
      <c r="I40" s="852"/>
      <c r="J40" s="308"/>
      <c r="K40" s="897" t="s">
        <v>796</v>
      </c>
      <c r="L40" s="898"/>
      <c r="M40" s="898"/>
      <c r="N40" s="898"/>
      <c r="O40" s="898"/>
      <c r="P40" s="898"/>
      <c r="Q40" s="898"/>
      <c r="R40" s="898"/>
      <c r="S40" s="898"/>
      <c r="T40" s="899"/>
      <c r="U40" s="519" t="s">
        <v>440</v>
      </c>
      <c r="V40" s="456"/>
      <c r="W40" s="455" t="s">
        <v>403</v>
      </c>
      <c r="X40" s="456"/>
      <c r="Y40" s="780" t="s">
        <v>402</v>
      </c>
      <c r="Z40" s="781"/>
      <c r="AC40" s="838"/>
      <c r="AD40" s="838"/>
      <c r="AE40" s="838"/>
      <c r="AF40" s="838"/>
      <c r="AG40" s="838"/>
      <c r="AH40" s="838"/>
      <c r="AI40" s="838"/>
      <c r="AJ40" s="838"/>
      <c r="AK40" s="838"/>
      <c r="AL40" s="838"/>
    </row>
    <row r="41" spans="1:38" ht="13.15" customHeight="1">
      <c r="A41" s="904" t="s">
        <v>269</v>
      </c>
      <c r="B41" s="905"/>
      <c r="C41" s="307" t="s">
        <v>270</v>
      </c>
      <c r="D41" s="250" t="s">
        <v>271</v>
      </c>
      <c r="E41" s="900" t="s">
        <v>346</v>
      </c>
      <c r="F41" s="900"/>
      <c r="G41" s="900" t="s">
        <v>392</v>
      </c>
      <c r="H41" s="900"/>
      <c r="I41" s="900"/>
      <c r="J41" s="251" t="s">
        <v>347</v>
      </c>
      <c r="K41" s="863" t="s">
        <v>382</v>
      </c>
      <c r="L41" s="864"/>
      <c r="M41" s="911" t="s">
        <v>394</v>
      </c>
      <c r="N41" s="912"/>
      <c r="O41" s="914" t="s">
        <v>271</v>
      </c>
      <c r="P41" s="915"/>
      <c r="Q41" s="908" t="s">
        <v>348</v>
      </c>
      <c r="R41" s="909"/>
      <c r="S41" s="895" t="s">
        <v>349</v>
      </c>
      <c r="T41" s="896"/>
      <c r="U41" s="506" t="s">
        <v>351</v>
      </c>
      <c r="V41" s="508"/>
      <c r="W41" s="481">
        <v>206005440</v>
      </c>
      <c r="X41" s="482"/>
      <c r="Y41" s="481">
        <v>205680661</v>
      </c>
      <c r="Z41" s="790"/>
      <c r="AC41" s="838"/>
      <c r="AD41" s="838"/>
      <c r="AE41" s="838"/>
      <c r="AF41" s="838"/>
      <c r="AG41" s="838"/>
      <c r="AH41" s="838"/>
      <c r="AI41" s="838"/>
      <c r="AJ41" s="838"/>
      <c r="AK41" s="838"/>
      <c r="AL41" s="838"/>
    </row>
    <row r="42" spans="1:38" ht="13.15" customHeight="1">
      <c r="A42" s="893" t="s">
        <v>825</v>
      </c>
      <c r="B42" s="894"/>
      <c r="C42" s="220">
        <v>77750741</v>
      </c>
      <c r="D42" s="252">
        <f>C42*100/$C$65</f>
        <v>10.258502470270692</v>
      </c>
      <c r="E42" s="903">
        <v>73478692</v>
      </c>
      <c r="F42" s="903"/>
      <c r="G42" s="840">
        <v>70706065</v>
      </c>
      <c r="H42" s="840"/>
      <c r="I42" s="840"/>
      <c r="J42" s="224">
        <f>+G42*100/($E$39+$C$37+$C$38)</f>
        <v>19.466761816368074</v>
      </c>
      <c r="K42" s="859" t="s">
        <v>350</v>
      </c>
      <c r="L42" s="860"/>
      <c r="M42" s="910">
        <v>1826749</v>
      </c>
      <c r="N42" s="862"/>
      <c r="O42" s="916">
        <f>M42*100/M58</f>
        <v>0.24102290072148014</v>
      </c>
      <c r="P42" s="862"/>
      <c r="Q42" s="913"/>
      <c r="R42" s="913"/>
      <c r="S42" s="907">
        <v>1826749</v>
      </c>
      <c r="T42" s="917"/>
      <c r="U42" s="506" t="s">
        <v>353</v>
      </c>
      <c r="V42" s="508"/>
      <c r="W42" s="457">
        <v>244639822</v>
      </c>
      <c r="X42" s="458"/>
      <c r="Y42" s="457">
        <v>245421579</v>
      </c>
      <c r="Z42" s="584"/>
      <c r="AC42" s="838"/>
      <c r="AD42" s="838"/>
      <c r="AE42" s="838"/>
      <c r="AF42" s="838"/>
      <c r="AG42" s="838"/>
      <c r="AH42" s="838"/>
      <c r="AI42" s="838"/>
      <c r="AJ42" s="838"/>
      <c r="AK42" s="838"/>
      <c r="AL42" s="838"/>
    </row>
    <row r="43" spans="1:38" ht="13.15" customHeight="1">
      <c r="A43" s="901" t="s">
        <v>826</v>
      </c>
      <c r="B43" s="902"/>
      <c r="C43" s="220">
        <v>49812318</v>
      </c>
      <c r="D43" s="221">
        <f t="shared" ref="D43:D64" si="6">C43*100/$C$65</f>
        <v>6.5722818931450337</v>
      </c>
      <c r="E43" s="840">
        <v>46253711</v>
      </c>
      <c r="F43" s="840"/>
      <c r="G43" s="840"/>
      <c r="H43" s="840"/>
      <c r="I43" s="840"/>
      <c r="J43" s="224">
        <f t="shared" ref="J43:J56" si="7">+G43*100/($E$39+$C$37+$C$38)</f>
        <v>0</v>
      </c>
      <c r="K43" s="855" t="s">
        <v>352</v>
      </c>
      <c r="L43" s="856"/>
      <c r="M43" s="921">
        <v>46184701</v>
      </c>
      <c r="N43" s="858"/>
      <c r="O43" s="906">
        <f>M43*100/M58</f>
        <v>6.093650854044121</v>
      </c>
      <c r="P43" s="858"/>
      <c r="Q43" s="907">
        <v>787442</v>
      </c>
      <c r="R43" s="907"/>
      <c r="S43" s="907">
        <v>39295427</v>
      </c>
      <c r="T43" s="917"/>
      <c r="U43" s="506" t="s">
        <v>355</v>
      </c>
      <c r="V43" s="508"/>
      <c r="W43" s="457">
        <v>269029574</v>
      </c>
      <c r="X43" s="458"/>
      <c r="Y43" s="457">
        <v>268779964</v>
      </c>
      <c r="Z43" s="584"/>
      <c r="AC43" s="838"/>
      <c r="AD43" s="838"/>
      <c r="AE43" s="838"/>
      <c r="AF43" s="838"/>
      <c r="AG43" s="838"/>
      <c r="AH43" s="838"/>
      <c r="AI43" s="838"/>
      <c r="AJ43" s="838"/>
      <c r="AK43" s="838"/>
      <c r="AL43" s="838"/>
    </row>
    <row r="44" spans="1:38" ht="13.15" customHeight="1">
      <c r="A44" s="901" t="s">
        <v>827</v>
      </c>
      <c r="B44" s="902"/>
      <c r="C44" s="220">
        <v>177430564</v>
      </c>
      <c r="D44" s="221">
        <f t="shared" si="6"/>
        <v>23.410347678815331</v>
      </c>
      <c r="E44" s="840">
        <v>59333139</v>
      </c>
      <c r="F44" s="840"/>
      <c r="G44" s="840">
        <v>59110908</v>
      </c>
      <c r="H44" s="840"/>
      <c r="I44" s="840"/>
      <c r="J44" s="224">
        <f t="shared" si="7"/>
        <v>16.274388438746325</v>
      </c>
      <c r="K44" s="855" t="s">
        <v>354</v>
      </c>
      <c r="L44" s="856"/>
      <c r="M44" s="921">
        <v>237711614</v>
      </c>
      <c r="N44" s="858"/>
      <c r="O44" s="906">
        <f>M44*100/M58</f>
        <v>31.363883457149726</v>
      </c>
      <c r="P44" s="858"/>
      <c r="Q44" s="907">
        <v>4823484</v>
      </c>
      <c r="R44" s="907"/>
      <c r="S44" s="907">
        <v>109375463</v>
      </c>
      <c r="T44" s="917"/>
      <c r="U44" s="506" t="s">
        <v>357</v>
      </c>
      <c r="V44" s="508"/>
      <c r="W44" s="457">
        <v>348521765</v>
      </c>
      <c r="X44" s="458"/>
      <c r="Y44" s="457">
        <v>348082863</v>
      </c>
      <c r="Z44" s="584"/>
      <c r="AC44" s="838"/>
      <c r="AD44" s="838"/>
      <c r="AE44" s="838"/>
      <c r="AF44" s="838"/>
      <c r="AG44" s="838"/>
      <c r="AH44" s="838"/>
      <c r="AI44" s="838"/>
      <c r="AJ44" s="838"/>
      <c r="AK44" s="838"/>
      <c r="AL44" s="838"/>
    </row>
    <row r="45" spans="1:38" ht="13.15" customHeight="1">
      <c r="A45" s="901" t="s">
        <v>828</v>
      </c>
      <c r="B45" s="902"/>
      <c r="C45" s="220">
        <v>105367363</v>
      </c>
      <c r="D45" s="221">
        <f t="shared" si="6"/>
        <v>13.902264334965098</v>
      </c>
      <c r="E45" s="840">
        <v>95187894</v>
      </c>
      <c r="F45" s="840"/>
      <c r="G45" s="840">
        <v>94791096</v>
      </c>
      <c r="H45" s="840"/>
      <c r="I45" s="840"/>
      <c r="J45" s="224">
        <f t="shared" si="7"/>
        <v>26.097841651129649</v>
      </c>
      <c r="K45" s="855" t="s">
        <v>356</v>
      </c>
      <c r="L45" s="856"/>
      <c r="M45" s="921">
        <v>51997490</v>
      </c>
      <c r="N45" s="858"/>
      <c r="O45" s="906">
        <f>M45*100/M58</f>
        <v>6.8605954458090057</v>
      </c>
      <c r="P45" s="858"/>
      <c r="Q45" s="907">
        <v>1758427</v>
      </c>
      <c r="R45" s="907"/>
      <c r="S45" s="907">
        <v>34719140</v>
      </c>
      <c r="T45" s="917"/>
      <c r="U45" s="506" t="s">
        <v>359</v>
      </c>
      <c r="V45" s="508"/>
      <c r="W45" s="671">
        <f>+W41/W42</f>
        <v>0.84207647927408968</v>
      </c>
      <c r="X45" s="672"/>
      <c r="Y45" s="671">
        <f>+Y41/Y42</f>
        <v>0.83807080794635425</v>
      </c>
      <c r="Z45" s="794"/>
      <c r="AC45" s="838"/>
      <c r="AD45" s="838"/>
      <c r="AE45" s="838"/>
      <c r="AF45" s="838"/>
      <c r="AG45" s="838"/>
      <c r="AH45" s="838"/>
      <c r="AI45" s="838"/>
      <c r="AJ45" s="838"/>
      <c r="AK45" s="838"/>
      <c r="AL45" s="838"/>
    </row>
    <row r="46" spans="1:38" ht="13.15" customHeight="1">
      <c r="A46" s="918" t="s">
        <v>436</v>
      </c>
      <c r="B46" s="306" t="s">
        <v>437</v>
      </c>
      <c r="C46" s="220">
        <v>84273408</v>
      </c>
      <c r="D46" s="221">
        <f t="shared" si="6"/>
        <v>11.11910900175382</v>
      </c>
      <c r="E46" s="840">
        <v>75000174</v>
      </c>
      <c r="F46" s="840"/>
      <c r="G46" s="840">
        <v>74608674</v>
      </c>
      <c r="H46" s="840"/>
      <c r="I46" s="840"/>
      <c r="J46" s="224">
        <f t="shared" si="7"/>
        <v>20.541226360044977</v>
      </c>
      <c r="K46" s="855" t="s">
        <v>358</v>
      </c>
      <c r="L46" s="856"/>
      <c r="M46" s="921">
        <v>1379262</v>
      </c>
      <c r="N46" s="858"/>
      <c r="O46" s="906">
        <f>M46*100/M58</f>
        <v>0.18198106477403855</v>
      </c>
      <c r="P46" s="858"/>
      <c r="Q46" s="907"/>
      <c r="R46" s="907"/>
      <c r="S46" s="907">
        <v>159699</v>
      </c>
      <c r="T46" s="917"/>
      <c r="U46" s="506" t="s">
        <v>829</v>
      </c>
      <c r="V46" s="508"/>
      <c r="W46" s="677">
        <f>+W14*100/W44</f>
        <v>2.5594223649131354</v>
      </c>
      <c r="X46" s="678"/>
      <c r="Y46" s="677">
        <f>+Y14*100/Y44</f>
        <v>2.4648323465438744</v>
      </c>
      <c r="Z46" s="795"/>
      <c r="AC46" s="838"/>
      <c r="AD46" s="838"/>
      <c r="AE46" s="838"/>
      <c r="AF46" s="838"/>
      <c r="AG46" s="838"/>
      <c r="AH46" s="838"/>
      <c r="AI46" s="838"/>
      <c r="AJ46" s="838"/>
      <c r="AK46" s="838"/>
      <c r="AL46" s="838"/>
    </row>
    <row r="47" spans="1:38">
      <c r="A47" s="919"/>
      <c r="B47" s="306" t="s">
        <v>438</v>
      </c>
      <c r="C47" s="220">
        <v>20845715</v>
      </c>
      <c r="D47" s="221">
        <f t="shared" si="6"/>
        <v>2.7504023250667</v>
      </c>
      <c r="E47" s="840">
        <v>19939480</v>
      </c>
      <c r="F47" s="840"/>
      <c r="G47" s="840">
        <v>19934182</v>
      </c>
      <c r="H47" s="840"/>
      <c r="I47" s="840"/>
      <c r="J47" s="224">
        <f t="shared" si="7"/>
        <v>5.4882699666306101</v>
      </c>
      <c r="K47" s="855" t="s">
        <v>360</v>
      </c>
      <c r="L47" s="856"/>
      <c r="M47" s="921">
        <v>5235314</v>
      </c>
      <c r="N47" s="858"/>
      <c r="O47" s="906">
        <f>M47*100/M58</f>
        <v>0.69075202256455326</v>
      </c>
      <c r="P47" s="858"/>
      <c r="Q47" s="907">
        <v>1329534</v>
      </c>
      <c r="R47" s="907"/>
      <c r="S47" s="907">
        <v>2404338</v>
      </c>
      <c r="T47" s="917"/>
      <c r="U47" s="506" t="s">
        <v>830</v>
      </c>
      <c r="V47" s="508"/>
      <c r="W47" s="677">
        <f>+E45*100/I66</f>
        <v>23.25570027378641</v>
      </c>
      <c r="X47" s="682"/>
      <c r="Y47" s="791">
        <v>24.6</v>
      </c>
      <c r="Z47" s="792"/>
    </row>
    <row r="48" spans="1:38" ht="13.15" customHeight="1">
      <c r="A48" s="920"/>
      <c r="B48" s="305" t="s">
        <v>439</v>
      </c>
      <c r="C48" s="220">
        <v>248240</v>
      </c>
      <c r="D48" s="221">
        <f t="shared" si="6"/>
        <v>3.275300814457828E-2</v>
      </c>
      <c r="E48" s="840">
        <v>248240</v>
      </c>
      <c r="F48" s="840"/>
      <c r="G48" s="840">
        <v>248240</v>
      </c>
      <c r="H48" s="840"/>
      <c r="I48" s="840"/>
      <c r="J48" s="224">
        <f t="shared" si="7"/>
        <v>6.8345324454065021E-2</v>
      </c>
      <c r="K48" s="855" t="s">
        <v>361</v>
      </c>
      <c r="L48" s="856"/>
      <c r="M48" s="921">
        <v>120668108</v>
      </c>
      <c r="N48" s="858"/>
      <c r="O48" s="906">
        <f>M48*100/M58</f>
        <v>15.921058347223862</v>
      </c>
      <c r="P48" s="858"/>
      <c r="Q48" s="907">
        <v>1203678</v>
      </c>
      <c r="R48" s="907"/>
      <c r="S48" s="907">
        <v>10159864</v>
      </c>
      <c r="T48" s="917"/>
      <c r="U48" s="683"/>
      <c r="V48" s="599"/>
      <c r="W48" s="76"/>
      <c r="X48" s="77"/>
      <c r="Y48" s="76"/>
      <c r="Z48" s="78"/>
      <c r="AC48" s="838" t="s">
        <v>0</v>
      </c>
      <c r="AD48" s="838"/>
      <c r="AE48" s="838"/>
      <c r="AF48" s="838"/>
      <c r="AG48" s="838"/>
      <c r="AH48" s="838"/>
      <c r="AI48" s="838"/>
      <c r="AJ48" s="838"/>
      <c r="AK48" s="838"/>
      <c r="AL48" s="838"/>
    </row>
    <row r="49" spans="1:38" ht="13.15" customHeight="1">
      <c r="A49" s="901" t="s">
        <v>831</v>
      </c>
      <c r="B49" s="902"/>
      <c r="C49" s="253">
        <f>C42+C44+C45</f>
        <v>360548668</v>
      </c>
      <c r="D49" s="254">
        <f t="shared" si="6"/>
        <v>47.571114484051122</v>
      </c>
      <c r="E49" s="922">
        <f>E42+E44+E45</f>
        <v>227999725</v>
      </c>
      <c r="F49" s="922">
        <f>F42+F44+F45</f>
        <v>0</v>
      </c>
      <c r="G49" s="922">
        <f>+G42+G44+G45</f>
        <v>224608069</v>
      </c>
      <c r="H49" s="922"/>
      <c r="I49" s="922"/>
      <c r="J49" s="255">
        <f t="shared" si="7"/>
        <v>61.838991906244047</v>
      </c>
      <c r="K49" s="855" t="s">
        <v>362</v>
      </c>
      <c r="L49" s="856"/>
      <c r="M49" s="921">
        <v>94119037</v>
      </c>
      <c r="N49" s="858"/>
      <c r="O49" s="906">
        <f>M49*100/M58</f>
        <v>12.418150118517824</v>
      </c>
      <c r="P49" s="858"/>
      <c r="Q49" s="907">
        <v>50507970</v>
      </c>
      <c r="R49" s="907"/>
      <c r="S49" s="907">
        <v>44396743</v>
      </c>
      <c r="T49" s="917"/>
      <c r="U49" s="686" t="s">
        <v>417</v>
      </c>
      <c r="V49" s="46" t="s">
        <v>418</v>
      </c>
      <c r="W49" s="673"/>
      <c r="X49" s="674"/>
      <c r="Y49" s="673"/>
      <c r="Z49" s="788"/>
      <c r="AC49" s="838"/>
      <c r="AD49" s="838"/>
      <c r="AE49" s="838"/>
      <c r="AF49" s="838"/>
      <c r="AG49" s="838"/>
      <c r="AH49" s="838"/>
      <c r="AI49" s="838"/>
      <c r="AJ49" s="838"/>
      <c r="AK49" s="838"/>
      <c r="AL49" s="838"/>
    </row>
    <row r="50" spans="1:38" ht="13.15" customHeight="1">
      <c r="A50" s="901" t="s">
        <v>832</v>
      </c>
      <c r="B50" s="902"/>
      <c r="C50" s="220">
        <v>76622646</v>
      </c>
      <c r="D50" s="221">
        <f t="shared" si="6"/>
        <v>10.109660604645256</v>
      </c>
      <c r="E50" s="840">
        <v>51330877</v>
      </c>
      <c r="F50" s="840"/>
      <c r="G50" s="840">
        <v>45718537</v>
      </c>
      <c r="H50" s="840"/>
      <c r="I50" s="840"/>
      <c r="J50" s="224">
        <f t="shared" si="7"/>
        <v>12.587206916009411</v>
      </c>
      <c r="K50" s="855" t="s">
        <v>363</v>
      </c>
      <c r="L50" s="856"/>
      <c r="M50" s="921">
        <v>12268267</v>
      </c>
      <c r="N50" s="858"/>
      <c r="O50" s="906">
        <f>M50*100/M58</f>
        <v>1.6186861463537743</v>
      </c>
      <c r="P50" s="858"/>
      <c r="Q50" s="907">
        <v>755188</v>
      </c>
      <c r="R50" s="907"/>
      <c r="S50" s="907">
        <v>11453302</v>
      </c>
      <c r="T50" s="917"/>
      <c r="U50" s="687"/>
      <c r="V50" s="47" t="s">
        <v>419</v>
      </c>
      <c r="W50" s="675"/>
      <c r="X50" s="676"/>
      <c r="Y50" s="675"/>
      <c r="Z50" s="787"/>
      <c r="AC50" s="838"/>
      <c r="AD50" s="838"/>
      <c r="AE50" s="838"/>
      <c r="AF50" s="838"/>
      <c r="AG50" s="838"/>
      <c r="AH50" s="838"/>
      <c r="AI50" s="838"/>
      <c r="AJ50" s="838"/>
      <c r="AK50" s="838"/>
      <c r="AL50" s="838"/>
    </row>
    <row r="51" spans="1:38" ht="13.15" customHeight="1">
      <c r="A51" s="901" t="s">
        <v>833</v>
      </c>
      <c r="B51" s="902"/>
      <c r="C51" s="220">
        <v>9177322</v>
      </c>
      <c r="D51" s="221">
        <f t="shared" si="6"/>
        <v>1.2108640920537279</v>
      </c>
      <c r="E51" s="840">
        <v>7128796</v>
      </c>
      <c r="F51" s="840"/>
      <c r="G51" s="840">
        <v>7128796</v>
      </c>
      <c r="H51" s="840"/>
      <c r="I51" s="840"/>
      <c r="J51" s="224">
        <f t="shared" si="7"/>
        <v>1.9626968884419951</v>
      </c>
      <c r="K51" s="855" t="s">
        <v>364</v>
      </c>
      <c r="L51" s="856"/>
      <c r="M51" s="921">
        <v>64310184</v>
      </c>
      <c r="N51" s="858"/>
      <c r="O51" s="906">
        <f>M51*100/M58</f>
        <v>8.4851433303711232</v>
      </c>
      <c r="P51" s="858"/>
      <c r="Q51" s="907">
        <v>11422527</v>
      </c>
      <c r="R51" s="907"/>
      <c r="S51" s="907">
        <v>42285946</v>
      </c>
      <c r="T51" s="917"/>
      <c r="U51" s="687"/>
      <c r="V51" s="47" t="s">
        <v>420</v>
      </c>
      <c r="W51" s="675">
        <v>14.6</v>
      </c>
      <c r="X51" s="695"/>
      <c r="Y51" s="675">
        <v>15.7</v>
      </c>
      <c r="Z51" s="789"/>
      <c r="AC51" s="838"/>
      <c r="AD51" s="838"/>
      <c r="AE51" s="838"/>
      <c r="AF51" s="838"/>
      <c r="AG51" s="838"/>
      <c r="AH51" s="838"/>
      <c r="AI51" s="838"/>
      <c r="AJ51" s="838"/>
      <c r="AK51" s="838"/>
      <c r="AL51" s="838"/>
    </row>
    <row r="52" spans="1:38" ht="13.15" customHeight="1">
      <c r="A52" s="901" t="s">
        <v>834</v>
      </c>
      <c r="B52" s="902"/>
      <c r="C52" s="220">
        <v>47262276</v>
      </c>
      <c r="D52" s="221">
        <f t="shared" si="6"/>
        <v>6.2358270655789019</v>
      </c>
      <c r="E52" s="840">
        <v>44410455</v>
      </c>
      <c r="F52" s="840"/>
      <c r="G52" s="840">
        <v>31151168</v>
      </c>
      <c r="H52" s="840"/>
      <c r="I52" s="840"/>
      <c r="J52" s="224">
        <f t="shared" si="7"/>
        <v>8.5765254756811462</v>
      </c>
      <c r="K52" s="855" t="s">
        <v>365</v>
      </c>
      <c r="L52" s="856"/>
      <c r="M52" s="921">
        <v>37126</v>
      </c>
      <c r="N52" s="858"/>
      <c r="O52" s="906">
        <f>M52*100/M58</f>
        <v>4.8984377230728857E-3</v>
      </c>
      <c r="P52" s="858"/>
      <c r="Q52" s="907"/>
      <c r="R52" s="907"/>
      <c r="S52" s="907">
        <v>16819</v>
      </c>
      <c r="T52" s="917"/>
      <c r="U52" s="688"/>
      <c r="V52" s="48" t="s">
        <v>421</v>
      </c>
      <c r="W52" s="693">
        <v>191.9</v>
      </c>
      <c r="X52" s="694"/>
      <c r="Y52" s="693">
        <v>202.9</v>
      </c>
      <c r="Z52" s="742"/>
      <c r="AC52" s="838"/>
      <c r="AD52" s="838"/>
      <c r="AE52" s="838"/>
      <c r="AF52" s="838"/>
      <c r="AG52" s="838"/>
      <c r="AH52" s="838"/>
      <c r="AI52" s="838"/>
      <c r="AJ52" s="838"/>
      <c r="AK52" s="838"/>
      <c r="AL52" s="838"/>
    </row>
    <row r="53" spans="1:38" ht="13.15" customHeight="1">
      <c r="A53" s="927" t="s">
        <v>835</v>
      </c>
      <c r="B53" s="928"/>
      <c r="C53" s="220">
        <v>226783</v>
      </c>
      <c r="D53" s="221">
        <f t="shared" si="6"/>
        <v>2.9921952328600936E-2</v>
      </c>
      <c r="E53" s="840">
        <v>226783</v>
      </c>
      <c r="F53" s="840"/>
      <c r="G53" s="840">
        <v>170865</v>
      </c>
      <c r="H53" s="840"/>
      <c r="I53" s="840"/>
      <c r="J53" s="224">
        <f t="shared" si="7"/>
        <v>4.7042474471655729E-2</v>
      </c>
      <c r="K53" s="855" t="s">
        <v>367</v>
      </c>
      <c r="L53" s="856"/>
      <c r="M53" s="921">
        <v>105688005</v>
      </c>
      <c r="N53" s="858"/>
      <c r="O53" s="906">
        <f>M53*100/M58</f>
        <v>13.944570127897316</v>
      </c>
      <c r="P53" s="858"/>
      <c r="Q53" s="907"/>
      <c r="R53" s="907"/>
      <c r="S53" s="907">
        <v>95503320</v>
      </c>
      <c r="T53" s="917"/>
      <c r="U53" s="947" t="s">
        <v>366</v>
      </c>
      <c r="V53" s="90" t="s">
        <v>836</v>
      </c>
      <c r="W53" s="457">
        <v>14430086</v>
      </c>
      <c r="X53" s="564"/>
      <c r="Y53" s="457">
        <v>9839979</v>
      </c>
      <c r="Z53" s="584"/>
      <c r="AC53" s="838"/>
      <c r="AD53" s="838"/>
      <c r="AE53" s="838"/>
      <c r="AF53" s="838"/>
      <c r="AG53" s="838"/>
      <c r="AH53" s="838"/>
      <c r="AI53" s="838"/>
      <c r="AJ53" s="838"/>
      <c r="AK53" s="838"/>
      <c r="AL53" s="838"/>
    </row>
    <row r="54" spans="1:38" ht="13.15" customHeight="1">
      <c r="A54" s="901" t="s">
        <v>837</v>
      </c>
      <c r="B54" s="902"/>
      <c r="C54" s="220">
        <v>47907054</v>
      </c>
      <c r="D54" s="221">
        <f t="shared" si="6"/>
        <v>6.3208996529356734</v>
      </c>
      <c r="E54" s="840">
        <v>40639918</v>
      </c>
      <c r="F54" s="840"/>
      <c r="G54" s="840">
        <v>24458390</v>
      </c>
      <c r="H54" s="840"/>
      <c r="I54" s="840"/>
      <c r="J54" s="224">
        <f t="shared" si="7"/>
        <v>6.7338728656705573</v>
      </c>
      <c r="K54" s="855" t="s">
        <v>369</v>
      </c>
      <c r="L54" s="856"/>
      <c r="M54" s="921">
        <v>16489260</v>
      </c>
      <c r="N54" s="858"/>
      <c r="O54" s="906">
        <f>M54*100/M58</f>
        <v>2.1756077468501003</v>
      </c>
      <c r="P54" s="858"/>
      <c r="Q54" s="907"/>
      <c r="R54" s="907"/>
      <c r="S54" s="907">
        <v>5269260</v>
      </c>
      <c r="T54" s="917"/>
      <c r="U54" s="948"/>
      <c r="V54" s="91" t="s">
        <v>368</v>
      </c>
      <c r="W54" s="457">
        <v>5109594</v>
      </c>
      <c r="X54" s="564"/>
      <c r="Y54" s="457">
        <v>5060006</v>
      </c>
      <c r="Z54" s="584"/>
      <c r="AC54" s="838"/>
      <c r="AD54" s="838"/>
      <c r="AE54" s="838"/>
      <c r="AF54" s="838"/>
      <c r="AG54" s="838"/>
      <c r="AH54" s="838"/>
      <c r="AI54" s="838"/>
      <c r="AJ54" s="838"/>
      <c r="AK54" s="838"/>
      <c r="AL54" s="838"/>
    </row>
    <row r="55" spans="1:38" ht="13.15" customHeight="1">
      <c r="A55" s="901" t="s">
        <v>838</v>
      </c>
      <c r="B55" s="902"/>
      <c r="C55" s="220">
        <v>10895396</v>
      </c>
      <c r="D55" s="221">
        <f t="shared" si="6"/>
        <v>1.4375483158492008</v>
      </c>
      <c r="E55" s="840">
        <v>7035221</v>
      </c>
      <c r="F55" s="840"/>
      <c r="G55" s="840"/>
      <c r="H55" s="840"/>
      <c r="I55" s="840"/>
      <c r="J55" s="224">
        <f t="shared" si="7"/>
        <v>0</v>
      </c>
      <c r="K55" s="855" t="s">
        <v>371</v>
      </c>
      <c r="L55" s="856"/>
      <c r="M55" s="921"/>
      <c r="N55" s="858"/>
      <c r="O55" s="906">
        <f>M55*100/M58</f>
        <v>0</v>
      </c>
      <c r="P55" s="858"/>
      <c r="Q55" s="907"/>
      <c r="R55" s="907"/>
      <c r="S55" s="907"/>
      <c r="T55" s="917"/>
      <c r="U55" s="949"/>
      <c r="V55" s="92" t="s">
        <v>370</v>
      </c>
      <c r="W55" s="457">
        <v>13748076</v>
      </c>
      <c r="X55" s="564"/>
      <c r="Y55" s="457">
        <v>12730450</v>
      </c>
      <c r="Z55" s="584"/>
      <c r="AC55" s="838"/>
      <c r="AD55" s="838"/>
      <c r="AE55" s="838"/>
      <c r="AF55" s="838"/>
      <c r="AG55" s="838"/>
      <c r="AH55" s="838"/>
      <c r="AI55" s="838"/>
      <c r="AJ55" s="838"/>
      <c r="AK55" s="838"/>
      <c r="AL55" s="838"/>
    </row>
    <row r="56" spans="1:38" ht="13.15" customHeight="1">
      <c r="A56" s="901" t="s">
        <v>839</v>
      </c>
      <c r="B56" s="902"/>
      <c r="C56" s="220">
        <v>132876379</v>
      </c>
      <c r="D56" s="221">
        <f t="shared" si="6"/>
        <v>17.531828567551845</v>
      </c>
      <c r="E56" s="840">
        <v>2312638</v>
      </c>
      <c r="F56" s="840"/>
      <c r="G56" s="840">
        <v>1021</v>
      </c>
      <c r="H56" s="840"/>
      <c r="I56" s="840"/>
      <c r="J56" s="224">
        <f t="shared" si="7"/>
        <v>2.8110125792620201E-4</v>
      </c>
      <c r="K56" s="923"/>
      <c r="L56" s="924"/>
      <c r="M56" s="921"/>
      <c r="N56" s="858"/>
      <c r="O56" s="906">
        <f>M56*100/M58</f>
        <v>0</v>
      </c>
      <c r="P56" s="858"/>
      <c r="Q56" s="907"/>
      <c r="R56" s="907"/>
      <c r="S56" s="907"/>
      <c r="T56" s="917"/>
      <c r="U56" s="740" t="s">
        <v>372</v>
      </c>
      <c r="V56" s="656"/>
      <c r="W56" s="457">
        <v>1261868023</v>
      </c>
      <c r="X56" s="564"/>
      <c r="Y56" s="457">
        <v>1268344631</v>
      </c>
      <c r="Z56" s="584"/>
      <c r="AC56" s="838"/>
      <c r="AD56" s="838"/>
      <c r="AE56" s="838"/>
      <c r="AF56" s="838"/>
      <c r="AG56" s="838"/>
      <c r="AH56" s="838"/>
      <c r="AI56" s="838"/>
      <c r="AJ56" s="838"/>
      <c r="AK56" s="838"/>
      <c r="AL56" s="838"/>
    </row>
    <row r="57" spans="1:38" ht="13.15" customHeight="1">
      <c r="A57" s="901" t="s">
        <v>840</v>
      </c>
      <c r="B57" s="902"/>
      <c r="C57" s="220"/>
      <c r="D57" s="221">
        <f t="shared" si="6"/>
        <v>0</v>
      </c>
      <c r="E57" s="840"/>
      <c r="F57" s="840"/>
      <c r="G57" s="858"/>
      <c r="H57" s="858"/>
      <c r="I57" s="858"/>
      <c r="J57" s="256"/>
      <c r="K57" s="923"/>
      <c r="L57" s="924"/>
      <c r="M57" s="932"/>
      <c r="N57" s="933"/>
      <c r="O57" s="906">
        <f>M57*100/M58</f>
        <v>0</v>
      </c>
      <c r="P57" s="858"/>
      <c r="Q57" s="907"/>
      <c r="R57" s="907"/>
      <c r="S57" s="907"/>
      <c r="T57" s="917"/>
      <c r="U57" s="737" t="s">
        <v>434</v>
      </c>
      <c r="V57" s="93" t="s">
        <v>841</v>
      </c>
      <c r="W57" s="457">
        <v>70042250</v>
      </c>
      <c r="X57" s="564"/>
      <c r="Y57" s="457">
        <v>54441619</v>
      </c>
      <c r="Z57" s="584"/>
      <c r="AC57" s="838"/>
      <c r="AD57" s="838"/>
      <c r="AE57" s="838"/>
      <c r="AF57" s="838"/>
      <c r="AG57" s="838"/>
      <c r="AH57" s="838"/>
      <c r="AI57" s="838"/>
      <c r="AJ57" s="838"/>
      <c r="AK57" s="838"/>
      <c r="AL57" s="838"/>
    </row>
    <row r="58" spans="1:38" ht="13.9" customHeight="1" thickBot="1">
      <c r="A58" s="901" t="s">
        <v>842</v>
      </c>
      <c r="B58" s="902"/>
      <c r="C58" s="220">
        <v>72625376</v>
      </c>
      <c r="D58" s="221">
        <f t="shared" si="6"/>
        <v>9.5822572173342735</v>
      </c>
      <c r="E58" s="840">
        <v>16008440</v>
      </c>
      <c r="F58" s="840"/>
      <c r="G58" s="858"/>
      <c r="H58" s="858"/>
      <c r="I58" s="858"/>
      <c r="J58" s="239"/>
      <c r="K58" s="925" t="s">
        <v>373</v>
      </c>
      <c r="L58" s="926">
        <f>SUM(L42:L57)</f>
        <v>0</v>
      </c>
      <c r="M58" s="936">
        <f>SUM(M42:N57)</f>
        <v>757915117</v>
      </c>
      <c r="N58" s="935"/>
      <c r="O58" s="934">
        <v>100</v>
      </c>
      <c r="P58" s="935"/>
      <c r="Q58" s="930">
        <f>SUM(Q42:Q57)</f>
        <v>72588250</v>
      </c>
      <c r="R58" s="930">
        <f>SUM(R42:R57)</f>
        <v>0</v>
      </c>
      <c r="S58" s="930">
        <f>SUM(S42:S57)</f>
        <v>396866070</v>
      </c>
      <c r="T58" s="931">
        <f>SUM(T42:T57)</f>
        <v>0</v>
      </c>
      <c r="U58" s="738"/>
      <c r="V58" s="91" t="s">
        <v>843</v>
      </c>
      <c r="W58" s="457"/>
      <c r="X58" s="564"/>
      <c r="Y58" s="457"/>
      <c r="Z58" s="584"/>
      <c r="AC58" s="838"/>
      <c r="AD58" s="838"/>
      <c r="AE58" s="838"/>
      <c r="AF58" s="838"/>
      <c r="AG58" s="838"/>
      <c r="AH58" s="838"/>
      <c r="AI58" s="838"/>
      <c r="AJ58" s="838"/>
      <c r="AK58" s="838"/>
      <c r="AL58" s="838"/>
    </row>
    <row r="59" spans="1:38" ht="13.15" customHeight="1">
      <c r="A59" s="901" t="s">
        <v>844</v>
      </c>
      <c r="B59" s="902"/>
      <c r="C59" s="220">
        <v>3996087</v>
      </c>
      <c r="D59" s="221">
        <f t="shared" si="6"/>
        <v>0.52724730123043584</v>
      </c>
      <c r="E59" s="840">
        <v>3694495</v>
      </c>
      <c r="F59" s="929"/>
      <c r="G59" s="756" t="s">
        <v>845</v>
      </c>
      <c r="H59" s="757"/>
      <c r="I59" s="757"/>
      <c r="J59" s="758"/>
      <c r="K59" s="759" t="s">
        <v>846</v>
      </c>
      <c r="L59" s="85" t="s">
        <v>395</v>
      </c>
      <c r="M59" s="730">
        <v>87626075</v>
      </c>
      <c r="N59" s="731"/>
      <c r="O59" s="747" t="s">
        <v>847</v>
      </c>
      <c r="P59" s="699" t="s">
        <v>287</v>
      </c>
      <c r="Q59" s="700"/>
      <c r="R59" s="701"/>
      <c r="S59" s="704">
        <v>1669549</v>
      </c>
      <c r="T59" s="705"/>
      <c r="U59" s="738"/>
      <c r="V59" s="91" t="s">
        <v>848</v>
      </c>
      <c r="W59" s="457">
        <v>65575069</v>
      </c>
      <c r="X59" s="564"/>
      <c r="Y59" s="457">
        <v>69324562</v>
      </c>
      <c r="Z59" s="584"/>
      <c r="AC59" s="838"/>
      <c r="AD59" s="838"/>
      <c r="AE59" s="838"/>
      <c r="AF59" s="838"/>
      <c r="AG59" s="838"/>
      <c r="AH59" s="838"/>
      <c r="AI59" s="838"/>
      <c r="AJ59" s="838"/>
      <c r="AK59" s="838"/>
      <c r="AL59" s="838"/>
    </row>
    <row r="60" spans="1:38" ht="27">
      <c r="A60" s="918" t="s">
        <v>436</v>
      </c>
      <c r="B60" s="257" t="s">
        <v>849</v>
      </c>
      <c r="C60" s="220">
        <v>72588250</v>
      </c>
      <c r="D60" s="221">
        <f t="shared" si="6"/>
        <v>9.5773587796112007</v>
      </c>
      <c r="E60" s="840">
        <v>15991621</v>
      </c>
      <c r="F60" s="929"/>
      <c r="G60" s="296"/>
      <c r="H60" s="97"/>
      <c r="I60" s="319">
        <f>+SUM(G49:G56)-G53</f>
        <v>333065981</v>
      </c>
      <c r="J60" s="41" t="s">
        <v>393</v>
      </c>
      <c r="K60" s="760"/>
      <c r="L60" s="85" t="s">
        <v>396</v>
      </c>
      <c r="M60" s="697">
        <v>22100709</v>
      </c>
      <c r="N60" s="458"/>
      <c r="O60" s="748"/>
      <c r="P60" s="702" t="s">
        <v>448</v>
      </c>
      <c r="Q60" s="510"/>
      <c r="R60" s="703"/>
      <c r="S60" s="704">
        <v>-6449729</v>
      </c>
      <c r="T60" s="705"/>
      <c r="U60" s="739"/>
      <c r="V60" s="91" t="s">
        <v>850</v>
      </c>
      <c r="W60" s="457"/>
      <c r="X60" s="564"/>
      <c r="Y60" s="457"/>
      <c r="Z60" s="584"/>
      <c r="AC60" s="838"/>
      <c r="AD60" s="838"/>
      <c r="AE60" s="838"/>
      <c r="AF60" s="838"/>
      <c r="AG60" s="838"/>
      <c r="AH60" s="838"/>
      <c r="AI60" s="838"/>
      <c r="AJ60" s="838"/>
      <c r="AK60" s="838"/>
      <c r="AL60" s="838"/>
    </row>
    <row r="61" spans="1:38" ht="13.15" customHeight="1">
      <c r="A61" s="919"/>
      <c r="B61" s="257" t="s">
        <v>851</v>
      </c>
      <c r="C61" s="220">
        <v>41289303</v>
      </c>
      <c r="D61" s="221">
        <f t="shared" si="6"/>
        <v>5.447747653250727</v>
      </c>
      <c r="E61" s="840">
        <v>1917195</v>
      </c>
      <c r="F61" s="929"/>
      <c r="G61" s="565" t="s">
        <v>852</v>
      </c>
      <c r="H61" s="477"/>
      <c r="I61" s="477"/>
      <c r="J61" s="774"/>
      <c r="K61" s="760"/>
      <c r="L61" s="85" t="s">
        <v>397</v>
      </c>
      <c r="M61" s="697">
        <v>16489260</v>
      </c>
      <c r="N61" s="458"/>
      <c r="O61" s="748"/>
      <c r="P61" s="702" t="s">
        <v>449</v>
      </c>
      <c r="Q61" s="510"/>
      <c r="R61" s="703"/>
      <c r="S61" s="704">
        <v>225804</v>
      </c>
      <c r="T61" s="705"/>
      <c r="U61" s="724" t="s">
        <v>374</v>
      </c>
      <c r="V61" s="569"/>
      <c r="W61" s="457">
        <v>5571930</v>
      </c>
      <c r="X61" s="564"/>
      <c r="Y61" s="457">
        <v>5651617</v>
      </c>
      <c r="Z61" s="584"/>
      <c r="AC61" s="838"/>
      <c r="AD61" s="838"/>
      <c r="AE61" s="838"/>
      <c r="AF61" s="838"/>
      <c r="AG61" s="838"/>
      <c r="AH61" s="838"/>
      <c r="AI61" s="838"/>
      <c r="AJ61" s="838"/>
      <c r="AK61" s="838"/>
      <c r="AL61" s="838"/>
    </row>
    <row r="62" spans="1:38" ht="13.15" customHeight="1">
      <c r="A62" s="919"/>
      <c r="B62" s="257" t="s">
        <v>853</v>
      </c>
      <c r="C62" s="220">
        <v>28210052</v>
      </c>
      <c r="D62" s="221">
        <f t="shared" si="6"/>
        <v>3.7220595508982308</v>
      </c>
      <c r="E62" s="840">
        <v>13882531</v>
      </c>
      <c r="F62" s="929"/>
      <c r="G62" s="22"/>
      <c r="H62" s="4"/>
      <c r="I62" s="320">
        <f>+I60/(E39+C37+C38)</f>
        <v>0.9169957515330508</v>
      </c>
      <c r="J62" s="123">
        <f>+I60/E39</f>
        <v>1.0330596379278147</v>
      </c>
      <c r="K62" s="760"/>
      <c r="L62" s="85" t="s">
        <v>398</v>
      </c>
      <c r="M62" s="697">
        <v>3225717</v>
      </c>
      <c r="N62" s="458"/>
      <c r="O62" s="748"/>
      <c r="P62" s="709" t="s">
        <v>450</v>
      </c>
      <c r="Q62" s="710"/>
      <c r="R62" s="711"/>
      <c r="S62" s="704">
        <v>362515</v>
      </c>
      <c r="T62" s="705"/>
      <c r="U62" s="721" t="s">
        <v>375</v>
      </c>
      <c r="V62" s="723"/>
      <c r="W62" s="457">
        <v>4375888</v>
      </c>
      <c r="X62" s="564"/>
      <c r="Y62" s="457">
        <v>3498056</v>
      </c>
      <c r="Z62" s="584"/>
      <c r="AC62" s="838"/>
      <c r="AD62" s="838"/>
      <c r="AE62" s="838"/>
      <c r="AF62" s="838"/>
      <c r="AG62" s="838"/>
      <c r="AH62" s="838"/>
      <c r="AI62" s="838"/>
      <c r="AJ62" s="838"/>
      <c r="AK62" s="838"/>
      <c r="AL62" s="838"/>
    </row>
    <row r="63" spans="1:38" ht="13.9" customHeight="1">
      <c r="A63" s="919"/>
      <c r="B63" s="257" t="s">
        <v>854</v>
      </c>
      <c r="C63" s="220">
        <v>37126</v>
      </c>
      <c r="D63" s="221">
        <f t="shared" si="6"/>
        <v>4.8984377230728857E-3</v>
      </c>
      <c r="E63" s="840">
        <v>16819</v>
      </c>
      <c r="F63" s="929"/>
      <c r="G63" s="23"/>
      <c r="H63" s="24"/>
      <c r="I63" s="771" t="s">
        <v>855</v>
      </c>
      <c r="J63" s="772"/>
      <c r="K63" s="760"/>
      <c r="L63" s="85" t="s">
        <v>399</v>
      </c>
      <c r="M63" s="697">
        <v>2138878</v>
      </c>
      <c r="N63" s="458"/>
      <c r="O63" s="748"/>
      <c r="P63" s="717" t="s">
        <v>856</v>
      </c>
      <c r="Q63" s="712" t="s">
        <v>414</v>
      </c>
      <c r="R63" s="713"/>
      <c r="S63" s="704">
        <v>81</v>
      </c>
      <c r="T63" s="705"/>
      <c r="U63" s="950" t="s">
        <v>857</v>
      </c>
      <c r="V63" s="94" t="s">
        <v>311</v>
      </c>
      <c r="W63" s="70">
        <v>99</v>
      </c>
      <c r="X63" s="71">
        <v>96.5</v>
      </c>
      <c r="Y63" s="70">
        <v>98.9</v>
      </c>
      <c r="Z63" s="72">
        <v>96.1</v>
      </c>
      <c r="AC63" s="838"/>
      <c r="AD63" s="838"/>
      <c r="AE63" s="838"/>
      <c r="AF63" s="838"/>
      <c r="AG63" s="838"/>
      <c r="AH63" s="838"/>
      <c r="AI63" s="838"/>
      <c r="AJ63" s="838"/>
      <c r="AK63" s="838"/>
      <c r="AL63" s="838"/>
    </row>
    <row r="64" spans="1:38" ht="13.15" customHeight="1">
      <c r="A64" s="920"/>
      <c r="B64" s="257" t="s">
        <v>858</v>
      </c>
      <c r="C64" s="220"/>
      <c r="D64" s="221">
        <f t="shared" si="6"/>
        <v>0</v>
      </c>
      <c r="E64" s="840"/>
      <c r="F64" s="929"/>
      <c r="I64" s="773"/>
      <c r="J64" s="772"/>
      <c r="K64" s="760"/>
      <c r="L64" s="86" t="s">
        <v>400</v>
      </c>
      <c r="M64" s="697">
        <v>16538241</v>
      </c>
      <c r="N64" s="458"/>
      <c r="O64" s="748"/>
      <c r="P64" s="718"/>
      <c r="Q64" s="720" t="s">
        <v>415</v>
      </c>
      <c r="R64" s="703"/>
      <c r="S64" s="704">
        <v>103</v>
      </c>
      <c r="T64" s="705"/>
      <c r="U64" s="948"/>
      <c r="V64" s="95" t="s">
        <v>293</v>
      </c>
      <c r="W64" s="70">
        <v>98.8</v>
      </c>
      <c r="X64" s="71">
        <v>95.6</v>
      </c>
      <c r="Y64" s="70">
        <v>98.7</v>
      </c>
      <c r="Z64" s="72">
        <v>95.1</v>
      </c>
      <c r="AC64" s="838"/>
      <c r="AD64" s="838"/>
      <c r="AE64" s="838"/>
      <c r="AF64" s="838"/>
      <c r="AG64" s="838"/>
      <c r="AH64" s="838"/>
      <c r="AI64" s="838"/>
      <c r="AJ64" s="838"/>
      <c r="AK64" s="838"/>
      <c r="AL64" s="838"/>
    </row>
    <row r="65" spans="1:38" ht="13.15" customHeight="1">
      <c r="A65" s="901" t="s">
        <v>859</v>
      </c>
      <c r="B65" s="902"/>
      <c r="C65" s="939">
        <f>SUM(C49:C58)-C53</f>
        <v>757915117</v>
      </c>
      <c r="D65" s="941">
        <v>100</v>
      </c>
      <c r="E65" s="943">
        <f>SUM(E49:E58)-E53</f>
        <v>396866070</v>
      </c>
      <c r="F65" s="944"/>
      <c r="G65" s="565" t="s">
        <v>860</v>
      </c>
      <c r="H65" s="473"/>
      <c r="I65" s="473"/>
      <c r="J65" s="770"/>
      <c r="K65" s="760"/>
      <c r="L65" s="85" t="s">
        <v>401</v>
      </c>
      <c r="M65" s="697">
        <v>27133270</v>
      </c>
      <c r="N65" s="458"/>
      <c r="O65" s="748"/>
      <c r="P65" s="718"/>
      <c r="Q65" s="720" t="s">
        <v>416</v>
      </c>
      <c r="R65" s="703"/>
      <c r="S65" s="704">
        <v>258</v>
      </c>
      <c r="T65" s="705"/>
      <c r="U65" s="948"/>
      <c r="V65" s="96" t="s">
        <v>422</v>
      </c>
      <c r="W65" s="70">
        <v>99.1</v>
      </c>
      <c r="X65" s="71">
        <v>96.9</v>
      </c>
      <c r="Y65" s="70">
        <v>98.9</v>
      </c>
      <c r="Z65" s="72">
        <v>96.6</v>
      </c>
      <c r="AC65" s="838"/>
      <c r="AD65" s="838"/>
      <c r="AE65" s="838"/>
      <c r="AF65" s="838"/>
      <c r="AG65" s="838"/>
      <c r="AH65" s="838"/>
      <c r="AI65" s="838"/>
      <c r="AJ65" s="838"/>
      <c r="AK65" s="838"/>
      <c r="AL65" s="838"/>
    </row>
    <row r="66" spans="1:38" ht="13.9" customHeight="1" thickBot="1">
      <c r="A66" s="937"/>
      <c r="B66" s="938"/>
      <c r="C66" s="940"/>
      <c r="D66" s="942"/>
      <c r="E66" s="945"/>
      <c r="F66" s="946"/>
      <c r="G66" s="25"/>
      <c r="H66" s="13"/>
      <c r="I66" s="124">
        <v>409309945</v>
      </c>
      <c r="J66" s="19" t="s">
        <v>393</v>
      </c>
      <c r="K66" s="761"/>
      <c r="L66" s="8"/>
      <c r="M66" s="750"/>
      <c r="N66" s="751"/>
      <c r="O66" s="749"/>
      <c r="P66" s="719"/>
      <c r="Q66" s="44"/>
      <c r="R66" s="45"/>
      <c r="S66" s="715"/>
      <c r="T66" s="716"/>
      <c r="U66" s="951"/>
      <c r="V66" s="26"/>
      <c r="W66" s="73"/>
      <c r="X66" s="74"/>
      <c r="Y66" s="73"/>
      <c r="Z66" s="75"/>
      <c r="AC66" s="838"/>
      <c r="AD66" s="838"/>
      <c r="AE66" s="838"/>
      <c r="AF66" s="838"/>
      <c r="AG66" s="838"/>
      <c r="AH66" s="838"/>
      <c r="AI66" s="838"/>
      <c r="AJ66" s="838"/>
      <c r="AK66" s="838"/>
      <c r="AL66" s="838"/>
    </row>
    <row r="67" spans="1:38" ht="13.15" customHeight="1">
      <c r="A67" s="27" t="s">
        <v>443</v>
      </c>
      <c r="B67" s="27" t="s">
        <v>444</v>
      </c>
      <c r="AC67" s="838"/>
      <c r="AD67" s="838"/>
      <c r="AE67" s="838"/>
      <c r="AF67" s="838"/>
      <c r="AG67" s="838"/>
      <c r="AH67" s="838"/>
      <c r="AI67" s="838"/>
      <c r="AJ67" s="838"/>
      <c r="AK67" s="838"/>
      <c r="AL67" s="838"/>
    </row>
    <row r="68" spans="1:38" ht="13.15" customHeight="1">
      <c r="B68" s="27" t="s">
        <v>445</v>
      </c>
      <c r="AC68" s="838"/>
      <c r="AD68" s="838"/>
      <c r="AE68" s="838"/>
      <c r="AF68" s="838"/>
      <c r="AG68" s="838"/>
      <c r="AH68" s="838"/>
      <c r="AI68" s="838"/>
      <c r="AJ68" s="838"/>
      <c r="AK68" s="838"/>
      <c r="AL68" s="838"/>
    </row>
    <row r="69" spans="1:38" ht="13.15" customHeight="1">
      <c r="B69" s="27" t="s">
        <v>446</v>
      </c>
      <c r="AC69" s="838"/>
      <c r="AD69" s="838"/>
      <c r="AE69" s="838"/>
      <c r="AF69" s="838"/>
      <c r="AG69" s="838"/>
      <c r="AH69" s="838"/>
      <c r="AI69" s="838"/>
      <c r="AJ69" s="838"/>
      <c r="AK69" s="838"/>
      <c r="AL69" s="838"/>
    </row>
    <row r="70" spans="1:38" ht="13.15" customHeight="1">
      <c r="B70" s="27" t="s">
        <v>447</v>
      </c>
      <c r="AC70" s="838"/>
      <c r="AD70" s="838"/>
      <c r="AE70" s="838"/>
      <c r="AF70" s="838"/>
      <c r="AG70" s="838"/>
      <c r="AH70" s="838"/>
      <c r="AI70" s="838"/>
      <c r="AJ70" s="838"/>
      <c r="AK70" s="838"/>
      <c r="AL70" s="838"/>
    </row>
    <row r="71" spans="1:38" ht="13.15" customHeight="1">
      <c r="A71" s="27" t="s">
        <v>485</v>
      </c>
      <c r="C71" s="2" t="s">
        <v>487</v>
      </c>
      <c r="V71" s="2" t="s">
        <v>435</v>
      </c>
      <c r="W71" s="714">
        <v>42015</v>
      </c>
      <c r="X71" s="454"/>
      <c r="AC71" s="838"/>
      <c r="AD71" s="838"/>
      <c r="AE71" s="838"/>
      <c r="AF71" s="838"/>
      <c r="AG71" s="838"/>
      <c r="AH71" s="838"/>
      <c r="AI71" s="838"/>
      <c r="AJ71" s="838"/>
      <c r="AK71" s="838"/>
      <c r="AL71" s="838"/>
    </row>
    <row r="72" spans="1:38" ht="13.15" customHeight="1">
      <c r="C72" s="2" t="s">
        <v>486</v>
      </c>
      <c r="I72" s="110"/>
      <c r="AC72" s="838"/>
      <c r="AD72" s="838"/>
      <c r="AE72" s="838"/>
      <c r="AF72" s="838"/>
      <c r="AG72" s="838"/>
      <c r="AH72" s="838"/>
      <c r="AI72" s="838"/>
      <c r="AJ72" s="838"/>
      <c r="AK72" s="838"/>
      <c r="AL72" s="838"/>
    </row>
    <row r="73" spans="1:38">
      <c r="I73" s="111"/>
    </row>
    <row r="74" spans="1:38">
      <c r="AC74" s="838" t="s">
        <v>1</v>
      </c>
      <c r="AD74" s="838"/>
      <c r="AE74" s="838"/>
      <c r="AF74" s="838"/>
      <c r="AG74" s="838"/>
      <c r="AH74" s="838"/>
      <c r="AI74" s="838"/>
      <c r="AJ74" s="838"/>
      <c r="AK74" s="838"/>
      <c r="AL74" s="838"/>
    </row>
    <row r="75" spans="1:38">
      <c r="AC75" s="838"/>
      <c r="AD75" s="838"/>
      <c r="AE75" s="838"/>
      <c r="AF75" s="838"/>
      <c r="AG75" s="838"/>
      <c r="AH75" s="838"/>
      <c r="AI75" s="838"/>
      <c r="AJ75" s="838"/>
      <c r="AK75" s="838"/>
      <c r="AL75" s="838"/>
    </row>
    <row r="76" spans="1:38">
      <c r="AC76" s="838"/>
      <c r="AD76" s="838"/>
      <c r="AE76" s="838"/>
      <c r="AF76" s="838"/>
      <c r="AG76" s="838"/>
      <c r="AH76" s="838"/>
      <c r="AI76" s="838"/>
      <c r="AJ76" s="838"/>
      <c r="AK76" s="838"/>
      <c r="AL76" s="838"/>
    </row>
    <row r="77" spans="1:38">
      <c r="AC77" s="838"/>
      <c r="AD77" s="838"/>
      <c r="AE77" s="838"/>
      <c r="AF77" s="838"/>
      <c r="AG77" s="838"/>
      <c r="AH77" s="838"/>
      <c r="AI77" s="838"/>
      <c r="AJ77" s="838"/>
      <c r="AK77" s="838"/>
      <c r="AL77" s="838"/>
    </row>
    <row r="78" spans="1:38">
      <c r="AC78" s="838"/>
      <c r="AD78" s="838"/>
      <c r="AE78" s="838"/>
      <c r="AF78" s="838"/>
      <c r="AG78" s="838"/>
      <c r="AH78" s="838"/>
      <c r="AI78" s="838"/>
      <c r="AJ78" s="838"/>
      <c r="AK78" s="838"/>
      <c r="AL78" s="838"/>
    </row>
    <row r="79" spans="1:38">
      <c r="AC79" s="838"/>
      <c r="AD79" s="838"/>
      <c r="AE79" s="838"/>
      <c r="AF79" s="838"/>
      <c r="AG79" s="838"/>
      <c r="AH79" s="838"/>
      <c r="AI79" s="838"/>
      <c r="AJ79" s="838"/>
      <c r="AK79" s="838"/>
      <c r="AL79" s="838"/>
    </row>
    <row r="80" spans="1:38">
      <c r="AC80" s="838"/>
      <c r="AD80" s="838"/>
      <c r="AE80" s="838"/>
      <c r="AF80" s="838"/>
      <c r="AG80" s="838"/>
      <c r="AH80" s="838"/>
      <c r="AI80" s="838"/>
      <c r="AJ80" s="838"/>
      <c r="AK80" s="838"/>
      <c r="AL80" s="838"/>
    </row>
    <row r="81" spans="29:38">
      <c r="AC81" s="838"/>
      <c r="AD81" s="838"/>
      <c r="AE81" s="838"/>
      <c r="AF81" s="838"/>
      <c r="AG81" s="838"/>
      <c r="AH81" s="838"/>
      <c r="AI81" s="838"/>
      <c r="AJ81" s="838"/>
      <c r="AK81" s="838"/>
      <c r="AL81" s="838"/>
    </row>
    <row r="82" spans="29:38">
      <c r="AC82" s="838"/>
      <c r="AD82" s="838"/>
      <c r="AE82" s="838"/>
      <c r="AF82" s="838"/>
      <c r="AG82" s="838"/>
      <c r="AH82" s="838"/>
      <c r="AI82" s="838"/>
      <c r="AJ82" s="838"/>
      <c r="AK82" s="838"/>
      <c r="AL82" s="838"/>
    </row>
    <row r="83" spans="29:38">
      <c r="AC83" s="838"/>
      <c r="AD83" s="838"/>
      <c r="AE83" s="838"/>
      <c r="AF83" s="838"/>
      <c r="AG83" s="838"/>
      <c r="AH83" s="838"/>
      <c r="AI83" s="838"/>
      <c r="AJ83" s="838"/>
      <c r="AK83" s="838"/>
      <c r="AL83" s="838"/>
    </row>
    <row r="84" spans="29:38">
      <c r="AC84" s="838"/>
      <c r="AD84" s="838"/>
      <c r="AE84" s="838"/>
      <c r="AF84" s="838"/>
      <c r="AG84" s="838"/>
      <c r="AH84" s="838"/>
      <c r="AI84" s="838"/>
      <c r="AJ84" s="838"/>
      <c r="AK84" s="838"/>
      <c r="AL84" s="838"/>
    </row>
    <row r="85" spans="29:38">
      <c r="AC85" s="838"/>
      <c r="AD85" s="838"/>
      <c r="AE85" s="838"/>
      <c r="AF85" s="838"/>
      <c r="AG85" s="838"/>
      <c r="AH85" s="838"/>
      <c r="AI85" s="838"/>
      <c r="AJ85" s="838"/>
      <c r="AK85" s="838"/>
      <c r="AL85" s="838"/>
    </row>
    <row r="86" spans="29:38">
      <c r="AC86" s="838"/>
      <c r="AD86" s="838"/>
      <c r="AE86" s="838"/>
      <c r="AF86" s="838"/>
      <c r="AG86" s="838"/>
      <c r="AH86" s="838"/>
      <c r="AI86" s="838"/>
      <c r="AJ86" s="838"/>
      <c r="AK86" s="838"/>
      <c r="AL86" s="838"/>
    </row>
    <row r="87" spans="29:38">
      <c r="AC87" s="838"/>
      <c r="AD87" s="838"/>
      <c r="AE87" s="838"/>
      <c r="AF87" s="838"/>
      <c r="AG87" s="838"/>
      <c r="AH87" s="838"/>
      <c r="AI87" s="838"/>
      <c r="AJ87" s="838"/>
      <c r="AK87" s="838"/>
      <c r="AL87" s="838"/>
    </row>
    <row r="88" spans="29:38">
      <c r="AC88" s="838"/>
      <c r="AD88" s="838"/>
      <c r="AE88" s="838"/>
      <c r="AF88" s="838"/>
      <c r="AG88" s="838"/>
      <c r="AH88" s="838"/>
      <c r="AI88" s="838"/>
      <c r="AJ88" s="838"/>
      <c r="AK88" s="838"/>
      <c r="AL88" s="838"/>
    </row>
    <row r="89" spans="29:38">
      <c r="AC89" s="838"/>
      <c r="AD89" s="838"/>
      <c r="AE89" s="838"/>
      <c r="AF89" s="838"/>
      <c r="AG89" s="838"/>
      <c r="AH89" s="838"/>
      <c r="AI89" s="838"/>
      <c r="AJ89" s="838"/>
      <c r="AK89" s="838"/>
      <c r="AL89" s="838"/>
    </row>
    <row r="90" spans="29:38">
      <c r="AC90" s="838"/>
      <c r="AD90" s="838"/>
      <c r="AE90" s="838"/>
      <c r="AF90" s="838"/>
      <c r="AG90" s="838"/>
      <c r="AH90" s="838"/>
      <c r="AI90" s="838"/>
      <c r="AJ90" s="838"/>
      <c r="AK90" s="838"/>
      <c r="AL90" s="838"/>
    </row>
    <row r="91" spans="29:38">
      <c r="AC91" s="838"/>
      <c r="AD91" s="838"/>
      <c r="AE91" s="838"/>
      <c r="AF91" s="838"/>
      <c r="AG91" s="838"/>
      <c r="AH91" s="838"/>
      <c r="AI91" s="838"/>
      <c r="AJ91" s="838"/>
      <c r="AK91" s="838"/>
      <c r="AL91" s="838"/>
    </row>
    <row r="92" spans="29:38">
      <c r="AC92" s="838"/>
      <c r="AD92" s="838"/>
      <c r="AE92" s="838"/>
      <c r="AF92" s="838"/>
      <c r="AG92" s="838"/>
      <c r="AH92" s="838"/>
      <c r="AI92" s="838"/>
      <c r="AJ92" s="838"/>
      <c r="AK92" s="838"/>
      <c r="AL92" s="838"/>
    </row>
    <row r="93" spans="29:38">
      <c r="AC93" s="838"/>
      <c r="AD93" s="838"/>
      <c r="AE93" s="838"/>
      <c r="AF93" s="838"/>
      <c r="AG93" s="838"/>
      <c r="AH93" s="838"/>
      <c r="AI93" s="838"/>
      <c r="AJ93" s="838"/>
      <c r="AK93" s="838"/>
      <c r="AL93" s="838"/>
    </row>
    <row r="94" spans="29:38">
      <c r="AC94" s="838"/>
      <c r="AD94" s="838"/>
      <c r="AE94" s="838"/>
      <c r="AF94" s="838"/>
      <c r="AG94" s="838"/>
      <c r="AH94" s="838"/>
      <c r="AI94" s="838"/>
      <c r="AJ94" s="838"/>
      <c r="AK94" s="838"/>
      <c r="AL94" s="838"/>
    </row>
    <row r="95" spans="29:38">
      <c r="AC95" s="838"/>
      <c r="AD95" s="838"/>
      <c r="AE95" s="838"/>
      <c r="AF95" s="838"/>
      <c r="AG95" s="838"/>
      <c r="AH95" s="838"/>
      <c r="AI95" s="838"/>
      <c r="AJ95" s="838"/>
      <c r="AK95" s="838"/>
      <c r="AL95" s="838"/>
    </row>
    <row r="96" spans="29:38">
      <c r="AC96" s="838"/>
      <c r="AD96" s="838"/>
      <c r="AE96" s="838"/>
      <c r="AF96" s="838"/>
      <c r="AG96" s="838"/>
      <c r="AH96" s="838"/>
      <c r="AI96" s="838"/>
      <c r="AJ96" s="838"/>
      <c r="AK96" s="838"/>
      <c r="AL96" s="838"/>
    </row>
    <row r="97" spans="29:38">
      <c r="AC97" s="838"/>
      <c r="AD97" s="838"/>
      <c r="AE97" s="838"/>
      <c r="AF97" s="838"/>
      <c r="AG97" s="838"/>
      <c r="AH97" s="838"/>
      <c r="AI97" s="838"/>
      <c r="AJ97" s="838"/>
      <c r="AK97" s="838"/>
      <c r="AL97" s="838"/>
    </row>
    <row r="98" spans="29:38">
      <c r="AC98" s="838"/>
      <c r="AD98" s="838"/>
      <c r="AE98" s="838"/>
      <c r="AF98" s="838"/>
      <c r="AG98" s="838"/>
      <c r="AH98" s="838"/>
      <c r="AI98" s="838"/>
      <c r="AJ98" s="838"/>
      <c r="AK98" s="838"/>
      <c r="AL98" s="838"/>
    </row>
  </sheetData>
  <mergeCells count="511">
    <mergeCell ref="AC12:AG13"/>
    <mergeCell ref="AC14:AC15"/>
    <mergeCell ref="AD14:AG17"/>
    <mergeCell ref="Y56:Z56"/>
    <mergeCell ref="Y53:Z53"/>
    <mergeCell ref="Y55:Z55"/>
    <mergeCell ref="Y52:Z52"/>
    <mergeCell ref="Y50:Z50"/>
    <mergeCell ref="Y51:Z51"/>
    <mergeCell ref="Y54:Z54"/>
    <mergeCell ref="Y13:Z13"/>
    <mergeCell ref="Y27:Z27"/>
    <mergeCell ref="Y49:Z49"/>
    <mergeCell ref="Y42:Z42"/>
    <mergeCell ref="Y37:Z37"/>
    <mergeCell ref="Y44:Z44"/>
    <mergeCell ref="Y40:Z40"/>
    <mergeCell ref="Y38:Z38"/>
    <mergeCell ref="Y41:Z41"/>
    <mergeCell ref="Y43:Z43"/>
    <mergeCell ref="O55:P55"/>
    <mergeCell ref="Q56:R56"/>
    <mergeCell ref="W51:X51"/>
    <mergeCell ref="W52:X52"/>
    <mergeCell ref="U49:U52"/>
    <mergeCell ref="W56:X56"/>
    <mergeCell ref="W55:X55"/>
    <mergeCell ref="W54:X54"/>
    <mergeCell ref="W50:X50"/>
    <mergeCell ref="W49:X49"/>
    <mergeCell ref="O54:P54"/>
    <mergeCell ref="Q54:R54"/>
    <mergeCell ref="S56:T56"/>
    <mergeCell ref="S55:T55"/>
    <mergeCell ref="U56:V56"/>
    <mergeCell ref="W71:X71"/>
    <mergeCell ref="S62:T62"/>
    <mergeCell ref="Q58:R58"/>
    <mergeCell ref="Y61:Z61"/>
    <mergeCell ref="W62:X62"/>
    <mergeCell ref="W58:X58"/>
    <mergeCell ref="W59:X59"/>
    <mergeCell ref="W61:X61"/>
    <mergeCell ref="P62:R62"/>
    <mergeCell ref="P61:R61"/>
    <mergeCell ref="Q64:R64"/>
    <mergeCell ref="Q65:R65"/>
    <mergeCell ref="S66:T66"/>
    <mergeCell ref="S64:T64"/>
    <mergeCell ref="U62:V62"/>
    <mergeCell ref="P63:P66"/>
    <mergeCell ref="S63:T63"/>
    <mergeCell ref="U63:U66"/>
    <mergeCell ref="U61:V61"/>
    <mergeCell ref="P60:R60"/>
    <mergeCell ref="P59:R59"/>
    <mergeCell ref="Y62:Z62"/>
    <mergeCell ref="Q63:R63"/>
    <mergeCell ref="I63:J64"/>
    <mergeCell ref="E65:F66"/>
    <mergeCell ref="G65:J65"/>
    <mergeCell ref="E64:F64"/>
    <mergeCell ref="S65:T65"/>
    <mergeCell ref="Y57:Z57"/>
    <mergeCell ref="U57:U60"/>
    <mergeCell ref="W57:X57"/>
    <mergeCell ref="M66:N66"/>
    <mergeCell ref="M63:N63"/>
    <mergeCell ref="Q57:R57"/>
    <mergeCell ref="M65:N65"/>
    <mergeCell ref="O59:O66"/>
    <mergeCell ref="O56:P56"/>
    <mergeCell ref="M57:N57"/>
    <mergeCell ref="O58:P58"/>
    <mergeCell ref="M59:N59"/>
    <mergeCell ref="M58:N58"/>
    <mergeCell ref="O57:P57"/>
    <mergeCell ref="M56:N56"/>
    <mergeCell ref="A65:B66"/>
    <mergeCell ref="E60:F60"/>
    <mergeCell ref="A58:B58"/>
    <mergeCell ref="E58:F58"/>
    <mergeCell ref="A60:A64"/>
    <mergeCell ref="E63:F63"/>
    <mergeCell ref="E62:F62"/>
    <mergeCell ref="C65:C66"/>
    <mergeCell ref="D65:D66"/>
    <mergeCell ref="E59:F59"/>
    <mergeCell ref="Y60:Z60"/>
    <mergeCell ref="W60:X60"/>
    <mergeCell ref="Y59:Z59"/>
    <mergeCell ref="S59:T59"/>
    <mergeCell ref="S61:T61"/>
    <mergeCell ref="S58:T58"/>
    <mergeCell ref="S60:T60"/>
    <mergeCell ref="Y58:Z58"/>
    <mergeCell ref="Q55:R55"/>
    <mergeCell ref="U53:U55"/>
    <mergeCell ref="W53:X53"/>
    <mergeCell ref="S54:T54"/>
    <mergeCell ref="G61:J61"/>
    <mergeCell ref="E61:F61"/>
    <mergeCell ref="G59:J59"/>
    <mergeCell ref="M60:N60"/>
    <mergeCell ref="M61:N61"/>
    <mergeCell ref="K59:K66"/>
    <mergeCell ref="M64:N64"/>
    <mergeCell ref="M62:N62"/>
    <mergeCell ref="S57:T57"/>
    <mergeCell ref="A59:B59"/>
    <mergeCell ref="K54:L54"/>
    <mergeCell ref="E53:F53"/>
    <mergeCell ref="E57:F57"/>
    <mergeCell ref="G57:I57"/>
    <mergeCell ref="K58:L58"/>
    <mergeCell ref="K57:L57"/>
    <mergeCell ref="A56:B56"/>
    <mergeCell ref="A54:B54"/>
    <mergeCell ref="A53:B53"/>
    <mergeCell ref="E54:F54"/>
    <mergeCell ref="A55:B55"/>
    <mergeCell ref="E55:F55"/>
    <mergeCell ref="E56:F56"/>
    <mergeCell ref="G53:I53"/>
    <mergeCell ref="G54:I54"/>
    <mergeCell ref="G55:I55"/>
    <mergeCell ref="K55:L55"/>
    <mergeCell ref="G58:I58"/>
    <mergeCell ref="A52:B52"/>
    <mergeCell ref="E52:F52"/>
    <mergeCell ref="G52:I52"/>
    <mergeCell ref="K52:L52"/>
    <mergeCell ref="M52:N52"/>
    <mergeCell ref="G56:I56"/>
    <mergeCell ref="K56:L56"/>
    <mergeCell ref="A57:B57"/>
    <mergeCell ref="M54:N54"/>
    <mergeCell ref="M55:N55"/>
    <mergeCell ref="M53:N53"/>
    <mergeCell ref="S50:T50"/>
    <mergeCell ref="O50:P50"/>
    <mergeCell ref="M51:N51"/>
    <mergeCell ref="O51:P51"/>
    <mergeCell ref="Q49:R49"/>
    <mergeCell ref="S49:T49"/>
    <mergeCell ref="O52:P52"/>
    <mergeCell ref="K53:L53"/>
    <mergeCell ref="S51:T51"/>
    <mergeCell ref="S53:T53"/>
    <mergeCell ref="Q52:R52"/>
    <mergeCell ref="O53:P53"/>
    <mergeCell ref="Q53:R53"/>
    <mergeCell ref="S52:T52"/>
    <mergeCell ref="A51:B51"/>
    <mergeCell ref="A50:B50"/>
    <mergeCell ref="E51:F51"/>
    <mergeCell ref="G51:I51"/>
    <mergeCell ref="O48:P48"/>
    <mergeCell ref="Q48:R48"/>
    <mergeCell ref="M48:N48"/>
    <mergeCell ref="M49:N49"/>
    <mergeCell ref="O49:P49"/>
    <mergeCell ref="K50:L50"/>
    <mergeCell ref="Q51:R51"/>
    <mergeCell ref="M50:N50"/>
    <mergeCell ref="K51:L51"/>
    <mergeCell ref="K49:L49"/>
    <mergeCell ref="A49:B49"/>
    <mergeCell ref="E50:F50"/>
    <mergeCell ref="G50:I50"/>
    <mergeCell ref="E49:F49"/>
    <mergeCell ref="G49:I49"/>
    <mergeCell ref="Q50:R50"/>
    <mergeCell ref="M45:N45"/>
    <mergeCell ref="O45:P45"/>
    <mergeCell ref="M46:N46"/>
    <mergeCell ref="O46:P46"/>
    <mergeCell ref="E48:F48"/>
    <mergeCell ref="G48:I48"/>
    <mergeCell ref="K48:L48"/>
    <mergeCell ref="G45:I45"/>
    <mergeCell ref="K45:L45"/>
    <mergeCell ref="E47:F47"/>
    <mergeCell ref="G47:I47"/>
    <mergeCell ref="K47:L47"/>
    <mergeCell ref="Q46:R46"/>
    <mergeCell ref="W47:X47"/>
    <mergeCell ref="G46:I46"/>
    <mergeCell ref="S46:T46"/>
    <mergeCell ref="E46:F46"/>
    <mergeCell ref="K46:L46"/>
    <mergeCell ref="Y47:Z47"/>
    <mergeCell ref="A44:B44"/>
    <mergeCell ref="E44:F44"/>
    <mergeCell ref="G44:I44"/>
    <mergeCell ref="K44:L44"/>
    <mergeCell ref="A46:A48"/>
    <mergeCell ref="U46:V46"/>
    <mergeCell ref="U48:V48"/>
    <mergeCell ref="A45:B45"/>
    <mergeCell ref="E45:F45"/>
    <mergeCell ref="S48:T48"/>
    <mergeCell ref="U47:V47"/>
    <mergeCell ref="M44:N44"/>
    <mergeCell ref="S47:T47"/>
    <mergeCell ref="M47:N47"/>
    <mergeCell ref="O47:P47"/>
    <mergeCell ref="Q47:R47"/>
    <mergeCell ref="Q45:R45"/>
    <mergeCell ref="Y45:Z45"/>
    <mergeCell ref="U45:V45"/>
    <mergeCell ref="W45:X45"/>
    <mergeCell ref="S44:T44"/>
    <mergeCell ref="S45:T45"/>
    <mergeCell ref="W46:X46"/>
    <mergeCell ref="O44:P44"/>
    <mergeCell ref="Q44:R44"/>
    <mergeCell ref="Q41:R41"/>
    <mergeCell ref="U44:V44"/>
    <mergeCell ref="U43:V43"/>
    <mergeCell ref="W44:X44"/>
    <mergeCell ref="W40:X40"/>
    <mergeCell ref="U40:V40"/>
    <mergeCell ref="M39:O39"/>
    <mergeCell ref="M42:N42"/>
    <mergeCell ref="M41:N41"/>
    <mergeCell ref="Q42:R42"/>
    <mergeCell ref="O41:P41"/>
    <mergeCell ref="O42:P42"/>
    <mergeCell ref="O43:P43"/>
    <mergeCell ref="U41:V41"/>
    <mergeCell ref="S42:T42"/>
    <mergeCell ref="U42:V42"/>
    <mergeCell ref="W41:X41"/>
    <mergeCell ref="M43:N43"/>
    <mergeCell ref="Q43:R43"/>
    <mergeCell ref="S43:T43"/>
    <mergeCell ref="W43:X43"/>
    <mergeCell ref="W42:X42"/>
    <mergeCell ref="S41:T41"/>
    <mergeCell ref="E38:F38"/>
    <mergeCell ref="H38:I38"/>
    <mergeCell ref="A40:I40"/>
    <mergeCell ref="K40:T40"/>
    <mergeCell ref="J38:K38"/>
    <mergeCell ref="G41:I41"/>
    <mergeCell ref="A43:B43"/>
    <mergeCell ref="E43:F43"/>
    <mergeCell ref="G43:I43"/>
    <mergeCell ref="A39:B39"/>
    <mergeCell ref="E39:F39"/>
    <mergeCell ref="E42:F42"/>
    <mergeCell ref="G42:I42"/>
    <mergeCell ref="A41:B41"/>
    <mergeCell ref="E41:F41"/>
    <mergeCell ref="K43:L43"/>
    <mergeCell ref="K42:L42"/>
    <mergeCell ref="W38:X38"/>
    <mergeCell ref="M38:O38"/>
    <mergeCell ref="J39:K39"/>
    <mergeCell ref="E35:F35"/>
    <mergeCell ref="E33:F33"/>
    <mergeCell ref="H33:H36"/>
    <mergeCell ref="J33:K33"/>
    <mergeCell ref="J34:K34"/>
    <mergeCell ref="J37:K37"/>
    <mergeCell ref="E34:F34"/>
    <mergeCell ref="A42:B42"/>
    <mergeCell ref="K41:L41"/>
    <mergeCell ref="Y34:Z34"/>
    <mergeCell ref="J36:K36"/>
    <mergeCell ref="M36:O36"/>
    <mergeCell ref="M34:O34"/>
    <mergeCell ref="M35:O35"/>
    <mergeCell ref="W35:X35"/>
    <mergeCell ref="Y35:Z35"/>
    <mergeCell ref="W34:X34"/>
    <mergeCell ref="A38:B38"/>
    <mergeCell ref="M37:O37"/>
    <mergeCell ref="W37:X37"/>
    <mergeCell ref="J32:K32"/>
    <mergeCell ref="M32:O32"/>
    <mergeCell ref="T30:U30"/>
    <mergeCell ref="M28:O28"/>
    <mergeCell ref="T28:U28"/>
    <mergeCell ref="V29:V30"/>
    <mergeCell ref="Q31:T31"/>
    <mergeCell ref="A37:B37"/>
    <mergeCell ref="E37:F37"/>
    <mergeCell ref="A33:B33"/>
    <mergeCell ref="A32:B32"/>
    <mergeCell ref="A35:B35"/>
    <mergeCell ref="A34:B34"/>
    <mergeCell ref="A36:B36"/>
    <mergeCell ref="E36:F36"/>
    <mergeCell ref="E32:F32"/>
    <mergeCell ref="A31:B31"/>
    <mergeCell ref="E31:F31"/>
    <mergeCell ref="J35:K35"/>
    <mergeCell ref="M33:O33"/>
    <mergeCell ref="J31:K31"/>
    <mergeCell ref="M31:O31"/>
    <mergeCell ref="A24:B24"/>
    <mergeCell ref="T24:U24"/>
    <mergeCell ref="J26:K26"/>
    <mergeCell ref="M26:O26"/>
    <mergeCell ref="T26:U26"/>
    <mergeCell ref="A25:B25"/>
    <mergeCell ref="E25:F25"/>
    <mergeCell ref="E24:F24"/>
    <mergeCell ref="M24:O24"/>
    <mergeCell ref="S24:S30"/>
    <mergeCell ref="J24:K24"/>
    <mergeCell ref="J25:K25"/>
    <mergeCell ref="J28:K28"/>
    <mergeCell ref="J27:K27"/>
    <mergeCell ref="M27:O27"/>
    <mergeCell ref="T27:U27"/>
    <mergeCell ref="M25:O25"/>
    <mergeCell ref="T25:U25"/>
    <mergeCell ref="A26:B26"/>
    <mergeCell ref="E30:F30"/>
    <mergeCell ref="H30:I30"/>
    <mergeCell ref="E26:F26"/>
    <mergeCell ref="A28:B28"/>
    <mergeCell ref="E28:F28"/>
    <mergeCell ref="H28:I28"/>
    <mergeCell ref="E27:F27"/>
    <mergeCell ref="Y29:Z30"/>
    <mergeCell ref="A30:B30"/>
    <mergeCell ref="J30:K30"/>
    <mergeCell ref="M30:O30"/>
    <mergeCell ref="A29:B29"/>
    <mergeCell ref="E29:F29"/>
    <mergeCell ref="J29:K29"/>
    <mergeCell ref="M29:O29"/>
    <mergeCell ref="A27:B27"/>
    <mergeCell ref="A23:B23"/>
    <mergeCell ref="E23:F23"/>
    <mergeCell ref="J23:K23"/>
    <mergeCell ref="M23:O23"/>
    <mergeCell ref="E16:F16"/>
    <mergeCell ref="J20:K20"/>
    <mergeCell ref="M20:O20"/>
    <mergeCell ref="M18:O18"/>
    <mergeCell ref="J22:K22"/>
    <mergeCell ref="M21:O21"/>
    <mergeCell ref="M22:O22"/>
    <mergeCell ref="H18:H21"/>
    <mergeCell ref="J19:K19"/>
    <mergeCell ref="M19:O19"/>
    <mergeCell ref="A22:B22"/>
    <mergeCell ref="E19:F19"/>
    <mergeCell ref="E20:F20"/>
    <mergeCell ref="A20:B20"/>
    <mergeCell ref="E22:F22"/>
    <mergeCell ref="A19:B19"/>
    <mergeCell ref="A21:B21"/>
    <mergeCell ref="E21:F21"/>
    <mergeCell ref="A17:B17"/>
    <mergeCell ref="E17:F17"/>
    <mergeCell ref="E18:F18"/>
    <mergeCell ref="A14:B14"/>
    <mergeCell ref="E14:F14"/>
    <mergeCell ref="H14:I14"/>
    <mergeCell ref="J14:K14"/>
    <mergeCell ref="A18:B18"/>
    <mergeCell ref="J21:K21"/>
    <mergeCell ref="A15:B15"/>
    <mergeCell ref="E15:F15"/>
    <mergeCell ref="A16:B16"/>
    <mergeCell ref="J18:K18"/>
    <mergeCell ref="AC74:AL98"/>
    <mergeCell ref="AC22:AL46"/>
    <mergeCell ref="W28:X28"/>
    <mergeCell ref="W26:X26"/>
    <mergeCell ref="W23:X23"/>
    <mergeCell ref="W29:X30"/>
    <mergeCell ref="W24:X24"/>
    <mergeCell ref="W31:X31"/>
    <mergeCell ref="W25:X25"/>
    <mergeCell ref="W27:X27"/>
    <mergeCell ref="AC48:AL72"/>
    <mergeCell ref="Y25:Z25"/>
    <mergeCell ref="Y26:Z26"/>
    <mergeCell ref="Y24:Z24"/>
    <mergeCell ref="Y46:Z46"/>
    <mergeCell ref="Y28:Z28"/>
    <mergeCell ref="Y23:Z23"/>
    <mergeCell ref="W33:X33"/>
    <mergeCell ref="Y33:Z33"/>
    <mergeCell ref="Y31:Z31"/>
    <mergeCell ref="W32:X32"/>
    <mergeCell ref="Y32:Z32"/>
    <mergeCell ref="W36:X36"/>
    <mergeCell ref="Y36:Z36"/>
    <mergeCell ref="A13:B13"/>
    <mergeCell ref="E13:F13"/>
    <mergeCell ref="H13:I13"/>
    <mergeCell ref="J13:K13"/>
    <mergeCell ref="W19:X19"/>
    <mergeCell ref="E10:F10"/>
    <mergeCell ref="H10:N10"/>
    <mergeCell ref="Q10:R11"/>
    <mergeCell ref="J11:K11"/>
    <mergeCell ref="J17:K17"/>
    <mergeCell ref="W15:X15"/>
    <mergeCell ref="W17:X17"/>
    <mergeCell ref="W16:X16"/>
    <mergeCell ref="T10:V10"/>
    <mergeCell ref="M14:O14"/>
    <mergeCell ref="A10:B10"/>
    <mergeCell ref="T14:V14"/>
    <mergeCell ref="T18:V18"/>
    <mergeCell ref="A12:B12"/>
    <mergeCell ref="E12:F12"/>
    <mergeCell ref="H8:I8"/>
    <mergeCell ref="A9:B9"/>
    <mergeCell ref="W1:X3"/>
    <mergeCell ref="Q2:R2"/>
    <mergeCell ref="S3:T3"/>
    <mergeCell ref="U3:V3"/>
    <mergeCell ref="S1:T1"/>
    <mergeCell ref="A6:G6"/>
    <mergeCell ref="N5:N6"/>
    <mergeCell ref="E9:F9"/>
    <mergeCell ref="N7:N8"/>
    <mergeCell ref="Q7:R7"/>
    <mergeCell ref="M11:O11"/>
    <mergeCell ref="E11:F11"/>
    <mergeCell ref="A11:B11"/>
    <mergeCell ref="H11:I11"/>
    <mergeCell ref="H6:L6"/>
    <mergeCell ref="S9:V9"/>
    <mergeCell ref="O9:P9"/>
    <mergeCell ref="Q9:R9"/>
    <mergeCell ref="J15:K15"/>
    <mergeCell ref="Q6:R6"/>
    <mergeCell ref="T11:V11"/>
    <mergeCell ref="T12:V12"/>
    <mergeCell ref="S10:S21"/>
    <mergeCell ref="U5:V5"/>
    <mergeCell ref="Q4:R4"/>
    <mergeCell ref="N3:N4"/>
    <mergeCell ref="H4:I4"/>
    <mergeCell ref="O3:P3"/>
    <mergeCell ref="Q3:R3"/>
    <mergeCell ref="J16:K16"/>
    <mergeCell ref="M15:O15"/>
    <mergeCell ref="H3:I3"/>
    <mergeCell ref="O4:P4"/>
    <mergeCell ref="O5:P5"/>
    <mergeCell ref="Q8:R8"/>
    <mergeCell ref="O8:P8"/>
    <mergeCell ref="H7:I7"/>
    <mergeCell ref="T16:V16"/>
    <mergeCell ref="M17:O17"/>
    <mergeCell ref="T20:V20"/>
    <mergeCell ref="Y10:Z10"/>
    <mergeCell ref="W12:X12"/>
    <mergeCell ref="T15:V15"/>
    <mergeCell ref="Y12:Z12"/>
    <mergeCell ref="W11:X11"/>
    <mergeCell ref="W10:X10"/>
    <mergeCell ref="S5:T5"/>
    <mergeCell ref="O7:P7"/>
    <mergeCell ref="M16:O16"/>
    <mergeCell ref="M13:O13"/>
    <mergeCell ref="W4:X7"/>
    <mergeCell ref="W14:X14"/>
    <mergeCell ref="Y14:Z14"/>
    <mergeCell ref="Y16:Z16"/>
    <mergeCell ref="Y15:Z15"/>
    <mergeCell ref="A4:C5"/>
    <mergeCell ref="D4:E4"/>
    <mergeCell ref="W9:X9"/>
    <mergeCell ref="Y9:Z9"/>
    <mergeCell ref="Q5:R5"/>
    <mergeCell ref="O2:P2"/>
    <mergeCell ref="O6:P6"/>
    <mergeCell ref="A1:C3"/>
    <mergeCell ref="Y5:Z5"/>
    <mergeCell ref="D1:D3"/>
    <mergeCell ref="H1:I1"/>
    <mergeCell ref="J1:K1"/>
    <mergeCell ref="H2:I2"/>
    <mergeCell ref="D5:E5"/>
    <mergeCell ref="Y2:Z2"/>
    <mergeCell ref="U1:V1"/>
    <mergeCell ref="L1:M1"/>
    <mergeCell ref="N1:R1"/>
    <mergeCell ref="A8:B8"/>
    <mergeCell ref="A7:B7"/>
    <mergeCell ref="E7:F7"/>
    <mergeCell ref="E8:F8"/>
    <mergeCell ref="S23:U23"/>
    <mergeCell ref="T19:V19"/>
    <mergeCell ref="Y11:Z11"/>
    <mergeCell ref="W13:X13"/>
    <mergeCell ref="T13:V13"/>
    <mergeCell ref="W20:X20"/>
    <mergeCell ref="T17:V17"/>
    <mergeCell ref="W22:X22"/>
    <mergeCell ref="W21:X21"/>
    <mergeCell ref="T21:V22"/>
    <mergeCell ref="W18:X18"/>
    <mergeCell ref="Y17:Z17"/>
    <mergeCell ref="Y19:Z19"/>
    <mergeCell ref="Y21:Z21"/>
    <mergeCell ref="Y18:Z18"/>
    <mergeCell ref="Y20:Z20"/>
  </mergeCells>
  <phoneticPr fontId="3"/>
  <hyperlinks>
    <hyperlink ref="AC2" location="MENU!A1" display="MEN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MENU</vt:lpstr>
      <vt:lpstr>歳入の体系</vt:lpstr>
      <vt:lpstr>歳入の体系 (2)</vt:lpstr>
      <vt:lpstr>歳入の体系 (3)</vt:lpstr>
      <vt:lpstr>決算カード</vt:lpstr>
      <vt:lpstr>決算カード様式</vt:lpstr>
      <vt:lpstr>決算カード(2)収支</vt:lpstr>
      <vt:lpstr>決算カード（3）歳入</vt:lpstr>
      <vt:lpstr>決算カード（4）歳出</vt:lpstr>
      <vt:lpstr>決算カード(5)　借金</vt:lpstr>
      <vt:lpstr>決算カード(6)　指標</vt:lpstr>
      <vt:lpstr>諸会計状況</vt:lpstr>
      <vt:lpstr>決算分析推移</vt:lpstr>
      <vt:lpstr>財政健全化法</vt:lpstr>
      <vt:lpstr>地方交付税算定台帳</vt:lpstr>
      <vt:lpstr>経常収支比率の比較</vt:lpstr>
      <vt:lpstr>'決算カード(2)収支'!Print_Area</vt:lpstr>
      <vt:lpstr>決算カード様式!Print_Area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miyazaki</cp:lastModifiedBy>
  <cp:lastPrinted>2015-01-11T00:44:25Z</cp:lastPrinted>
  <dcterms:created xsi:type="dcterms:W3CDTF">2015-01-10T01:25:58Z</dcterms:created>
  <dcterms:modified xsi:type="dcterms:W3CDTF">2015-06-03T04:23:28Z</dcterms:modified>
</cp:coreProperties>
</file>